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15972" windowHeight="5508" firstSheet="3" activeTab="3"/>
  </bookViews>
  <sheets>
    <sheet name="Title" sheetId="1" r:id="rId1"/>
    <sheet name="Trace element data" sheetId="2" r:id="rId2"/>
    <sheet name="Stable isotope data" sheetId="3" r:id="rId3"/>
    <sheet name="Gg. bulloides - Chamber f-2" sheetId="4" r:id="rId4"/>
    <sheet name="Gg. bulloides - Chamber f" sheetId="5" r:id="rId5"/>
    <sheet name="Gs. ruber" sheetId="6" r:id="rId6"/>
    <sheet name="Sheet1" sheetId="7" r:id="rId7"/>
  </sheets>
  <calcPr calcId="14562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6" i="2"/>
  <c r="D25" i="2"/>
  <c r="E25" i="2"/>
  <c r="F25" i="2"/>
  <c r="G25" i="2"/>
  <c r="H25" i="2"/>
  <c r="J25" i="2"/>
  <c r="K25" i="2"/>
  <c r="M25" i="2"/>
  <c r="N25" i="2"/>
  <c r="O25" i="2"/>
  <c r="Q25" i="2"/>
  <c r="R25" i="2"/>
  <c r="S25" i="2"/>
  <c r="U25" i="2"/>
  <c r="V25" i="2"/>
  <c r="X25" i="2"/>
  <c r="Y25" i="2"/>
  <c r="AA25" i="2"/>
  <c r="AB25" i="2"/>
  <c r="AD25" i="2"/>
  <c r="AE25" i="2"/>
  <c r="AF25" i="2"/>
  <c r="AH25" i="2"/>
  <c r="AI25" i="2"/>
  <c r="AJ25" i="2"/>
  <c r="AL25" i="2"/>
  <c r="AM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Q25" i="2"/>
  <c r="BR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I25" i="2"/>
  <c r="CK25" i="2"/>
  <c r="CL25" i="2"/>
  <c r="CN25" i="2"/>
  <c r="C25" i="2"/>
  <c r="CN6" i="2"/>
  <c r="CM6" i="2"/>
  <c r="CL6" i="2"/>
  <c r="CK6" i="2"/>
  <c r="CI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D6" i="2"/>
  <c r="E6" i="2"/>
  <c r="F6" i="2"/>
  <c r="G6" i="2"/>
  <c r="H6" i="2"/>
  <c r="J6" i="2"/>
  <c r="K6" i="2"/>
  <c r="M6" i="2"/>
  <c r="N6" i="2"/>
  <c r="O6" i="2"/>
  <c r="Q6" i="2"/>
  <c r="R6" i="2"/>
  <c r="S6" i="2"/>
  <c r="U6" i="2"/>
  <c r="V6" i="2"/>
  <c r="X6" i="2"/>
  <c r="Y6" i="2"/>
  <c r="AA6" i="2"/>
  <c r="AB6" i="2"/>
  <c r="AD6" i="2"/>
  <c r="AE6" i="2"/>
  <c r="AF6" i="2"/>
  <c r="AH6" i="2"/>
  <c r="AI6" i="2"/>
  <c r="AJ6" i="2"/>
  <c r="AL6" i="2"/>
  <c r="AM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Z5" i="4" l="1"/>
  <c r="AA5" i="4" s="1"/>
  <c r="C45" i="2" l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O45" i="2"/>
  <c r="BQ45" i="2"/>
  <c r="BR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BT19" i="2" l="1"/>
  <c r="A67" i="3" l="1"/>
  <c r="A69" i="3"/>
  <c r="A71" i="3"/>
  <c r="A73" i="3"/>
  <c r="A75" i="3"/>
  <c r="A76" i="3"/>
  <c r="A78" i="3"/>
  <c r="A80" i="3"/>
  <c r="A82" i="3"/>
  <c r="A84" i="3"/>
  <c r="A86" i="3"/>
  <c r="A88" i="3"/>
  <c r="A89" i="3"/>
  <c r="A91" i="3"/>
  <c r="A94" i="3"/>
  <c r="A96" i="3"/>
  <c r="A98" i="3"/>
  <c r="A101" i="3"/>
  <c r="A103" i="3"/>
  <c r="A105" i="3"/>
  <c r="A107" i="3"/>
  <c r="A109" i="3"/>
  <c r="A111" i="3"/>
  <c r="A113" i="3"/>
  <c r="A114" i="3" s="1"/>
  <c r="A116" i="3"/>
  <c r="A65" i="3"/>
  <c r="A61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20" i="3"/>
  <c r="A21" i="3" s="1"/>
  <c r="A17" i="3"/>
  <c r="A15" i="3"/>
  <c r="A13" i="3"/>
  <c r="A11" i="3"/>
  <c r="A9" i="3"/>
  <c r="A7" i="3"/>
  <c r="F5" i="3"/>
  <c r="E5" i="3"/>
  <c r="D5" i="3"/>
  <c r="C5" i="3"/>
  <c r="A5" i="3"/>
  <c r="F3" i="3"/>
  <c r="E3" i="3"/>
  <c r="D3" i="3"/>
  <c r="C3" i="3"/>
  <c r="A3" i="3"/>
  <c r="CM19" i="2" l="1"/>
  <c r="CN19" i="2"/>
  <c r="CK19" i="2"/>
  <c r="L19" i="2"/>
  <c r="I19" i="2"/>
  <c r="C19" i="2"/>
  <c r="C38" i="2" l="1"/>
  <c r="CN43" i="2"/>
  <c r="CL43" i="2"/>
  <c r="CK43" i="2"/>
  <c r="CI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S43" i="2"/>
  <c r="BQ43" i="2"/>
  <c r="BP43" i="2"/>
  <c r="BO43" i="2"/>
  <c r="BN43" i="2"/>
  <c r="BM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M43" i="2"/>
  <c r="AL43" i="2"/>
  <c r="AJ43" i="2"/>
  <c r="AI43" i="2"/>
  <c r="AH43" i="2"/>
  <c r="AF43" i="2"/>
  <c r="AE43" i="2"/>
  <c r="AD43" i="2"/>
  <c r="AB43" i="2"/>
  <c r="AA43" i="2"/>
  <c r="Y43" i="2"/>
  <c r="X43" i="2"/>
  <c r="V43" i="2"/>
  <c r="U43" i="2"/>
  <c r="S43" i="2"/>
  <c r="R43" i="2"/>
  <c r="Q43" i="2"/>
  <c r="O43" i="2"/>
  <c r="N43" i="2"/>
  <c r="M43" i="2"/>
  <c r="K43" i="2"/>
  <c r="J43" i="2"/>
  <c r="H43" i="2"/>
  <c r="G43" i="2"/>
  <c r="F43" i="2"/>
  <c r="E43" i="2"/>
  <c r="D43" i="2"/>
  <c r="C43" i="2"/>
  <c r="CN42" i="2"/>
  <c r="CL42" i="2"/>
  <c r="CK42" i="2"/>
  <c r="CI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M42" i="2"/>
  <c r="AL42" i="2"/>
  <c r="AJ42" i="2"/>
  <c r="AI42" i="2"/>
  <c r="AH42" i="2"/>
  <c r="AF42" i="2"/>
  <c r="AE42" i="2"/>
  <c r="AD42" i="2"/>
  <c r="AB42" i="2"/>
  <c r="AA42" i="2"/>
  <c r="Y42" i="2"/>
  <c r="X42" i="2"/>
  <c r="V42" i="2"/>
  <c r="U42" i="2"/>
  <c r="S42" i="2"/>
  <c r="R42" i="2"/>
  <c r="Q42" i="2"/>
  <c r="O42" i="2"/>
  <c r="N42" i="2"/>
  <c r="M42" i="2"/>
  <c r="K42" i="2"/>
  <c r="J42" i="2"/>
  <c r="H42" i="2"/>
  <c r="G42" i="2"/>
  <c r="F42" i="2"/>
  <c r="E42" i="2"/>
  <c r="D42" i="2"/>
  <c r="C42" i="2"/>
  <c r="CN41" i="2"/>
  <c r="CL41" i="2"/>
  <c r="CK41" i="2"/>
  <c r="CI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M41" i="2"/>
  <c r="AL41" i="2"/>
  <c r="AJ41" i="2"/>
  <c r="AI41" i="2"/>
  <c r="AH41" i="2"/>
  <c r="AF41" i="2"/>
  <c r="AE41" i="2"/>
  <c r="AD41" i="2"/>
  <c r="AB41" i="2"/>
  <c r="AA41" i="2"/>
  <c r="Y41" i="2"/>
  <c r="X41" i="2"/>
  <c r="V41" i="2"/>
  <c r="U41" i="2"/>
  <c r="S41" i="2"/>
  <c r="R41" i="2"/>
  <c r="Q41" i="2"/>
  <c r="O41" i="2"/>
  <c r="N41" i="2"/>
  <c r="M41" i="2"/>
  <c r="K41" i="2"/>
  <c r="J41" i="2"/>
  <c r="H41" i="2"/>
  <c r="G41" i="2"/>
  <c r="F41" i="2"/>
  <c r="E41" i="2"/>
  <c r="D41" i="2"/>
  <c r="C41" i="2"/>
  <c r="CN39" i="2"/>
  <c r="CL39" i="2"/>
  <c r="CK39" i="2"/>
  <c r="CI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M39" i="2"/>
  <c r="AL39" i="2"/>
  <c r="AJ39" i="2"/>
  <c r="AI39" i="2"/>
  <c r="AH39" i="2"/>
  <c r="AF39" i="2"/>
  <c r="AE39" i="2"/>
  <c r="AD39" i="2"/>
  <c r="AB39" i="2"/>
  <c r="AA39" i="2"/>
  <c r="Y39" i="2"/>
  <c r="X39" i="2"/>
  <c r="V39" i="2"/>
  <c r="U39" i="2"/>
  <c r="S39" i="2"/>
  <c r="R39" i="2"/>
  <c r="Q39" i="2"/>
  <c r="O39" i="2"/>
  <c r="N39" i="2"/>
  <c r="M39" i="2"/>
  <c r="K39" i="2"/>
  <c r="J39" i="2"/>
  <c r="H39" i="2"/>
  <c r="G39" i="2"/>
  <c r="F39" i="2"/>
  <c r="E39" i="2"/>
  <c r="D39" i="2"/>
  <c r="C39" i="2"/>
  <c r="CN38" i="2"/>
  <c r="CL38" i="2"/>
  <c r="CK38" i="2"/>
  <c r="CI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M38" i="2"/>
  <c r="AL38" i="2"/>
  <c r="AJ38" i="2"/>
  <c r="AI38" i="2"/>
  <c r="AH38" i="2"/>
  <c r="AF38" i="2"/>
  <c r="AE38" i="2"/>
  <c r="AD38" i="2"/>
  <c r="AB38" i="2"/>
  <c r="AA38" i="2"/>
  <c r="Y38" i="2"/>
  <c r="X38" i="2"/>
  <c r="V38" i="2"/>
  <c r="U38" i="2"/>
  <c r="S38" i="2"/>
  <c r="R38" i="2"/>
  <c r="Q38" i="2"/>
  <c r="O38" i="2"/>
  <c r="N38" i="2"/>
  <c r="M38" i="2"/>
  <c r="K38" i="2"/>
  <c r="J38" i="2"/>
  <c r="H38" i="2"/>
  <c r="G38" i="2"/>
  <c r="F38" i="2"/>
  <c r="E38" i="2"/>
  <c r="D38" i="2"/>
  <c r="CL19" i="2"/>
  <c r="CI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W19" i="2"/>
  <c r="AU19" i="2"/>
  <c r="AT19" i="2"/>
  <c r="AR19" i="2"/>
  <c r="AQ19" i="2"/>
  <c r="AP19" i="2"/>
  <c r="AN19" i="2"/>
  <c r="AL19" i="2"/>
  <c r="AH19" i="2"/>
  <c r="AE19" i="2"/>
  <c r="AD19" i="2"/>
  <c r="AC19" i="2"/>
  <c r="AA19" i="2"/>
  <c r="X19" i="2"/>
  <c r="V19" i="2"/>
  <c r="U19" i="2"/>
  <c r="R19" i="2"/>
  <c r="Q19" i="2"/>
  <c r="N19" i="2"/>
  <c r="M19" i="2"/>
  <c r="J19" i="2"/>
  <c r="G19" i="2"/>
  <c r="F19" i="2"/>
  <c r="E19" i="2"/>
  <c r="D19" i="2"/>
  <c r="AO4" i="2"/>
</calcChain>
</file>

<file path=xl/sharedStrings.xml><?xml version="1.0" encoding="utf-8"?>
<sst xmlns="http://schemas.openxmlformats.org/spreadsheetml/2006/main" count="223" uniqueCount="61">
  <si>
    <t>K. Christiansen</t>
  </si>
  <si>
    <t>Master data file</t>
  </si>
  <si>
    <t>Sample Age (yrs)</t>
  </si>
  <si>
    <t>% 2se</t>
  </si>
  <si>
    <t>temp °C</t>
  </si>
  <si>
    <t>±  °C</t>
  </si>
  <si>
    <t>Mg/Ca Chamber f2-f</t>
  </si>
  <si>
    <t>2sd (Mg/Ca)</t>
  </si>
  <si>
    <t>2SE (Mg/Ca)</t>
  </si>
  <si>
    <t>% diff btw f-2 and f - Mg</t>
  </si>
  <si>
    <t>% diff btw f-2 and f - Al</t>
  </si>
  <si>
    <t>% diff btw f-2 and f - Mn</t>
  </si>
  <si>
    <t>% diff btw f-2 and f - Zn</t>
  </si>
  <si>
    <t>% diff btw f-2 and f - Sr</t>
  </si>
  <si>
    <t>Gg. bulloides</t>
  </si>
  <si>
    <t>Mg/Ca</t>
  </si>
  <si>
    <t>Al/Ca</t>
  </si>
  <si>
    <t>Ca/Ca</t>
  </si>
  <si>
    <t>Mn/Ca</t>
  </si>
  <si>
    <t>Zn/Ca</t>
  </si>
  <si>
    <t>Sr/Ca</t>
  </si>
  <si>
    <t>Gs. ruber</t>
  </si>
  <si>
    <t>Depth (mbsf)</t>
  </si>
  <si>
    <t>Sample Age (kyr)</t>
  </si>
  <si>
    <t>average length (μm)</t>
  </si>
  <si>
    <t>average weight (μg)</t>
  </si>
  <si>
    <t>SNW</t>
  </si>
  <si>
    <t>ANN25 SST Crundwell et al. 2008</t>
  </si>
  <si>
    <t>Depth     (mbsf)</t>
  </si>
  <si>
    <t>Age</t>
  </si>
  <si>
    <t>Number of foraminifera (final measurement)</t>
  </si>
  <si>
    <r>
      <t xml:space="preserve">Chamber - </t>
    </r>
    <r>
      <rPr>
        <i/>
        <sz val="11"/>
        <rFont val="Cambria"/>
        <family val="1"/>
        <scheme val="major"/>
      </rPr>
      <t>f-2</t>
    </r>
  </si>
  <si>
    <r>
      <t xml:space="preserve">Chamber - </t>
    </r>
    <r>
      <rPr>
        <i/>
        <sz val="11"/>
        <rFont val="Cambria"/>
        <family val="1"/>
        <scheme val="major"/>
      </rPr>
      <t>f</t>
    </r>
  </si>
  <si>
    <r>
      <rPr>
        <i/>
        <sz val="11"/>
        <rFont val="Cambria"/>
        <family val="1"/>
        <scheme val="major"/>
      </rPr>
      <t>Gg. bulloides</t>
    </r>
    <r>
      <rPr>
        <sz val="11"/>
        <rFont val="Cambria"/>
        <family val="1"/>
        <scheme val="major"/>
      </rPr>
      <t xml:space="preserve"> d18O</t>
    </r>
  </si>
  <si>
    <r>
      <rPr>
        <i/>
        <sz val="11"/>
        <rFont val="Cambria"/>
        <family val="1"/>
        <scheme val="major"/>
      </rPr>
      <t>Gg. bulloides</t>
    </r>
    <r>
      <rPr>
        <sz val="11"/>
        <rFont val="Cambria"/>
        <family val="1"/>
        <scheme val="major"/>
      </rPr>
      <t xml:space="preserve"> d13C</t>
    </r>
  </si>
  <si>
    <r>
      <rPr>
        <i/>
        <sz val="11"/>
        <rFont val="Cambria"/>
        <family val="1"/>
        <scheme val="major"/>
      </rPr>
      <t>G. inflata</t>
    </r>
    <r>
      <rPr>
        <sz val="11"/>
        <rFont val="Cambria"/>
        <family val="1"/>
        <scheme val="major"/>
      </rPr>
      <t xml:space="preserve"> d18O</t>
    </r>
  </si>
  <si>
    <r>
      <rPr>
        <i/>
        <sz val="11"/>
        <rFont val="Cambria"/>
        <family val="1"/>
        <scheme val="major"/>
      </rPr>
      <t>G. inflata</t>
    </r>
    <r>
      <rPr>
        <sz val="11"/>
        <rFont val="Cambria"/>
        <family val="1"/>
        <scheme val="major"/>
      </rPr>
      <t xml:space="preserve"> d13C</t>
    </r>
  </si>
  <si>
    <r>
      <rPr>
        <i/>
        <sz val="11"/>
        <rFont val="Cambria"/>
        <family val="1"/>
        <scheme val="major"/>
      </rPr>
      <t>Uvigerina spps.</t>
    </r>
    <r>
      <rPr>
        <sz val="11"/>
        <rFont val="Cambria"/>
        <family val="1"/>
        <scheme val="major"/>
      </rPr>
      <t xml:space="preserve">           d18O</t>
    </r>
  </si>
  <si>
    <r>
      <rPr>
        <i/>
        <sz val="11"/>
        <rFont val="Cambria"/>
        <family val="1"/>
        <scheme val="major"/>
      </rPr>
      <t>Uvigerina spps.</t>
    </r>
    <r>
      <rPr>
        <sz val="11"/>
        <rFont val="Cambria"/>
        <family val="1"/>
        <scheme val="major"/>
      </rPr>
      <t xml:space="preserve">            d13C</t>
    </r>
  </si>
  <si>
    <t>Appendix Two</t>
  </si>
  <si>
    <t>Sample depth (m)</t>
  </si>
  <si>
    <t>Age (Kyr)</t>
  </si>
  <si>
    <r>
      <t>δ</t>
    </r>
    <r>
      <rPr>
        <b/>
        <vertAlign val="superscript"/>
        <sz val="9"/>
        <color theme="1"/>
        <rFont val="Calibri"/>
        <family val="2"/>
        <scheme val="minor"/>
      </rPr>
      <t>18</t>
    </r>
    <r>
      <rPr>
        <b/>
        <sz val="9"/>
        <color theme="1"/>
        <rFont val="Calibri"/>
        <family val="2"/>
        <scheme val="minor"/>
      </rPr>
      <t>O (‰)</t>
    </r>
  </si>
  <si>
    <r>
      <t>δ</t>
    </r>
    <r>
      <rPr>
        <b/>
        <vertAlign val="superscript"/>
        <sz val="9"/>
        <color theme="1"/>
        <rFont val="Calibri"/>
        <family val="2"/>
        <scheme val="minor"/>
      </rPr>
      <t>13</t>
    </r>
    <r>
      <rPr>
        <b/>
        <sz val="9"/>
        <color theme="1"/>
        <rFont val="Calibri"/>
        <family val="2"/>
        <scheme val="minor"/>
      </rPr>
      <t>C (‰)</t>
    </r>
  </si>
  <si>
    <t>Mean sample weight (µg)</t>
  </si>
  <si>
    <t>Mean sample length ·(µm)</t>
  </si>
  <si>
    <t>Mean size normalised weight (µg/µm)</t>
  </si>
  <si>
    <t>Mg/Ca (mmol/mol)</t>
  </si>
  <si>
    <t>2SD</t>
  </si>
  <si>
    <t>± % 2 SD</t>
  </si>
  <si>
    <t>± % 2 se</t>
  </si>
  <si>
    <t>Alg/Ca (mmol/mol)</t>
  </si>
  <si>
    <t>Mn/Ca (mmol/mol)</t>
  </si>
  <si>
    <t>Zn/Ca (mmol/mol)</t>
  </si>
  <si>
    <t>Sr/Ca (mmol/mol)</t>
  </si>
  <si>
    <t>Mg/Ca  temperature (°C)</t>
  </si>
  <si>
    <t>± °C</t>
  </si>
  <si>
    <t>N/A</t>
  </si>
  <si>
    <t>Mean sample length (µm)</t>
  </si>
  <si>
    <t>2 SD</t>
  </si>
  <si>
    <t>Age (kyr)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</si>
</sst>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  <font>
      <sz val="12"/>
      <name val="Cambria"/>
      <family val="1"/>
      <scheme val="major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8"/>
      <name val="Swis721 BT"/>
      <family val="2"/>
    </font>
    <font>
      <b/>
      <sz val="11"/>
      <name val="Calibri"/>
      <family val="2"/>
      <scheme val="minor"/>
    </font>
    <font>
      <i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mbria"/>
      <family val="1"/>
      <scheme val="major"/>
    </font>
    <font>
      <vertAlign val="superscript"/>
      <sz val="9"/>
      <color rgb="FFFF000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0" tint="-0.499984740745262"/>
      <name val="Cambria"/>
      <family val="1"/>
      <scheme val="major"/>
    </font>
    <font>
      <b/>
      <sz val="11"/>
      <color theme="0" tint="-0.499984740745262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name val="Verdana"/>
      <family val="2"/>
    </font>
    <font>
      <b/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indexed="23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23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2" fillId="0" borderId="0" xfId="0" applyFont="1" applyFill="1" applyBorder="1"/>
    <xf numFmtId="2" fontId="6" fillId="0" borderId="0" xfId="0" applyNumberFormat="1" applyFont="1" applyFill="1" applyBorder="1"/>
    <xf numFmtId="0" fontId="12" fillId="0" borderId="0" xfId="0" applyFont="1" applyFill="1" applyBorder="1"/>
    <xf numFmtId="0" fontId="0" fillId="0" borderId="0" xfId="0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165" fontId="9" fillId="0" borderId="0" xfId="0" applyNumberFormat="1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/>
    <xf numFmtId="165" fontId="9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/>
    <xf numFmtId="0" fontId="0" fillId="0" borderId="0" xfId="0" applyFont="1" applyBorder="1"/>
    <xf numFmtId="165" fontId="5" fillId="0" borderId="0" xfId="0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0" fontId="1" fillId="0" borderId="0" xfId="0" applyFont="1" applyBorder="1"/>
    <xf numFmtId="0" fontId="0" fillId="2" borderId="0" xfId="0" applyFont="1" applyFill="1" applyBorder="1"/>
    <xf numFmtId="165" fontId="5" fillId="2" borderId="0" xfId="0" applyNumberFormat="1" applyFont="1" applyFill="1" applyBorder="1"/>
    <xf numFmtId="0" fontId="10" fillId="0" borderId="0" xfId="0" applyFont="1" applyBorder="1"/>
    <xf numFmtId="0" fontId="10" fillId="2" borderId="0" xfId="0" applyFont="1" applyFill="1" applyBorder="1"/>
    <xf numFmtId="0" fontId="2" fillId="0" borderId="0" xfId="0" applyFont="1" applyBorder="1"/>
    <xf numFmtId="164" fontId="15" fillId="0" borderId="0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/>
    <xf numFmtId="164" fontId="8" fillId="0" borderId="0" xfId="0" applyNumberFormat="1" applyFont="1" applyFill="1" applyBorder="1"/>
    <xf numFmtId="164" fontId="18" fillId="0" borderId="0" xfId="0" applyNumberFormat="1" applyFont="1" applyFill="1" applyBorder="1"/>
    <xf numFmtId="0" fontId="8" fillId="0" borderId="0" xfId="0" applyFont="1" applyFill="1" applyBorder="1"/>
    <xf numFmtId="164" fontId="8" fillId="2" borderId="0" xfId="0" applyNumberFormat="1" applyFont="1" applyFill="1" applyBorder="1"/>
    <xf numFmtId="0" fontId="8" fillId="2" borderId="0" xfId="0" applyFont="1" applyFill="1" applyBorder="1"/>
    <xf numFmtId="164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 indent="1"/>
    </xf>
    <xf numFmtId="0" fontId="20" fillId="0" borderId="0" xfId="0" applyFont="1" applyBorder="1"/>
    <xf numFmtId="1" fontId="21" fillId="0" borderId="0" xfId="0" applyNumberFormat="1" applyFont="1" applyFill="1"/>
    <xf numFmtId="164" fontId="21" fillId="0" borderId="0" xfId="0" applyNumberFormat="1" applyFont="1" applyBorder="1"/>
    <xf numFmtId="2" fontId="8" fillId="0" borderId="0" xfId="0" applyNumberFormat="1" applyFont="1" applyFill="1" applyBorder="1" applyAlignment="1">
      <alignment horizontal="right" indent="1"/>
    </xf>
    <xf numFmtId="165" fontId="18" fillId="0" borderId="0" xfId="0" applyNumberFormat="1" applyFont="1" applyFill="1" applyBorder="1"/>
    <xf numFmtId="164" fontId="22" fillId="0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165" fontId="18" fillId="2" borderId="0" xfId="0" applyNumberFormat="1" applyFont="1" applyFill="1" applyBorder="1"/>
    <xf numFmtId="165" fontId="18" fillId="0" borderId="0" xfId="0" applyNumberFormat="1" applyFont="1" applyFill="1" applyBorder="1" applyAlignment="1">
      <alignment horizontal="right" indent="1"/>
    </xf>
    <xf numFmtId="0" fontId="21" fillId="0" borderId="0" xfId="0" applyFont="1" applyBorder="1"/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" fontId="24" fillId="0" borderId="0" xfId="0" applyNumberFormat="1" applyFont="1" applyFill="1" applyBorder="1"/>
    <xf numFmtId="0" fontId="25" fillId="0" borderId="0" xfId="0" applyFont="1" applyFill="1" applyBorder="1"/>
    <xf numFmtId="2" fontId="25" fillId="0" borderId="0" xfId="0" applyNumberFormat="1" applyFont="1" applyFill="1" applyBorder="1"/>
    <xf numFmtId="164" fontId="24" fillId="0" borderId="0" xfId="0" applyNumberFormat="1" applyFont="1" applyFill="1" applyBorder="1"/>
    <xf numFmtId="2" fontId="24" fillId="0" borderId="0" xfId="1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/>
    <xf numFmtId="164" fontId="24" fillId="0" borderId="0" xfId="1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2" fontId="27" fillId="0" borderId="0" xfId="0" applyNumberFormat="1" applyFont="1" applyFill="1" applyBorder="1"/>
    <xf numFmtId="0" fontId="24" fillId="0" borderId="0" xfId="0" applyFont="1" applyFill="1" applyBorder="1"/>
    <xf numFmtId="2" fontId="28" fillId="0" borderId="0" xfId="0" applyNumberFormat="1" applyFont="1" applyFill="1" applyBorder="1"/>
    <xf numFmtId="0" fontId="26" fillId="0" borderId="0" xfId="0" applyFont="1" applyFill="1" applyBorder="1"/>
    <xf numFmtId="1" fontId="25" fillId="0" borderId="0" xfId="0" applyNumberFormat="1" applyFont="1" applyFill="1" applyBorder="1"/>
    <xf numFmtId="165" fontId="25" fillId="0" borderId="0" xfId="0" applyNumberFormat="1" applyFont="1" applyFill="1" applyBorder="1"/>
    <xf numFmtId="0" fontId="26" fillId="0" borderId="0" xfId="0" applyFont="1" applyBorder="1"/>
    <xf numFmtId="0" fontId="21" fillId="0" borderId="0" xfId="0" applyFont="1" applyFill="1" applyBorder="1"/>
    <xf numFmtId="0" fontId="29" fillId="0" borderId="0" xfId="0" applyFont="1" applyFill="1" applyBorder="1"/>
    <xf numFmtId="2" fontId="25" fillId="0" borderId="0" xfId="0" applyNumberFormat="1" applyFont="1" applyFill="1" applyBorder="1" applyAlignment="1">
      <alignment horizontal="center"/>
    </xf>
    <xf numFmtId="165" fontId="20" fillId="0" borderId="0" xfId="0" applyNumberFormat="1" applyFont="1" applyBorder="1"/>
    <xf numFmtId="0" fontId="29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/>
    </xf>
    <xf numFmtId="1" fontId="29" fillId="0" borderId="1" xfId="0" applyNumberFormat="1" applyFont="1" applyFill="1" applyBorder="1" applyAlignment="1">
      <alignment horizontal="justify" vertical="center" wrapText="1"/>
    </xf>
    <xf numFmtId="164" fontId="29" fillId="0" borderId="1" xfId="0" applyNumberFormat="1" applyFont="1" applyFill="1" applyBorder="1" applyAlignment="1">
      <alignment horizontal="justify" vertical="center" wrapText="1"/>
    </xf>
    <xf numFmtId="0" fontId="29" fillId="3" borderId="1" xfId="0" applyFont="1" applyFill="1" applyBorder="1" applyAlignment="1">
      <alignment horizontal="justify" vertical="center"/>
    </xf>
    <xf numFmtId="0" fontId="29" fillId="4" borderId="1" xfId="0" applyFont="1" applyFill="1" applyBorder="1" applyAlignment="1">
      <alignment horizontal="justify" vertical="center"/>
    </xf>
    <xf numFmtId="0" fontId="29" fillId="5" borderId="1" xfId="0" applyFont="1" applyFill="1" applyBorder="1" applyAlignment="1">
      <alignment horizontal="justify" vertical="center"/>
    </xf>
    <xf numFmtId="0" fontId="29" fillId="6" borderId="1" xfId="0" applyFont="1" applyFill="1" applyBorder="1" applyAlignment="1">
      <alignment horizontal="justify" vertical="center"/>
    </xf>
    <xf numFmtId="0" fontId="29" fillId="2" borderId="1" xfId="0" applyFont="1" applyFill="1" applyBorder="1" applyAlignment="1">
      <alignment horizontal="justify" vertical="center"/>
    </xf>
    <xf numFmtId="0" fontId="29" fillId="0" borderId="0" xfId="0" applyFont="1" applyFill="1" applyBorder="1" applyAlignment="1">
      <alignment horizontal="justify" vertical="center"/>
    </xf>
    <xf numFmtId="0" fontId="29" fillId="0" borderId="0" xfId="0" applyFont="1" applyFill="1" applyAlignment="1">
      <alignment horizontal="justify" vertical="center"/>
    </xf>
    <xf numFmtId="2" fontId="3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34" fillId="0" borderId="1" xfId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 vertical="center"/>
    </xf>
    <xf numFmtId="164" fontId="21" fillId="3" borderId="10" xfId="0" applyNumberFormat="1" applyFont="1" applyFill="1" applyBorder="1" applyAlignment="1">
      <alignment horizontal="center" vertical="center"/>
    </xf>
    <xf numFmtId="164" fontId="21" fillId="4" borderId="10" xfId="0" applyNumberFormat="1" applyFont="1" applyFill="1" applyBorder="1" applyAlignment="1">
      <alignment horizontal="center" vertical="center"/>
    </xf>
    <xf numFmtId="164" fontId="21" fillId="5" borderId="10" xfId="0" applyNumberFormat="1" applyFont="1" applyFill="1" applyBorder="1" applyAlignment="1">
      <alignment horizontal="center" vertical="center"/>
    </xf>
    <xf numFmtId="164" fontId="21" fillId="6" borderId="10" xfId="0" applyNumberFormat="1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2" fontId="34" fillId="0" borderId="0" xfId="1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3" borderId="11" xfId="0" applyNumberFormat="1" applyFont="1" applyFill="1" applyBorder="1" applyAlignment="1">
      <alignment horizontal="center" vertical="center"/>
    </xf>
    <xf numFmtId="164" fontId="21" fillId="4" borderId="11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164" fontId="21" fillId="6" borderId="11" xfId="0" applyNumberFormat="1" applyFont="1" applyFill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0" fillId="3" borderId="11" xfId="0" applyNumberFormat="1" applyFont="1" applyFill="1" applyBorder="1" applyAlignment="1">
      <alignment horizontal="center" vertical="center"/>
    </xf>
    <xf numFmtId="164" fontId="20" fillId="4" borderId="11" xfId="0" applyNumberFormat="1" applyFont="1" applyFill="1" applyBorder="1" applyAlignment="1">
      <alignment horizontal="center" vertical="center"/>
    </xf>
    <xf numFmtId="164" fontId="20" fillId="5" borderId="11" xfId="0" applyNumberFormat="1" applyFont="1" applyFill="1" applyBorder="1" applyAlignment="1">
      <alignment horizontal="center" vertical="center"/>
    </xf>
    <xf numFmtId="164" fontId="20" fillId="6" borderId="11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justify" vertical="center" wrapText="1"/>
    </xf>
    <xf numFmtId="0" fontId="39" fillId="3" borderId="1" xfId="0" applyFont="1" applyFill="1" applyBorder="1" applyAlignment="1">
      <alignment horizontal="justify" vertical="center"/>
    </xf>
    <xf numFmtId="0" fontId="39" fillId="0" borderId="1" xfId="0" applyFont="1" applyFill="1" applyBorder="1" applyAlignment="1">
      <alignment horizontal="justify" vertical="center"/>
    </xf>
    <xf numFmtId="0" fontId="39" fillId="4" borderId="1" xfId="0" applyFont="1" applyFill="1" applyBorder="1" applyAlignment="1">
      <alignment horizontal="justify" vertical="center"/>
    </xf>
    <xf numFmtId="0" fontId="39" fillId="5" borderId="1" xfId="0" applyFont="1" applyFill="1" applyBorder="1" applyAlignment="1">
      <alignment horizontal="justify" vertical="center"/>
    </xf>
    <xf numFmtId="0" fontId="39" fillId="6" borderId="1" xfId="0" applyFont="1" applyFill="1" applyBorder="1" applyAlignment="1">
      <alignment horizontal="justify" vertical="center"/>
    </xf>
    <xf numFmtId="0" fontId="39" fillId="2" borderId="1" xfId="0" applyFont="1" applyFill="1" applyBorder="1" applyAlignment="1">
      <alignment horizontal="justify" vertical="center"/>
    </xf>
    <xf numFmtId="0" fontId="40" fillId="0" borderId="1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justify" vertical="center"/>
    </xf>
    <xf numFmtId="165" fontId="34" fillId="0" borderId="1" xfId="0" applyNumberFormat="1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/>
    </xf>
    <xf numFmtId="164" fontId="41" fillId="4" borderId="1" xfId="0" applyNumberFormat="1" applyFont="1" applyFill="1" applyBorder="1" applyAlignment="1">
      <alignment horizontal="center"/>
    </xf>
    <xf numFmtId="164" fontId="41" fillId="5" borderId="1" xfId="0" applyNumberFormat="1" applyFont="1" applyFill="1" applyBorder="1" applyAlignment="1">
      <alignment horizontal="center"/>
    </xf>
    <xf numFmtId="164" fontId="41" fillId="6" borderId="1" xfId="0" applyNumberFormat="1" applyFont="1" applyFill="1" applyBorder="1" applyAlignment="1">
      <alignment horizontal="center"/>
    </xf>
    <xf numFmtId="2" fontId="41" fillId="2" borderId="1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164" fontId="21" fillId="4" borderId="1" xfId="0" applyNumberFormat="1" applyFont="1" applyFill="1" applyBorder="1" applyAlignment="1">
      <alignment horizontal="center"/>
    </xf>
    <xf numFmtId="164" fontId="21" fillId="5" borderId="1" xfId="0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 horizontal="center" vertical="center"/>
    </xf>
    <xf numFmtId="164" fontId="43" fillId="4" borderId="1" xfId="0" applyNumberFormat="1" applyFont="1" applyFill="1" applyBorder="1" applyAlignment="1">
      <alignment horizontal="center"/>
    </xf>
    <xf numFmtId="164" fontId="43" fillId="5" borderId="1" xfId="0" applyNumberFormat="1" applyFont="1" applyFill="1" applyBorder="1" applyAlignment="1">
      <alignment horizontal="center"/>
    </xf>
    <xf numFmtId="164" fontId="43" fillId="6" borderId="1" xfId="0" applyNumberFormat="1" applyFont="1" applyFill="1" applyBorder="1" applyAlignment="1">
      <alignment horizontal="center"/>
    </xf>
    <xf numFmtId="2" fontId="43" fillId="2" borderId="1" xfId="0" applyNumberFormat="1" applyFont="1" applyFill="1" applyBorder="1" applyAlignment="1">
      <alignment horizontal="center"/>
    </xf>
    <xf numFmtId="0" fontId="17" fillId="7" borderId="0" xfId="0" applyFont="1" applyFill="1" applyBorder="1"/>
    <xf numFmtId="164" fontId="16" fillId="8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31" fillId="0" borderId="0" xfId="0" applyFont="1" applyBorder="1"/>
    <xf numFmtId="0" fontId="0" fillId="0" borderId="0" xfId="0" applyFill="1" applyBorder="1"/>
    <xf numFmtId="166" fontId="32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'Trace element data'!$C$10:$CN$10</c:f>
              <c:numCache>
                <c:formatCode>0.000</c:formatCode>
                <c:ptCount val="90"/>
                <c:pt idx="0">
                  <c:v>0.1333841215790609</c:v>
                </c:pt>
                <c:pt idx="1">
                  <c:v>0.21396010903030718</c:v>
                </c:pt>
                <c:pt idx="2">
                  <c:v>0.15544588631713682</c:v>
                </c:pt>
                <c:pt idx="3">
                  <c:v>0.186381004478089</c:v>
                </c:pt>
                <c:pt idx="4">
                  <c:v>0.17695742123013514</c:v>
                </c:pt>
                <c:pt idx="5">
                  <c:v>0.20002612454103785</c:v>
                </c:pt>
                <c:pt idx="7">
                  <c:v>0.15195925956424527</c:v>
                </c:pt>
                <c:pt idx="8">
                  <c:v>0.14429729107964653</c:v>
                </c:pt>
                <c:pt idx="10">
                  <c:v>0.20079235457948938</c:v>
                </c:pt>
                <c:pt idx="11">
                  <c:v>0.26323710128620648</c:v>
                </c:pt>
                <c:pt idx="12">
                  <c:v>0.20985344640789316</c:v>
                </c:pt>
                <c:pt idx="14">
                  <c:v>0.24673161333031551</c:v>
                </c:pt>
                <c:pt idx="15">
                  <c:v>0.19586883059372454</c:v>
                </c:pt>
                <c:pt idx="16">
                  <c:v>0.21944664514124096</c:v>
                </c:pt>
                <c:pt idx="18">
                  <c:v>0.2559396091732935</c:v>
                </c:pt>
                <c:pt idx="19">
                  <c:v>0.17408704647889442</c:v>
                </c:pt>
                <c:pt idx="21">
                  <c:v>0.17375358324658075</c:v>
                </c:pt>
                <c:pt idx="22">
                  <c:v>0.30322010175758402</c:v>
                </c:pt>
                <c:pt idx="24">
                  <c:v>0.31417709269962391</c:v>
                </c:pt>
                <c:pt idx="25">
                  <c:v>0.36316232361618478</c:v>
                </c:pt>
                <c:pt idx="27">
                  <c:v>0.29114669076489397</c:v>
                </c:pt>
                <c:pt idx="28">
                  <c:v>0.33729711606867485</c:v>
                </c:pt>
                <c:pt idx="29">
                  <c:v>0.32192801935740528</c:v>
                </c:pt>
                <c:pt idx="31">
                  <c:v>0.11858722356950761</c:v>
                </c:pt>
                <c:pt idx="32">
                  <c:v>0.19808715304048755</c:v>
                </c:pt>
                <c:pt idx="33">
                  <c:v>0.1754968060281778</c:v>
                </c:pt>
                <c:pt idx="35">
                  <c:v>0.15010878690528773</c:v>
                </c:pt>
                <c:pt idx="36">
                  <c:v>0.2030290253101156</c:v>
                </c:pt>
                <c:pt idx="38">
                  <c:v>0.15878178753992969</c:v>
                </c:pt>
                <c:pt idx="39">
                  <c:v>0.11038021755295507</c:v>
                </c:pt>
                <c:pt idx="40">
                  <c:v>0.22308409860212658</c:v>
                </c:pt>
                <c:pt idx="41">
                  <c:v>9.108129039286017E-2</c:v>
                </c:pt>
                <c:pt idx="42">
                  <c:v>0.25429524133314602</c:v>
                </c:pt>
                <c:pt idx="43">
                  <c:v>0.20418720933018156</c:v>
                </c:pt>
                <c:pt idx="44">
                  <c:v>0.24024077451903775</c:v>
                </c:pt>
                <c:pt idx="45">
                  <c:v>8.7131846347350481E-2</c:v>
                </c:pt>
                <c:pt idx="46">
                  <c:v>0.17578172247471854</c:v>
                </c:pt>
                <c:pt idx="47">
                  <c:v>0.10989994872694807</c:v>
                </c:pt>
                <c:pt idx="48">
                  <c:v>0.16603457707202124</c:v>
                </c:pt>
                <c:pt idx="49">
                  <c:v>0.12299959578821892</c:v>
                </c:pt>
                <c:pt idx="50">
                  <c:v>7.9532969369483467E-2</c:v>
                </c:pt>
                <c:pt idx="51">
                  <c:v>9.4546704021191363E-2</c:v>
                </c:pt>
                <c:pt idx="52">
                  <c:v>0.25632609560745889</c:v>
                </c:pt>
                <c:pt idx="53">
                  <c:v>0.11627152879337584</c:v>
                </c:pt>
                <c:pt idx="54">
                  <c:v>0.1417802895325227</c:v>
                </c:pt>
                <c:pt idx="55">
                  <c:v>0.14271190808254258</c:v>
                </c:pt>
                <c:pt idx="56">
                  <c:v>0.26391451302595365</c:v>
                </c:pt>
                <c:pt idx="57">
                  <c:v>0.13623397422911193</c:v>
                </c:pt>
                <c:pt idx="58">
                  <c:v>0.23996089769631218</c:v>
                </c:pt>
                <c:pt idx="59">
                  <c:v>0.26001754330214027</c:v>
                </c:pt>
                <c:pt idx="60">
                  <c:v>0.20148349622147776</c:v>
                </c:pt>
                <c:pt idx="61">
                  <c:v>0.31360133240455618</c:v>
                </c:pt>
                <c:pt idx="62">
                  <c:v>0.250247296221219</c:v>
                </c:pt>
                <c:pt idx="63">
                  <c:v>0.2488002207033233</c:v>
                </c:pt>
                <c:pt idx="64">
                  <c:v>0.20204758433138489</c:v>
                </c:pt>
                <c:pt idx="65">
                  <c:v>0.1858134114078703</c:v>
                </c:pt>
                <c:pt idx="66">
                  <c:v>0.17595896846333128</c:v>
                </c:pt>
                <c:pt idx="67">
                  <c:v>0.22210611843186323</c:v>
                </c:pt>
                <c:pt idx="69">
                  <c:v>8.0355191280161525E-2</c:v>
                </c:pt>
                <c:pt idx="70">
                  <c:v>0.22222149326221174</c:v>
                </c:pt>
                <c:pt idx="71">
                  <c:v>9.3715652537774155E-2</c:v>
                </c:pt>
                <c:pt idx="72">
                  <c:v>0.10051405776052508</c:v>
                </c:pt>
                <c:pt idx="73">
                  <c:v>8.270521794923795E-2</c:v>
                </c:pt>
                <c:pt idx="74">
                  <c:v>7.5007274949553879E-2</c:v>
                </c:pt>
                <c:pt idx="75">
                  <c:v>6.6329079365946605E-2</c:v>
                </c:pt>
                <c:pt idx="76">
                  <c:v>0.1147712592204817</c:v>
                </c:pt>
                <c:pt idx="77">
                  <c:v>9.3149131722053954E-2</c:v>
                </c:pt>
                <c:pt idx="78">
                  <c:v>6.8470811627244152E-2</c:v>
                </c:pt>
                <c:pt idx="79">
                  <c:v>6.5124334429480527E-2</c:v>
                </c:pt>
                <c:pt idx="80">
                  <c:v>3.7720014955030363E-2</c:v>
                </c:pt>
                <c:pt idx="81">
                  <c:v>5.5279586380824294E-2</c:v>
                </c:pt>
                <c:pt idx="82">
                  <c:v>5.6807171318759245E-2</c:v>
                </c:pt>
                <c:pt idx="84">
                  <c:v>6.9875803772270081E-2</c:v>
                </c:pt>
                <c:pt idx="86">
                  <c:v>5.5132931805920757E-2</c:v>
                </c:pt>
                <c:pt idx="87">
                  <c:v>6.5279992955552799E-2</c:v>
                </c:pt>
                <c:pt idx="88">
                  <c:v>5.1797832277675614E-2</c:v>
                </c:pt>
                <c:pt idx="89">
                  <c:v>4.9029420565370602E-2</c:v>
                </c:pt>
              </c:numCache>
            </c:numRef>
          </c:xVal>
          <c:yVal>
            <c:numRef>
              <c:f>'Trace element data'!$C$11:$CN$11</c:f>
              <c:numCache>
                <c:formatCode>0.000</c:formatCode>
                <c:ptCount val="90"/>
                <c:pt idx="0">
                  <c:v>1.4226298513562908E-2</c:v>
                </c:pt>
                <c:pt idx="1">
                  <c:v>1.6820512357312214E-2</c:v>
                </c:pt>
                <c:pt idx="2">
                  <c:v>1.0465155718533877E-2</c:v>
                </c:pt>
                <c:pt idx="3">
                  <c:v>1.5625077477194358E-2</c:v>
                </c:pt>
                <c:pt idx="4">
                  <c:v>1.7417613581694972E-2</c:v>
                </c:pt>
                <c:pt idx="5">
                  <c:v>2.1695097335020695E-2</c:v>
                </c:pt>
                <c:pt idx="7">
                  <c:v>1.6780412602456773E-2</c:v>
                </c:pt>
                <c:pt idx="8">
                  <c:v>1.4682971271383729E-2</c:v>
                </c:pt>
                <c:pt idx="10">
                  <c:v>1.3367154137968178E-2</c:v>
                </c:pt>
                <c:pt idx="11">
                  <c:v>1.6332253493857651E-2</c:v>
                </c:pt>
                <c:pt idx="12">
                  <c:v>2.4391135336150425E-2</c:v>
                </c:pt>
                <c:pt idx="14">
                  <c:v>3.063321111305874E-2</c:v>
                </c:pt>
                <c:pt idx="15">
                  <c:v>2.311506144121794E-2</c:v>
                </c:pt>
                <c:pt idx="16">
                  <c:v>2.6617639913753235E-2</c:v>
                </c:pt>
                <c:pt idx="18">
                  <c:v>4.2682885524065947E-2</c:v>
                </c:pt>
                <c:pt idx="19">
                  <c:v>3.1681660663107014E-2</c:v>
                </c:pt>
                <c:pt idx="21">
                  <c:v>4.2594297725674996E-2</c:v>
                </c:pt>
                <c:pt idx="22">
                  <c:v>3.2925145599192962E-2</c:v>
                </c:pt>
                <c:pt idx="24">
                  <c:v>2.8315800367509174E-2</c:v>
                </c:pt>
                <c:pt idx="25">
                  <c:v>6.0912825437725956E-2</c:v>
                </c:pt>
                <c:pt idx="27">
                  <c:v>6.0841405137762074E-2</c:v>
                </c:pt>
                <c:pt idx="28">
                  <c:v>4.7413842010109203E-2</c:v>
                </c:pt>
                <c:pt idx="29">
                  <c:v>5.0416898425908664E-2</c:v>
                </c:pt>
                <c:pt idx="31">
                  <c:v>1.5523087865382231E-2</c:v>
                </c:pt>
                <c:pt idx="32">
                  <c:v>1.9889189113485781E-2</c:v>
                </c:pt>
                <c:pt idx="33">
                  <c:v>3.5353257091234699E-2</c:v>
                </c:pt>
                <c:pt idx="35">
                  <c:v>3.0790823771324353E-2</c:v>
                </c:pt>
                <c:pt idx="36">
                  <c:v>3.8019302113597782E-2</c:v>
                </c:pt>
                <c:pt idx="38">
                  <c:v>1.9180212064164436E-2</c:v>
                </c:pt>
                <c:pt idx="39">
                  <c:v>1.447652046466065E-2</c:v>
                </c:pt>
                <c:pt idx="40">
                  <c:v>2.6399359535155487E-2</c:v>
                </c:pt>
                <c:pt idx="41">
                  <c:v>1.1204160607183213E-2</c:v>
                </c:pt>
                <c:pt idx="42">
                  <c:v>4.353779431870583E-2</c:v>
                </c:pt>
                <c:pt idx="43">
                  <c:v>1.8955359891406065E-2</c:v>
                </c:pt>
                <c:pt idx="44">
                  <c:v>3.4489514442544306E-2</c:v>
                </c:pt>
                <c:pt idx="45">
                  <c:v>1.0266826341924646E-2</c:v>
                </c:pt>
                <c:pt idx="46">
                  <c:v>1.6718402779555074E-2</c:v>
                </c:pt>
                <c:pt idx="47">
                  <c:v>1.4531881018158969E-2</c:v>
                </c:pt>
                <c:pt idx="48">
                  <c:v>1.9257114157551443E-2</c:v>
                </c:pt>
                <c:pt idx="49">
                  <c:v>1.9574977541377464E-2</c:v>
                </c:pt>
                <c:pt idx="50">
                  <c:v>1.1983632953107821E-2</c:v>
                </c:pt>
                <c:pt idx="51">
                  <c:v>1.3688436337950621E-2</c:v>
                </c:pt>
                <c:pt idx="52">
                  <c:v>1.7394047800390219E-2</c:v>
                </c:pt>
                <c:pt idx="53">
                  <c:v>1.0481607004032979E-2</c:v>
                </c:pt>
                <c:pt idx="54">
                  <c:v>7.3261851093861562E-3</c:v>
                </c:pt>
                <c:pt idx="55">
                  <c:v>1.0759850189229635E-2</c:v>
                </c:pt>
                <c:pt idx="56">
                  <c:v>1.0230963176094027E-2</c:v>
                </c:pt>
                <c:pt idx="57">
                  <c:v>1.733592479859138E-2</c:v>
                </c:pt>
                <c:pt idx="58">
                  <c:v>9.6760650056291198E-3</c:v>
                </c:pt>
                <c:pt idx="59">
                  <c:v>1.9391217158067353E-2</c:v>
                </c:pt>
                <c:pt idx="60">
                  <c:v>1.0495790439905332E-2</c:v>
                </c:pt>
                <c:pt idx="61">
                  <c:v>1.4297675015776371E-2</c:v>
                </c:pt>
                <c:pt idx="62">
                  <c:v>1.3473773572666679E-2</c:v>
                </c:pt>
                <c:pt idx="63">
                  <c:v>3.9830352622596529E-2</c:v>
                </c:pt>
                <c:pt idx="64">
                  <c:v>9.4866572009555984E-3</c:v>
                </c:pt>
                <c:pt idx="65">
                  <c:v>1.939648704600257E-2</c:v>
                </c:pt>
                <c:pt idx="66">
                  <c:v>1.3588944607527466E-2</c:v>
                </c:pt>
                <c:pt idx="67">
                  <c:v>3.1228949852851715E-2</c:v>
                </c:pt>
                <c:pt idx="70">
                  <c:v>2.8740906449630201E-2</c:v>
                </c:pt>
                <c:pt idx="71">
                  <c:v>9.909216513863825E-3</c:v>
                </c:pt>
                <c:pt idx="72">
                  <c:v>1.0142454377098882E-2</c:v>
                </c:pt>
                <c:pt idx="73">
                  <c:v>7.1752890516010789E-3</c:v>
                </c:pt>
                <c:pt idx="74">
                  <c:v>4.2934514345747705E-3</c:v>
                </c:pt>
                <c:pt idx="75">
                  <c:v>5.4285478618595027E-3</c:v>
                </c:pt>
                <c:pt idx="76">
                  <c:v>6.3195879241045661E-3</c:v>
                </c:pt>
                <c:pt idx="77">
                  <c:v>8.4835731665949318E-3</c:v>
                </c:pt>
                <c:pt idx="78">
                  <c:v>3.6869826910022564E-3</c:v>
                </c:pt>
                <c:pt idx="79">
                  <c:v>5.0653484244371572E-3</c:v>
                </c:pt>
                <c:pt idx="80">
                  <c:v>1.9256324790388761E-3</c:v>
                </c:pt>
                <c:pt idx="81">
                  <c:v>3.2567981407862216E-3</c:v>
                </c:pt>
                <c:pt idx="82">
                  <c:v>3.2591698929575132E-3</c:v>
                </c:pt>
                <c:pt idx="84">
                  <c:v>6.994695691330933E-3</c:v>
                </c:pt>
                <c:pt idx="86">
                  <c:v>3.931198193544358E-3</c:v>
                </c:pt>
                <c:pt idx="87">
                  <c:v>5.3346486306942963E-3</c:v>
                </c:pt>
                <c:pt idx="88">
                  <c:v>3.7385830508121958E-3</c:v>
                </c:pt>
                <c:pt idx="89">
                  <c:v>4.8314746017513481E-3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57824"/>
        <c:axId val="80950016"/>
      </c:scatterChart>
      <c:valAx>
        <c:axId val="9415782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80950016"/>
        <c:crosses val="autoZero"/>
        <c:crossBetween val="midCat"/>
      </c:valAx>
      <c:valAx>
        <c:axId val="809500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4157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'Trace element data'!$C$4:$CN$4</c:f>
              <c:numCache>
                <c:formatCode>0.00</c:formatCode>
                <c:ptCount val="90"/>
                <c:pt idx="0">
                  <c:v>375.07</c:v>
                </c:pt>
                <c:pt idx="1">
                  <c:v>375.84</c:v>
                </c:pt>
                <c:pt idx="2" formatCode="General">
                  <c:v>376.61</c:v>
                </c:pt>
                <c:pt idx="3" formatCode="General">
                  <c:v>377.38</c:v>
                </c:pt>
                <c:pt idx="4" formatCode="General">
                  <c:v>377.77</c:v>
                </c:pt>
                <c:pt idx="5">
                  <c:v>378.15359387000001</c:v>
                </c:pt>
                <c:pt idx="6" formatCode="0.000">
                  <c:v>#N/A</c:v>
                </c:pt>
                <c:pt idx="7">
                  <c:v>378.92776306999997</c:v>
                </c:pt>
                <c:pt idx="8">
                  <c:v>379.70335403000001</c:v>
                </c:pt>
                <c:pt idx="9" formatCode="0.000">
                  <c:v>#N/A</c:v>
                </c:pt>
                <c:pt idx="10">
                  <c:v>380.48036674999997</c:v>
                </c:pt>
                <c:pt idx="11">
                  <c:v>383.15</c:v>
                </c:pt>
                <c:pt idx="12">
                  <c:v>383.93</c:v>
                </c:pt>
                <c:pt idx="13" formatCode="0.000">
                  <c:v>#N/A</c:v>
                </c:pt>
                <c:pt idx="14">
                  <c:v>385.89</c:v>
                </c:pt>
                <c:pt idx="15">
                  <c:v>386.67</c:v>
                </c:pt>
                <c:pt idx="16">
                  <c:v>387.46</c:v>
                </c:pt>
                <c:pt idx="17" formatCode="0.000">
                  <c:v>#N/A</c:v>
                </c:pt>
                <c:pt idx="18">
                  <c:v>388.25</c:v>
                </c:pt>
                <c:pt idx="19">
                  <c:v>389.83</c:v>
                </c:pt>
                <c:pt idx="20" formatCode="0.000">
                  <c:v>#N/A</c:v>
                </c:pt>
                <c:pt idx="21" formatCode="General">
                  <c:v>390.97</c:v>
                </c:pt>
                <c:pt idx="22">
                  <c:v>392.11</c:v>
                </c:pt>
                <c:pt idx="23" formatCode="0.000">
                  <c:v>#N/A</c:v>
                </c:pt>
                <c:pt idx="24">
                  <c:v>392.91</c:v>
                </c:pt>
                <c:pt idx="25">
                  <c:v>394.21</c:v>
                </c:pt>
                <c:pt idx="26">
                  <c:v>395.11</c:v>
                </c:pt>
                <c:pt idx="27">
                  <c:v>395.51</c:v>
                </c:pt>
                <c:pt idx="28">
                  <c:v>396.81</c:v>
                </c:pt>
                <c:pt idx="29">
                  <c:v>398.11</c:v>
                </c:pt>
                <c:pt idx="30" formatCode="0.000">
                  <c:v>#N/A</c:v>
                </c:pt>
                <c:pt idx="31">
                  <c:v>398.81</c:v>
                </c:pt>
                <c:pt idx="32">
                  <c:v>399.72</c:v>
                </c:pt>
                <c:pt idx="33">
                  <c:v>400.52</c:v>
                </c:pt>
                <c:pt idx="34" formatCode="0.000">
                  <c:v>#N/A</c:v>
                </c:pt>
                <c:pt idx="35">
                  <c:v>401.33</c:v>
                </c:pt>
                <c:pt idx="36">
                  <c:v>401.95</c:v>
                </c:pt>
                <c:pt idx="37">
                  <c:v>402.16</c:v>
                </c:pt>
                <c:pt idx="38">
                  <c:v>402.37627878000012</c:v>
                </c:pt>
                <c:pt idx="39">
                  <c:v>402.59255756000027</c:v>
                </c:pt>
                <c:pt idx="40">
                  <c:v>403.8108594800002</c:v>
                </c:pt>
                <c:pt idx="41">
                  <c:v>405.02916140000013</c:v>
                </c:pt>
                <c:pt idx="42">
                  <c:v>406.24959596000008</c:v>
                </c:pt>
                <c:pt idx="43">
                  <c:v>407.47003052000008</c:v>
                </c:pt>
                <c:pt idx="44" formatCode="General">
                  <c:v>408.69259771999998</c:v>
                </c:pt>
                <c:pt idx="45" formatCode="General">
                  <c:v>409.91516491999994</c:v>
                </c:pt>
                <c:pt idx="46" formatCode="General">
                  <c:v>410.64998482400006</c:v>
                </c:pt>
                <c:pt idx="47" formatCode="General">
                  <c:v>411.38480472800012</c:v>
                </c:pt>
                <c:pt idx="48" formatCode="General">
                  <c:v>412.1209042160001</c:v>
                </c:pt>
                <c:pt idx="49" formatCode="General">
                  <c:v>412.85700370400002</c:v>
                </c:pt>
                <c:pt idx="50" formatCode="General">
                  <c:v>413.22569324</c:v>
                </c:pt>
                <c:pt idx="51" formatCode="0.000">
                  <c:v>413.59438277599997</c:v>
                </c:pt>
                <c:pt idx="52" formatCode="0.000">
                  <c:v>414.33176184799999</c:v>
                </c:pt>
                <c:pt idx="53" formatCode="0.000">
                  <c:v>415.07042050399991</c:v>
                </c:pt>
                <c:pt idx="54" formatCode="0.000">
                  <c:v>415.8090791599999</c:v>
                </c:pt>
                <c:pt idx="55" formatCode="0.000">
                  <c:v>416.54901739999997</c:v>
                </c:pt>
                <c:pt idx="56" formatCode="0.000">
                  <c:v>417.28895564000004</c:v>
                </c:pt>
                <c:pt idx="57">
                  <c:v>418.03017346400009</c:v>
                </c:pt>
                <c:pt idx="58">
                  <c:v>418.77139128800007</c:v>
                </c:pt>
                <c:pt idx="59">
                  <c:v>419.51388869600009</c:v>
                </c:pt>
                <c:pt idx="60">
                  <c:v>420.25638610400006</c:v>
                </c:pt>
                <c:pt idx="61">
                  <c:v>421.00016309600005</c:v>
                </c:pt>
                <c:pt idx="62">
                  <c:v>421.74394008800004</c:v>
                </c:pt>
                <c:pt idx="63">
                  <c:v>422.11646837600006</c:v>
                </c:pt>
                <c:pt idx="64">
                  <c:v>422.48899666400001</c:v>
                </c:pt>
                <c:pt idx="65">
                  <c:v>423.23405323999998</c:v>
                </c:pt>
                <c:pt idx="66" formatCode="0.000">
                  <c:v>423.98038940000004</c:v>
                </c:pt>
                <c:pt idx="67">
                  <c:v>424.72672556000009</c:v>
                </c:pt>
                <c:pt idx="69">
                  <c:v>426.97053247999992</c:v>
                </c:pt>
                <c:pt idx="70">
                  <c:v>427.72006759999999</c:v>
                </c:pt>
                <c:pt idx="71">
                  <c:v>428.46960272000001</c:v>
                </c:pt>
                <c:pt idx="72">
                  <c:v>429.22041742400006</c:v>
                </c:pt>
                <c:pt idx="73">
                  <c:v>429.97123212800005</c:v>
                </c:pt>
                <c:pt idx="74" formatCode="0.000">
                  <c:v>430.72332641600002</c:v>
                </c:pt>
                <c:pt idx="75">
                  <c:v>431.47542070400004</c:v>
                </c:pt>
                <c:pt idx="76" formatCode="0.000">
                  <c:v>432.22879457600004</c:v>
                </c:pt>
                <c:pt idx="77">
                  <c:v>432.98216844799998</c:v>
                </c:pt>
                <c:pt idx="78" formatCode="0.000">
                  <c:v>433.73682190400001</c:v>
                </c:pt>
                <c:pt idx="79">
                  <c:v>434.49147536000004</c:v>
                </c:pt>
                <c:pt idx="80" formatCode="0.000">
                  <c:v>435.24740840000004</c:v>
                </c:pt>
                <c:pt idx="81">
                  <c:v>436.00334144000004</c:v>
                </c:pt>
                <c:pt idx="82">
                  <c:v>436.76055406400002</c:v>
                </c:pt>
                <c:pt idx="83" formatCode="0.000">
                  <c:v>#N/A</c:v>
                </c:pt>
                <c:pt idx="84" formatCode="0.000">
                  <c:v>441.31534606399998</c:v>
                </c:pt>
                <c:pt idx="85" formatCode="0.000">
                  <c:v>#N/A</c:v>
                </c:pt>
                <c:pt idx="86">
                  <c:v>444.746235254</c:v>
                </c:pt>
                <c:pt idx="87">
                  <c:v>445.23852558675918</c:v>
                </c:pt>
                <c:pt idx="88">
                  <c:v>449.21093937986251</c:v>
                </c:pt>
                <c:pt idx="89" formatCode="0.0">
                  <c:v>453.18335317296595</c:v>
                </c:pt>
              </c:numCache>
            </c:numRef>
          </c:xVal>
          <c:yVal>
            <c:numRef>
              <c:f>'Trace element data'!$C$6:$CN$6</c:f>
              <c:numCache>
                <c:formatCode>General</c:formatCode>
                <c:ptCount val="90"/>
                <c:pt idx="0">
                  <c:v>0.10665661208504897</c:v>
                </c:pt>
                <c:pt idx="1">
                  <c:v>7.8615179406781893E-2</c:v>
                </c:pt>
                <c:pt idx="2">
                  <c:v>6.7323465203724508E-2</c:v>
                </c:pt>
                <c:pt idx="3">
                  <c:v>8.3834066250196904E-2</c:v>
                </c:pt>
                <c:pt idx="4">
                  <c:v>9.8428274217689737E-2</c:v>
                </c:pt>
                <c:pt idx="5">
                  <c:v>0.10846131916418586</c:v>
                </c:pt>
                <c:pt idx="7">
                  <c:v>0.11042704900363348</c:v>
                </c:pt>
                <c:pt idx="8">
                  <c:v>0.10175500289384709</c:v>
                </c:pt>
                <c:pt idx="10">
                  <c:v>6.6572027435817568E-2</c:v>
                </c:pt>
                <c:pt idx="11">
                  <c:v>6.2043889003701981E-2</c:v>
                </c:pt>
                <c:pt idx="12">
                  <c:v>0.11622937699455865</c:v>
                </c:pt>
                <c:pt idx="14">
                  <c:v>0.12415600376287446</c:v>
                </c:pt>
                <c:pt idx="15">
                  <c:v>0.11801296495798105</c:v>
                </c:pt>
                <c:pt idx="16">
                  <c:v>0.12129435789105594</c:v>
                </c:pt>
                <c:pt idx="18">
                  <c:v>0.16676936274902998</c:v>
                </c:pt>
                <c:pt idx="19">
                  <c:v>0.18198746721197298</c:v>
                </c:pt>
                <c:pt idx="21">
                  <c:v>0.24514198170651655</c:v>
                </c:pt>
                <c:pt idx="22">
                  <c:v>0.10858496982339151</c:v>
                </c:pt>
                <c:pt idx="24">
                  <c:v>9.0126877565135322E-2</c:v>
                </c:pt>
                <c:pt idx="25">
                  <c:v>0.16772892306445003</c:v>
                </c:pt>
                <c:pt idx="27">
                  <c:v>0.20897165266732354</c:v>
                </c:pt>
                <c:pt idx="28">
                  <c:v>0.14056995969231939</c:v>
                </c:pt>
                <c:pt idx="29">
                  <c:v>0.15660922751161868</c:v>
                </c:pt>
                <c:pt idx="31">
                  <c:v>0.13090017118314329</c:v>
                </c:pt>
                <c:pt idx="32">
                  <c:v>0.10040625456119599</c:v>
                </c:pt>
                <c:pt idx="33">
                  <c:v>0.20144672653221035</c:v>
                </c:pt>
                <c:pt idx="35">
                  <c:v>0.20512339354758796</c:v>
                </c:pt>
                <c:pt idx="36">
                  <c:v>0.1872604276926681</c:v>
                </c:pt>
                <c:pt idx="38">
                  <c:v>0.12079604570102907</c:v>
                </c:pt>
                <c:pt idx="39">
                  <c:v>0.13115140362642896</c:v>
                </c:pt>
                <c:pt idx="40">
                  <c:v>0.11833815005451864</c:v>
                </c:pt>
                <c:pt idx="41">
                  <c:v>0.12301275661396979</c:v>
                </c:pt>
                <c:pt idx="42">
                  <c:v>0.17120963054777744</c:v>
                </c:pt>
                <c:pt idx="43">
                  <c:v>9.2833238446166533E-2</c:v>
                </c:pt>
                <c:pt idx="44">
                  <c:v>0.14356228459383027</c:v>
                </c:pt>
                <c:pt idx="45">
                  <c:v>0.11783092832666504</c:v>
                </c:pt>
                <c:pt idx="46">
                  <c:v>9.5108880173588956E-2</c:v>
                </c:pt>
                <c:pt idx="47">
                  <c:v>0.13222827841589041</c:v>
                </c:pt>
                <c:pt idx="48">
                  <c:v>0.11598255313529203</c:v>
                </c:pt>
                <c:pt idx="49">
                  <c:v>0.15914668187269265</c:v>
                </c:pt>
                <c:pt idx="50">
                  <c:v>0.15067503512204966</c:v>
                </c:pt>
                <c:pt idx="51">
                  <c:v>0.14477962483898479</c:v>
                </c:pt>
                <c:pt idx="52">
                  <c:v>6.7859059605962585E-2</c:v>
                </c:pt>
                <c:pt idx="53">
                  <c:v>9.0147666525135881E-2</c:v>
                </c:pt>
                <c:pt idx="54">
                  <c:v>5.1672803981018936E-2</c:v>
                </c:pt>
                <c:pt idx="55">
                  <c:v>7.5395601767207027E-2</c:v>
                </c:pt>
                <c:pt idx="56">
                  <c:v>3.8766201444510567E-2</c:v>
                </c:pt>
                <c:pt idx="57">
                  <c:v>0.12725111262948721</c:v>
                </c:pt>
                <c:pt idx="58">
                  <c:v>4.0323507281902558E-2</c:v>
                </c:pt>
                <c:pt idx="59">
                  <c:v>7.4576572456631379E-2</c:v>
                </c:pt>
                <c:pt idx="60">
                  <c:v>5.2092556644778437E-2</c:v>
                </c:pt>
                <c:pt idx="61">
                  <c:v>4.5591882235155472E-2</c:v>
                </c:pt>
                <c:pt idx="62">
                  <c:v>5.3841834761546609E-2</c:v>
                </c:pt>
                <c:pt idx="63">
                  <c:v>0.16008969971972578</c:v>
                </c:pt>
                <c:pt idx="64">
                  <c:v>4.6952589076225827E-2</c:v>
                </c:pt>
                <c:pt idx="65">
                  <c:v>0.10438690565465295</c:v>
                </c:pt>
                <c:pt idx="66">
                  <c:v>7.7227916975197056E-2</c:v>
                </c:pt>
                <c:pt idx="67">
                  <c:v>0.14060373515748958</c:v>
                </c:pt>
                <c:pt idx="70">
                  <c:v>0.1293345032818998</c:v>
                </c:pt>
                <c:pt idx="71">
                  <c:v>0.10573704867358948</c:v>
                </c:pt>
                <c:pt idx="72">
                  <c:v>0.10090582952350106</c:v>
                </c:pt>
                <c:pt idx="73">
                  <c:v>8.6757392453823912E-2</c:v>
                </c:pt>
                <c:pt idx="74">
                  <c:v>5.7240466840880834E-2</c:v>
                </c:pt>
                <c:pt idx="75">
                  <c:v>8.1842653535253537E-2</c:v>
                </c:pt>
                <c:pt idx="76">
                  <c:v>5.5062460471609023E-2</c:v>
                </c:pt>
                <c:pt idx="77">
                  <c:v>9.1075171713987796E-2</c:v>
                </c:pt>
                <c:pt idx="78">
                  <c:v>5.3847509666954591E-2</c:v>
                </c:pt>
                <c:pt idx="79">
                  <c:v>7.7779657463096799E-2</c:v>
                </c:pt>
                <c:pt idx="80">
                  <c:v>5.1050681749055686E-2</c:v>
                </c:pt>
                <c:pt idx="81">
                  <c:v>5.891502368252087E-2</c:v>
                </c:pt>
                <c:pt idx="82">
                  <c:v>5.7372508035464322E-2</c:v>
                </c:pt>
                <c:pt idx="84">
                  <c:v>0.10010182801083926</c:v>
                </c:pt>
                <c:pt idx="86">
                  <c:v>7.1303993181116923E-2</c:v>
                </c:pt>
                <c:pt idx="87">
                  <c:v>8.1719503773943408E-2</c:v>
                </c:pt>
                <c:pt idx="88">
                  <c:v>7.2176438403262877E-2</c:v>
                </c:pt>
                <c:pt idx="89">
                  <c:v>9.8542355712924953E-2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spPr>
              <a:ln w="25400" cmpd="sng">
                <a:solidFill>
                  <a:schemeClr val="tx2"/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'Trace element data'!$C$4:$CN$4</c:f>
              <c:numCache>
                <c:formatCode>0.00</c:formatCode>
                <c:ptCount val="90"/>
                <c:pt idx="0">
                  <c:v>375.07</c:v>
                </c:pt>
                <c:pt idx="1">
                  <c:v>375.84</c:v>
                </c:pt>
                <c:pt idx="2" formatCode="General">
                  <c:v>376.61</c:v>
                </c:pt>
                <c:pt idx="3" formatCode="General">
                  <c:v>377.38</c:v>
                </c:pt>
                <c:pt idx="4" formatCode="General">
                  <c:v>377.77</c:v>
                </c:pt>
                <c:pt idx="5">
                  <c:v>378.15359387000001</c:v>
                </c:pt>
                <c:pt idx="6" formatCode="0.000">
                  <c:v>#N/A</c:v>
                </c:pt>
                <c:pt idx="7">
                  <c:v>378.92776306999997</c:v>
                </c:pt>
                <c:pt idx="8">
                  <c:v>379.70335403000001</c:v>
                </c:pt>
                <c:pt idx="9" formatCode="0.000">
                  <c:v>#N/A</c:v>
                </c:pt>
                <c:pt idx="10">
                  <c:v>380.48036674999997</c:v>
                </c:pt>
                <c:pt idx="11">
                  <c:v>383.15</c:v>
                </c:pt>
                <c:pt idx="12">
                  <c:v>383.93</c:v>
                </c:pt>
                <c:pt idx="13" formatCode="0.000">
                  <c:v>#N/A</c:v>
                </c:pt>
                <c:pt idx="14">
                  <c:v>385.89</c:v>
                </c:pt>
                <c:pt idx="15">
                  <c:v>386.67</c:v>
                </c:pt>
                <c:pt idx="16">
                  <c:v>387.46</c:v>
                </c:pt>
                <c:pt idx="17" formatCode="0.000">
                  <c:v>#N/A</c:v>
                </c:pt>
                <c:pt idx="18">
                  <c:v>388.25</c:v>
                </c:pt>
                <c:pt idx="19">
                  <c:v>389.83</c:v>
                </c:pt>
                <c:pt idx="20" formatCode="0.000">
                  <c:v>#N/A</c:v>
                </c:pt>
                <c:pt idx="21" formatCode="General">
                  <c:v>390.97</c:v>
                </c:pt>
                <c:pt idx="22">
                  <c:v>392.11</c:v>
                </c:pt>
                <c:pt idx="23" formatCode="0.000">
                  <c:v>#N/A</c:v>
                </c:pt>
                <c:pt idx="24">
                  <c:v>392.91</c:v>
                </c:pt>
                <c:pt idx="25">
                  <c:v>394.21</c:v>
                </c:pt>
                <c:pt idx="26">
                  <c:v>395.11</c:v>
                </c:pt>
                <c:pt idx="27">
                  <c:v>395.51</c:v>
                </c:pt>
                <c:pt idx="28">
                  <c:v>396.81</c:v>
                </c:pt>
                <c:pt idx="29">
                  <c:v>398.11</c:v>
                </c:pt>
                <c:pt idx="30" formatCode="0.000">
                  <c:v>#N/A</c:v>
                </c:pt>
                <c:pt idx="31">
                  <c:v>398.81</c:v>
                </c:pt>
                <c:pt idx="32">
                  <c:v>399.72</c:v>
                </c:pt>
                <c:pt idx="33">
                  <c:v>400.52</c:v>
                </c:pt>
                <c:pt idx="34" formatCode="0.000">
                  <c:v>#N/A</c:v>
                </c:pt>
                <c:pt idx="35">
                  <c:v>401.33</c:v>
                </c:pt>
                <c:pt idx="36">
                  <c:v>401.95</c:v>
                </c:pt>
                <c:pt idx="37">
                  <c:v>402.16</c:v>
                </c:pt>
                <c:pt idx="38">
                  <c:v>402.37627878000012</c:v>
                </c:pt>
                <c:pt idx="39">
                  <c:v>402.59255756000027</c:v>
                </c:pt>
                <c:pt idx="40">
                  <c:v>403.8108594800002</c:v>
                </c:pt>
                <c:pt idx="41">
                  <c:v>405.02916140000013</c:v>
                </c:pt>
                <c:pt idx="42">
                  <c:v>406.24959596000008</c:v>
                </c:pt>
                <c:pt idx="43">
                  <c:v>407.47003052000008</c:v>
                </c:pt>
                <c:pt idx="44" formatCode="General">
                  <c:v>408.69259771999998</c:v>
                </c:pt>
                <c:pt idx="45" formatCode="General">
                  <c:v>409.91516491999994</c:v>
                </c:pt>
                <c:pt idx="46" formatCode="General">
                  <c:v>410.64998482400006</c:v>
                </c:pt>
                <c:pt idx="47" formatCode="General">
                  <c:v>411.38480472800012</c:v>
                </c:pt>
                <c:pt idx="48" formatCode="General">
                  <c:v>412.1209042160001</c:v>
                </c:pt>
                <c:pt idx="49" formatCode="General">
                  <c:v>412.85700370400002</c:v>
                </c:pt>
                <c:pt idx="50" formatCode="General">
                  <c:v>413.22569324</c:v>
                </c:pt>
                <c:pt idx="51" formatCode="0.000">
                  <c:v>413.59438277599997</c:v>
                </c:pt>
                <c:pt idx="52" formatCode="0.000">
                  <c:v>414.33176184799999</c:v>
                </c:pt>
                <c:pt idx="53" formatCode="0.000">
                  <c:v>415.07042050399991</c:v>
                </c:pt>
                <c:pt idx="54" formatCode="0.000">
                  <c:v>415.8090791599999</c:v>
                </c:pt>
                <c:pt idx="55" formatCode="0.000">
                  <c:v>416.54901739999997</c:v>
                </c:pt>
                <c:pt idx="56" formatCode="0.000">
                  <c:v>417.28895564000004</c:v>
                </c:pt>
                <c:pt idx="57">
                  <c:v>418.03017346400009</c:v>
                </c:pt>
                <c:pt idx="58">
                  <c:v>418.77139128800007</c:v>
                </c:pt>
                <c:pt idx="59">
                  <c:v>419.51388869600009</c:v>
                </c:pt>
                <c:pt idx="60">
                  <c:v>420.25638610400006</c:v>
                </c:pt>
                <c:pt idx="61">
                  <c:v>421.00016309600005</c:v>
                </c:pt>
                <c:pt idx="62">
                  <c:v>421.74394008800004</c:v>
                </c:pt>
                <c:pt idx="63">
                  <c:v>422.11646837600006</c:v>
                </c:pt>
                <c:pt idx="64">
                  <c:v>422.48899666400001</c:v>
                </c:pt>
                <c:pt idx="65">
                  <c:v>423.23405323999998</c:v>
                </c:pt>
                <c:pt idx="66" formatCode="0.000">
                  <c:v>423.98038940000004</c:v>
                </c:pt>
                <c:pt idx="67">
                  <c:v>424.72672556000009</c:v>
                </c:pt>
                <c:pt idx="69">
                  <c:v>426.97053247999992</c:v>
                </c:pt>
                <c:pt idx="70">
                  <c:v>427.72006759999999</c:v>
                </c:pt>
                <c:pt idx="71">
                  <c:v>428.46960272000001</c:v>
                </c:pt>
                <c:pt idx="72">
                  <c:v>429.22041742400006</c:v>
                </c:pt>
                <c:pt idx="73">
                  <c:v>429.97123212800005</c:v>
                </c:pt>
                <c:pt idx="74" formatCode="0.000">
                  <c:v>430.72332641600002</c:v>
                </c:pt>
                <c:pt idx="75">
                  <c:v>431.47542070400004</c:v>
                </c:pt>
                <c:pt idx="76" formatCode="0.000">
                  <c:v>432.22879457600004</c:v>
                </c:pt>
                <c:pt idx="77">
                  <c:v>432.98216844799998</c:v>
                </c:pt>
                <c:pt idx="78" formatCode="0.000">
                  <c:v>433.73682190400001</c:v>
                </c:pt>
                <c:pt idx="79">
                  <c:v>434.49147536000004</c:v>
                </c:pt>
                <c:pt idx="80" formatCode="0.000">
                  <c:v>435.24740840000004</c:v>
                </c:pt>
                <c:pt idx="81">
                  <c:v>436.00334144000004</c:v>
                </c:pt>
                <c:pt idx="82">
                  <c:v>436.76055406400002</c:v>
                </c:pt>
                <c:pt idx="83" formatCode="0.000">
                  <c:v>#N/A</c:v>
                </c:pt>
                <c:pt idx="84" formatCode="0.000">
                  <c:v>441.31534606399998</c:v>
                </c:pt>
                <c:pt idx="85" formatCode="0.000">
                  <c:v>#N/A</c:v>
                </c:pt>
                <c:pt idx="86">
                  <c:v>444.746235254</c:v>
                </c:pt>
                <c:pt idx="87">
                  <c:v>445.23852558675918</c:v>
                </c:pt>
                <c:pt idx="88">
                  <c:v>449.21093937986251</c:v>
                </c:pt>
                <c:pt idx="89" formatCode="0.0">
                  <c:v>453.18335317296595</c:v>
                </c:pt>
              </c:numCache>
            </c:numRef>
          </c:xVal>
          <c:yVal>
            <c:numRef>
              <c:f>'Trace element data'!$C$25:$CN$25</c:f>
              <c:numCache>
                <c:formatCode>0.000</c:formatCode>
                <c:ptCount val="90"/>
                <c:pt idx="0">
                  <c:v>9.5992505510784809E-2</c:v>
                </c:pt>
                <c:pt idx="1">
                  <c:v>8.8090515937201325E-2</c:v>
                </c:pt>
                <c:pt idx="2">
                  <c:v>8.1743918704291624E-2</c:v>
                </c:pt>
                <c:pt idx="3">
                  <c:v>8.4062193046454056E-2</c:v>
                </c:pt>
                <c:pt idx="4">
                  <c:v>7.8114447200034548E-2</c:v>
                </c:pt>
                <c:pt idx="5">
                  <c:v>0.10839295999813102</c:v>
                </c:pt>
                <c:pt idx="7">
                  <c:v>9.8707948443920446E-2</c:v>
                </c:pt>
                <c:pt idx="8">
                  <c:v>0.12195023424719313</c:v>
                </c:pt>
                <c:pt idx="10">
                  <c:v>7.5775175309058487E-2</c:v>
                </c:pt>
                <c:pt idx="11">
                  <c:v>6.5333072290004457E-2</c:v>
                </c:pt>
                <c:pt idx="12">
                  <c:v>0.11128711918873456</c:v>
                </c:pt>
                <c:pt idx="14">
                  <c:v>0.14040708685811074</c:v>
                </c:pt>
                <c:pt idx="15">
                  <c:v>0.11731193421946949</c:v>
                </c:pt>
                <c:pt idx="16">
                  <c:v>0.10409168211944457</c:v>
                </c:pt>
                <c:pt idx="18">
                  <c:v>0.17687690319577418</c:v>
                </c:pt>
                <c:pt idx="19">
                  <c:v>0.18248162860088935</c:v>
                </c:pt>
                <c:pt idx="21">
                  <c:v>0.23699684771929078</c:v>
                </c:pt>
                <c:pt idx="22">
                  <c:v>0.11967827255634207</c:v>
                </c:pt>
                <c:pt idx="24">
                  <c:v>9.467428934004006E-2</c:v>
                </c:pt>
                <c:pt idx="25">
                  <c:v>0.17061539351232496</c:v>
                </c:pt>
                <c:pt idx="27">
                  <c:v>0.2386924971283092</c:v>
                </c:pt>
                <c:pt idx="28">
                  <c:v>0.25513096560025506</c:v>
                </c:pt>
                <c:pt idx="29">
                  <c:v>0.15730449258999313</c:v>
                </c:pt>
                <c:pt idx="31">
                  <c:v>0.15298615002295884</c:v>
                </c:pt>
                <c:pt idx="32">
                  <c:v>9.6522896126341157E-2</c:v>
                </c:pt>
                <c:pt idx="33">
                  <c:v>0.20012143707173663</c:v>
                </c:pt>
                <c:pt idx="35">
                  <c:v>0.15511809235817869</c:v>
                </c:pt>
                <c:pt idx="36">
                  <c:v>0.17042510817833653</c:v>
                </c:pt>
                <c:pt idx="38">
                  <c:v>0.13734267100850314</c:v>
                </c:pt>
                <c:pt idx="39">
                  <c:v>0.13440500729380433</c:v>
                </c:pt>
                <c:pt idx="40">
                  <c:v>0.12959298398294547</c:v>
                </c:pt>
                <c:pt idx="41">
                  <c:v>0.16328535200080149</c:v>
                </c:pt>
                <c:pt idx="42">
                  <c:v>0.2497737850609002</c:v>
                </c:pt>
                <c:pt idx="43">
                  <c:v>9.6169482314065191E-2</c:v>
                </c:pt>
                <c:pt idx="44">
                  <c:v>0.14498996427728297</c:v>
                </c:pt>
                <c:pt idx="45">
                  <c:v>7.6499433284586166E-2</c:v>
                </c:pt>
                <c:pt idx="46">
                  <c:v>0.11481602799276887</c:v>
                </c:pt>
                <c:pt idx="47">
                  <c:v>0.12234849721567301</c:v>
                </c:pt>
                <c:pt idx="48">
                  <c:v>0.11360412150616737</c:v>
                </c:pt>
                <c:pt idx="49">
                  <c:v>0.18844821908700218</c:v>
                </c:pt>
                <c:pt idx="50">
                  <c:v>0.13453459309780924</c:v>
                </c:pt>
                <c:pt idx="51">
                  <c:v>0.12631368547465496</c:v>
                </c:pt>
                <c:pt idx="52">
                  <c:v>8.1844754902818673E-2</c:v>
                </c:pt>
                <c:pt idx="53">
                  <c:v>0.10965846291196783</c:v>
                </c:pt>
                <c:pt idx="54">
                  <c:v>4.1969391683818996E-2</c:v>
                </c:pt>
                <c:pt idx="55">
                  <c:v>6.2802324364242934E-2</c:v>
                </c:pt>
                <c:pt idx="56">
                  <c:v>4.3164421866966632E-2</c:v>
                </c:pt>
                <c:pt idx="57">
                  <c:v>0.11350286917084475</c:v>
                </c:pt>
                <c:pt idx="58">
                  <c:v>3.5962042108561534E-2</c:v>
                </c:pt>
                <c:pt idx="59">
                  <c:v>8.8420968224080021E-2</c:v>
                </c:pt>
                <c:pt idx="60">
                  <c:v>7.8984656557194971E-2</c:v>
                </c:pt>
                <c:pt idx="61">
                  <c:v>5.5739517357594838E-2</c:v>
                </c:pt>
                <c:pt idx="62">
                  <c:v>4.7278143615694053E-2</c:v>
                </c:pt>
                <c:pt idx="63">
                  <c:v>0.16663736615726291</c:v>
                </c:pt>
                <c:pt idx="64">
                  <c:v>4.4368995332191206E-2</c:v>
                </c:pt>
                <c:pt idx="66">
                  <c:v>6.4994134535682674E-2</c:v>
                </c:pt>
                <c:pt idx="67">
                  <c:v>0.13500124749727122</c:v>
                </c:pt>
                <c:pt idx="70">
                  <c:v>0.11505831083303529</c:v>
                </c:pt>
                <c:pt idx="71">
                  <c:v>7.8858664280252552E-2</c:v>
                </c:pt>
                <c:pt idx="72">
                  <c:v>9.80924269118717E-2</c:v>
                </c:pt>
                <c:pt idx="73">
                  <c:v>6.7475860627984663E-2</c:v>
                </c:pt>
                <c:pt idx="74">
                  <c:v>5.1079136667955188E-2</c:v>
                </c:pt>
                <c:pt idx="75">
                  <c:v>4.7155789513791208E-2</c:v>
                </c:pt>
                <c:pt idx="76">
                  <c:v>5.302684161879901E-2</c:v>
                </c:pt>
                <c:pt idx="77">
                  <c:v>6.8846767823609503E-2</c:v>
                </c:pt>
                <c:pt idx="78">
                  <c:v>4.3564138109047426E-2</c:v>
                </c:pt>
                <c:pt idx="79">
                  <c:v>5.8570169105146487E-2</c:v>
                </c:pt>
                <c:pt idx="80">
                  <c:v>4.2151596145987673E-2</c:v>
                </c:pt>
                <c:pt idx="81">
                  <c:v>5.4937701204848061E-2</c:v>
                </c:pt>
                <c:pt idx="82">
                  <c:v>5.9777516013331547E-2</c:v>
                </c:pt>
                <c:pt idx="84">
                  <c:v>9.997495647910877E-2</c:v>
                </c:pt>
                <c:pt idx="86">
                  <c:v>4.6349038850268198E-2</c:v>
                </c:pt>
                <c:pt idx="87">
                  <c:v>9.7216485403948602E-2</c:v>
                </c:pt>
                <c:pt idx="89">
                  <c:v>0.10068372626689902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77920"/>
        <c:axId val="80979456"/>
      </c:scatterChart>
      <c:valAx>
        <c:axId val="80977920"/>
        <c:scaling>
          <c:orientation val="minMax"/>
          <c:max val="460"/>
          <c:min val="370"/>
        </c:scaling>
        <c:delete val="0"/>
        <c:axPos val="b"/>
        <c:numFmt formatCode="0.00" sourceLinked="1"/>
        <c:majorTickMark val="out"/>
        <c:minorTickMark val="none"/>
        <c:tickLblPos val="nextTo"/>
        <c:crossAx val="80979456"/>
        <c:crosses val="autoZero"/>
        <c:crossBetween val="midCat"/>
      </c:valAx>
      <c:valAx>
        <c:axId val="8097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77920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'Trace element data'!$C$4:$CN$4</c:f>
              <c:numCache>
                <c:formatCode>0.00</c:formatCode>
                <c:ptCount val="90"/>
                <c:pt idx="0">
                  <c:v>375.07</c:v>
                </c:pt>
                <c:pt idx="1">
                  <c:v>375.84</c:v>
                </c:pt>
                <c:pt idx="2" formatCode="General">
                  <c:v>376.61</c:v>
                </c:pt>
                <c:pt idx="3" formatCode="General">
                  <c:v>377.38</c:v>
                </c:pt>
                <c:pt idx="4" formatCode="General">
                  <c:v>377.77</c:v>
                </c:pt>
                <c:pt idx="5">
                  <c:v>378.15359387000001</c:v>
                </c:pt>
                <c:pt idx="6" formatCode="0.000">
                  <c:v>#N/A</c:v>
                </c:pt>
                <c:pt idx="7">
                  <c:v>378.92776306999997</c:v>
                </c:pt>
                <c:pt idx="8">
                  <c:v>379.70335403000001</c:v>
                </c:pt>
                <c:pt idx="9" formatCode="0.000">
                  <c:v>#N/A</c:v>
                </c:pt>
                <c:pt idx="10">
                  <c:v>380.48036674999997</c:v>
                </c:pt>
                <c:pt idx="11">
                  <c:v>383.15</c:v>
                </c:pt>
                <c:pt idx="12">
                  <c:v>383.93</c:v>
                </c:pt>
                <c:pt idx="13" formatCode="0.000">
                  <c:v>#N/A</c:v>
                </c:pt>
                <c:pt idx="14">
                  <c:v>385.89</c:v>
                </c:pt>
                <c:pt idx="15">
                  <c:v>386.67</c:v>
                </c:pt>
                <c:pt idx="16">
                  <c:v>387.46</c:v>
                </c:pt>
                <c:pt idx="17" formatCode="0.000">
                  <c:v>#N/A</c:v>
                </c:pt>
                <c:pt idx="18">
                  <c:v>388.25</c:v>
                </c:pt>
                <c:pt idx="19">
                  <c:v>389.83</c:v>
                </c:pt>
                <c:pt idx="20" formatCode="0.000">
                  <c:v>#N/A</c:v>
                </c:pt>
                <c:pt idx="21" formatCode="General">
                  <c:v>390.97</c:v>
                </c:pt>
                <c:pt idx="22">
                  <c:v>392.11</c:v>
                </c:pt>
                <c:pt idx="23" formatCode="0.000">
                  <c:v>#N/A</c:v>
                </c:pt>
                <c:pt idx="24">
                  <c:v>392.91</c:v>
                </c:pt>
                <c:pt idx="25">
                  <c:v>394.21</c:v>
                </c:pt>
                <c:pt idx="26">
                  <c:v>395.11</c:v>
                </c:pt>
                <c:pt idx="27">
                  <c:v>395.51</c:v>
                </c:pt>
                <c:pt idx="28">
                  <c:v>396.81</c:v>
                </c:pt>
                <c:pt idx="29">
                  <c:v>398.11</c:v>
                </c:pt>
                <c:pt idx="30" formatCode="0.000">
                  <c:v>#N/A</c:v>
                </c:pt>
                <c:pt idx="31">
                  <c:v>398.81</c:v>
                </c:pt>
                <c:pt idx="32">
                  <c:v>399.72</c:v>
                </c:pt>
                <c:pt idx="33">
                  <c:v>400.52</c:v>
                </c:pt>
                <c:pt idx="34" formatCode="0.000">
                  <c:v>#N/A</c:v>
                </c:pt>
                <c:pt idx="35">
                  <c:v>401.33</c:v>
                </c:pt>
                <c:pt idx="36">
                  <c:v>401.95</c:v>
                </c:pt>
                <c:pt idx="37">
                  <c:v>402.16</c:v>
                </c:pt>
                <c:pt idx="38">
                  <c:v>402.37627878000012</c:v>
                </c:pt>
                <c:pt idx="39">
                  <c:v>402.59255756000027</c:v>
                </c:pt>
                <c:pt idx="40">
                  <c:v>403.8108594800002</c:v>
                </c:pt>
                <c:pt idx="41">
                  <c:v>405.02916140000013</c:v>
                </c:pt>
                <c:pt idx="42">
                  <c:v>406.24959596000008</c:v>
                </c:pt>
                <c:pt idx="43">
                  <c:v>407.47003052000008</c:v>
                </c:pt>
                <c:pt idx="44" formatCode="General">
                  <c:v>408.69259771999998</c:v>
                </c:pt>
                <c:pt idx="45" formatCode="General">
                  <c:v>409.91516491999994</c:v>
                </c:pt>
                <c:pt idx="46" formatCode="General">
                  <c:v>410.64998482400006</c:v>
                </c:pt>
                <c:pt idx="47" formatCode="General">
                  <c:v>411.38480472800012</c:v>
                </c:pt>
                <c:pt idx="48" formatCode="General">
                  <c:v>412.1209042160001</c:v>
                </c:pt>
                <c:pt idx="49" formatCode="General">
                  <c:v>412.85700370400002</c:v>
                </c:pt>
                <c:pt idx="50" formatCode="General">
                  <c:v>413.22569324</c:v>
                </c:pt>
                <c:pt idx="51" formatCode="0.000">
                  <c:v>413.59438277599997</c:v>
                </c:pt>
                <c:pt idx="52" formatCode="0.000">
                  <c:v>414.33176184799999</c:v>
                </c:pt>
                <c:pt idx="53" formatCode="0.000">
                  <c:v>415.07042050399991</c:v>
                </c:pt>
                <c:pt idx="54" formatCode="0.000">
                  <c:v>415.8090791599999</c:v>
                </c:pt>
                <c:pt idx="55" formatCode="0.000">
                  <c:v>416.54901739999997</c:v>
                </c:pt>
                <c:pt idx="56" formatCode="0.000">
                  <c:v>417.28895564000004</c:v>
                </c:pt>
                <c:pt idx="57">
                  <c:v>418.03017346400009</c:v>
                </c:pt>
                <c:pt idx="58">
                  <c:v>418.77139128800007</c:v>
                </c:pt>
                <c:pt idx="59">
                  <c:v>419.51388869600009</c:v>
                </c:pt>
                <c:pt idx="60">
                  <c:v>420.25638610400006</c:v>
                </c:pt>
                <c:pt idx="61">
                  <c:v>421.00016309600005</c:v>
                </c:pt>
                <c:pt idx="62">
                  <c:v>421.74394008800004</c:v>
                </c:pt>
                <c:pt idx="63">
                  <c:v>422.11646837600006</c:v>
                </c:pt>
                <c:pt idx="64">
                  <c:v>422.48899666400001</c:v>
                </c:pt>
                <c:pt idx="65">
                  <c:v>423.23405323999998</c:v>
                </c:pt>
                <c:pt idx="66" formatCode="0.000">
                  <c:v>423.98038940000004</c:v>
                </c:pt>
                <c:pt idx="67">
                  <c:v>424.72672556000009</c:v>
                </c:pt>
                <c:pt idx="69">
                  <c:v>426.97053247999992</c:v>
                </c:pt>
                <c:pt idx="70">
                  <c:v>427.72006759999999</c:v>
                </c:pt>
                <c:pt idx="71">
                  <c:v>428.46960272000001</c:v>
                </c:pt>
                <c:pt idx="72">
                  <c:v>429.22041742400006</c:v>
                </c:pt>
                <c:pt idx="73">
                  <c:v>429.97123212800005</c:v>
                </c:pt>
                <c:pt idx="74" formatCode="0.000">
                  <c:v>430.72332641600002</c:v>
                </c:pt>
                <c:pt idx="75">
                  <c:v>431.47542070400004</c:v>
                </c:pt>
                <c:pt idx="76" formatCode="0.000">
                  <c:v>432.22879457600004</c:v>
                </c:pt>
                <c:pt idx="77">
                  <c:v>432.98216844799998</c:v>
                </c:pt>
                <c:pt idx="78" formatCode="0.000">
                  <c:v>433.73682190400001</c:v>
                </c:pt>
                <c:pt idx="79">
                  <c:v>434.49147536000004</c:v>
                </c:pt>
                <c:pt idx="80" formatCode="0.000">
                  <c:v>435.24740840000004</c:v>
                </c:pt>
                <c:pt idx="81">
                  <c:v>436.00334144000004</c:v>
                </c:pt>
                <c:pt idx="82">
                  <c:v>436.76055406400002</c:v>
                </c:pt>
                <c:pt idx="83" formatCode="0.000">
                  <c:v>#N/A</c:v>
                </c:pt>
                <c:pt idx="84" formatCode="0.000">
                  <c:v>441.31534606399998</c:v>
                </c:pt>
                <c:pt idx="85" formatCode="0.000">
                  <c:v>#N/A</c:v>
                </c:pt>
                <c:pt idx="86">
                  <c:v>444.746235254</c:v>
                </c:pt>
                <c:pt idx="87">
                  <c:v>445.23852558675918</c:v>
                </c:pt>
                <c:pt idx="88">
                  <c:v>449.21093937986251</c:v>
                </c:pt>
                <c:pt idx="89" formatCode="0.0">
                  <c:v>453.18335317296595</c:v>
                </c:pt>
              </c:numCache>
            </c:numRef>
          </c:xVal>
          <c:yVal>
            <c:numRef>
              <c:f>'Trace element data'!$C$20:$CN$20</c:f>
              <c:numCache>
                <c:formatCode>0.000</c:formatCode>
                <c:ptCount val="90"/>
                <c:pt idx="0">
                  <c:v>7.5570924346098616E-3</c:v>
                </c:pt>
                <c:pt idx="1">
                  <c:v>6.122506905796854E-3</c:v>
                </c:pt>
                <c:pt idx="2">
                  <c:v>2.6928614026770353E-3</c:v>
                </c:pt>
                <c:pt idx="3">
                  <c:v>6.3060272532899069E-3</c:v>
                </c:pt>
                <c:pt idx="4">
                  <c:v>8.5697425201882154E-3</c:v>
                </c:pt>
                <c:pt idx="5">
                  <c:v>1.1693791107968803E-2</c:v>
                </c:pt>
                <c:pt idx="6">
                  <c:v>0</c:v>
                </c:pt>
                <c:pt idx="7">
                  <c:v>9.182449624244509E-3</c:v>
                </c:pt>
                <c:pt idx="8">
                  <c:v>7.4681067174014026E-3</c:v>
                </c:pt>
                <c:pt idx="9">
                  <c:v>0</c:v>
                </c:pt>
                <c:pt idx="10">
                  <c:v>3.3275364089937077E-3</c:v>
                </c:pt>
                <c:pt idx="11">
                  <c:v>3.1703984295473261E-3</c:v>
                </c:pt>
                <c:pt idx="12">
                  <c:v>1.3898463015755766E-2</c:v>
                </c:pt>
                <c:pt idx="13">
                  <c:v>0</c:v>
                </c:pt>
                <c:pt idx="14">
                  <c:v>1.8296630446542964E-2</c:v>
                </c:pt>
                <c:pt idx="15">
                  <c:v>1.3321619911531713E-2</c:v>
                </c:pt>
                <c:pt idx="16">
                  <c:v>1.5645307656691185E-2</c:v>
                </c:pt>
                <c:pt idx="17">
                  <c:v>0</c:v>
                </c:pt>
                <c:pt idx="18">
                  <c:v>2.9885905065401272E-2</c:v>
                </c:pt>
                <c:pt idx="19">
                  <c:v>2.297730833916229E-2</c:v>
                </c:pt>
                <c:pt idx="20">
                  <c:v>0</c:v>
                </c:pt>
                <c:pt idx="21">
                  <c:v>3.390661856334596E-2</c:v>
                </c:pt>
                <c:pt idx="22">
                  <c:v>1.776414051131376E-2</c:v>
                </c:pt>
                <c:pt idx="23">
                  <c:v>0</c:v>
                </c:pt>
                <c:pt idx="24">
                  <c:v>1.2606945732527977E-2</c:v>
                </c:pt>
                <c:pt idx="25">
                  <c:v>4.2754709256916712E-2</c:v>
                </c:pt>
                <c:pt idx="26">
                  <c:v>0</c:v>
                </c:pt>
                <c:pt idx="27">
                  <c:v>4.6284070599517377E-2</c:v>
                </c:pt>
                <c:pt idx="28">
                  <c:v>3.0548986206675458E-2</c:v>
                </c:pt>
                <c:pt idx="29">
                  <c:v>3.4320497458038404E-2</c:v>
                </c:pt>
                <c:pt idx="30">
                  <c:v>0</c:v>
                </c:pt>
                <c:pt idx="31">
                  <c:v>9.5937266869068494E-3</c:v>
                </c:pt>
                <c:pt idx="32">
                  <c:v>9.9848314614614034E-3</c:v>
                </c:pt>
                <c:pt idx="33">
                  <c:v>2.6578416789825809E-2</c:v>
                </c:pt>
                <c:pt idx="34">
                  <c:v>0</c:v>
                </c:pt>
                <c:pt idx="35">
                  <c:v>2.3285384426059968E-2</c:v>
                </c:pt>
                <c:pt idx="36">
                  <c:v>2.7867850848091999E-2</c:v>
                </c:pt>
                <c:pt idx="37">
                  <c:v>0</c:v>
                </c:pt>
                <c:pt idx="38">
                  <c:v>1.1241122687167952E-2</c:v>
                </c:pt>
                <c:pt idx="39">
                  <c:v>8.9575095870128955E-3</c:v>
                </c:pt>
                <c:pt idx="40">
                  <c:v>1.5245154605049157E-2</c:v>
                </c:pt>
                <c:pt idx="41">
                  <c:v>6.6500960875402046E-3</c:v>
                </c:pt>
                <c:pt idx="42">
                  <c:v>3.0823032252048528E-2</c:v>
                </c:pt>
                <c:pt idx="43">
                  <c:v>8.7459994248969865E-3</c:v>
                </c:pt>
                <c:pt idx="44">
                  <c:v>2.2477475716592418E-2</c:v>
                </c:pt>
                <c:pt idx="45">
                  <c:v>5.9102340245571223E-3</c:v>
                </c:pt>
                <c:pt idx="46">
                  <c:v>7.929316655819146E-3</c:v>
                </c:pt>
                <c:pt idx="47">
                  <c:v>9.036883581811565E-3</c:v>
                </c:pt>
                <c:pt idx="48">
                  <c:v>1.095538530395038E-2</c:v>
                </c:pt>
                <c:pt idx="49">
                  <c:v>1.3424997751966518E-2</c:v>
                </c:pt>
                <c:pt idx="50">
                  <c:v>8.0069844846336474E-3</c:v>
                </c:pt>
                <c:pt idx="51">
                  <c:v>8.9611011368910531E-3</c:v>
                </c:pt>
                <c:pt idx="52">
                  <c:v>4.577743020017273E-3</c:v>
                </c:pt>
                <c:pt idx="53">
                  <c:v>4.6680305643641874E-3</c:v>
                </c:pt>
                <c:pt idx="54">
                  <c:v>2.3717063276002068E-4</c:v>
                </c:pt>
                <c:pt idx="55">
                  <c:v>3.6242547851025059E-3</c:v>
                </c:pt>
                <c:pt idx="56">
                  <c:v>-2.9647624752036552E-3</c:v>
                </c:pt>
                <c:pt idx="57">
                  <c:v>1.0524226087135782E-2</c:v>
                </c:pt>
                <c:pt idx="58">
                  <c:v>-2.3219798791864893E-3</c:v>
                </c:pt>
                <c:pt idx="59">
                  <c:v>6.390339992960339E-3</c:v>
                </c:pt>
                <c:pt idx="60">
                  <c:v>4.216156288314437E-4</c:v>
                </c:pt>
                <c:pt idx="61">
                  <c:v>-1.3823916044514387E-3</c:v>
                </c:pt>
                <c:pt idx="62">
                  <c:v>9.6140876160572854E-4</c:v>
                </c:pt>
                <c:pt idx="63">
                  <c:v>2.7390341587430363E-2</c:v>
                </c:pt>
                <c:pt idx="64">
                  <c:v>-6.1572201561364663E-4</c:v>
                </c:pt>
                <c:pt idx="65">
                  <c:v>1.0105816475609054E-2</c:v>
                </c:pt>
                <c:pt idx="66">
                  <c:v>4.790996184360902E-3</c:v>
                </c:pt>
                <c:pt idx="67">
                  <c:v>2.0123643931258553E-2</c:v>
                </c:pt>
                <c:pt idx="68">
                  <c:v>0</c:v>
                </c:pt>
                <c:pt idx="69">
                  <c:v>-4.0177595640080764E-3</c:v>
                </c:pt>
                <c:pt idx="70">
                  <c:v>1.7629831786519612E-2</c:v>
                </c:pt>
                <c:pt idx="71">
                  <c:v>5.223433886975117E-3</c:v>
                </c:pt>
                <c:pt idx="72">
                  <c:v>5.116751489072628E-3</c:v>
                </c:pt>
                <c:pt idx="73">
                  <c:v>3.0400281541391816E-3</c:v>
                </c:pt>
                <c:pt idx="74">
                  <c:v>5.4308768709707654E-4</c:v>
                </c:pt>
                <c:pt idx="75">
                  <c:v>2.1120938935621724E-3</c:v>
                </c:pt>
                <c:pt idx="76">
                  <c:v>5.8102496308048025E-4</c:v>
                </c:pt>
                <c:pt idx="77">
                  <c:v>3.8261165804922342E-3</c:v>
                </c:pt>
                <c:pt idx="78">
                  <c:v>2.6344210964004879E-4</c:v>
                </c:pt>
                <c:pt idx="79">
                  <c:v>1.8091317029631307E-3</c:v>
                </c:pt>
                <c:pt idx="80">
                  <c:v>3.963173128735775E-5</c:v>
                </c:pt>
                <c:pt idx="81">
                  <c:v>4.9281882174500658E-4</c:v>
                </c:pt>
                <c:pt idx="82">
                  <c:v>4.188113270195506E-4</c:v>
                </c:pt>
                <c:pt idx="83">
                  <c:v>0</c:v>
                </c:pt>
                <c:pt idx="84">
                  <c:v>3.5009055027174288E-3</c:v>
                </c:pt>
                <c:pt idx="85">
                  <c:v>0</c:v>
                </c:pt>
                <c:pt idx="86">
                  <c:v>1.17455160324832E-3</c:v>
                </c:pt>
                <c:pt idx="87">
                  <c:v>2.0706489829166561E-3</c:v>
                </c:pt>
                <c:pt idx="88">
                  <c:v>1.1486914369284148E-3</c:v>
                </c:pt>
                <c:pt idx="89">
                  <c:v>2.380003573482818E-3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96608"/>
        <c:axId val="80998400"/>
      </c:scatterChart>
      <c:valAx>
        <c:axId val="80996608"/>
        <c:scaling>
          <c:orientation val="minMax"/>
          <c:max val="460"/>
          <c:min val="370"/>
        </c:scaling>
        <c:delete val="0"/>
        <c:axPos val="b"/>
        <c:numFmt formatCode="0.00" sourceLinked="1"/>
        <c:majorTickMark val="out"/>
        <c:minorTickMark val="none"/>
        <c:tickLblPos val="nextTo"/>
        <c:crossAx val="80998400"/>
        <c:crosses val="autoZero"/>
        <c:crossBetween val="midCat"/>
      </c:valAx>
      <c:valAx>
        <c:axId val="8099840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0996608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'Trace element data'!$C$4:$CN$4</c:f>
              <c:numCache>
                <c:formatCode>0.00</c:formatCode>
                <c:ptCount val="90"/>
                <c:pt idx="0">
                  <c:v>375.07</c:v>
                </c:pt>
                <c:pt idx="1">
                  <c:v>375.84</c:v>
                </c:pt>
                <c:pt idx="2" formatCode="General">
                  <c:v>376.61</c:v>
                </c:pt>
                <c:pt idx="3" formatCode="General">
                  <c:v>377.38</c:v>
                </c:pt>
                <c:pt idx="4" formatCode="General">
                  <c:v>377.77</c:v>
                </c:pt>
                <c:pt idx="5">
                  <c:v>378.15359387000001</c:v>
                </c:pt>
                <c:pt idx="6" formatCode="0.000">
                  <c:v>#N/A</c:v>
                </c:pt>
                <c:pt idx="7">
                  <c:v>378.92776306999997</c:v>
                </c:pt>
                <c:pt idx="8">
                  <c:v>379.70335403000001</c:v>
                </c:pt>
                <c:pt idx="9" formatCode="0.000">
                  <c:v>#N/A</c:v>
                </c:pt>
                <c:pt idx="10">
                  <c:v>380.48036674999997</c:v>
                </c:pt>
                <c:pt idx="11">
                  <c:v>383.15</c:v>
                </c:pt>
                <c:pt idx="12">
                  <c:v>383.93</c:v>
                </c:pt>
                <c:pt idx="13" formatCode="0.000">
                  <c:v>#N/A</c:v>
                </c:pt>
                <c:pt idx="14">
                  <c:v>385.89</c:v>
                </c:pt>
                <c:pt idx="15">
                  <c:v>386.67</c:v>
                </c:pt>
                <c:pt idx="16">
                  <c:v>387.46</c:v>
                </c:pt>
                <c:pt idx="17" formatCode="0.000">
                  <c:v>#N/A</c:v>
                </c:pt>
                <c:pt idx="18">
                  <c:v>388.25</c:v>
                </c:pt>
                <c:pt idx="19">
                  <c:v>389.83</c:v>
                </c:pt>
                <c:pt idx="20" formatCode="0.000">
                  <c:v>#N/A</c:v>
                </c:pt>
                <c:pt idx="21" formatCode="General">
                  <c:v>390.97</c:v>
                </c:pt>
                <c:pt idx="22">
                  <c:v>392.11</c:v>
                </c:pt>
                <c:pt idx="23" formatCode="0.000">
                  <c:v>#N/A</c:v>
                </c:pt>
                <c:pt idx="24">
                  <c:v>392.91</c:v>
                </c:pt>
                <c:pt idx="25">
                  <c:v>394.21</c:v>
                </c:pt>
                <c:pt idx="26">
                  <c:v>395.11</c:v>
                </c:pt>
                <c:pt idx="27">
                  <c:v>395.51</c:v>
                </c:pt>
                <c:pt idx="28">
                  <c:v>396.81</c:v>
                </c:pt>
                <c:pt idx="29">
                  <c:v>398.11</c:v>
                </c:pt>
                <c:pt idx="30" formatCode="0.000">
                  <c:v>#N/A</c:v>
                </c:pt>
                <c:pt idx="31">
                  <c:v>398.81</c:v>
                </c:pt>
                <c:pt idx="32">
                  <c:v>399.72</c:v>
                </c:pt>
                <c:pt idx="33">
                  <c:v>400.52</c:v>
                </c:pt>
                <c:pt idx="34" formatCode="0.000">
                  <c:v>#N/A</c:v>
                </c:pt>
                <c:pt idx="35">
                  <c:v>401.33</c:v>
                </c:pt>
                <c:pt idx="36">
                  <c:v>401.95</c:v>
                </c:pt>
                <c:pt idx="37">
                  <c:v>402.16</c:v>
                </c:pt>
                <c:pt idx="38">
                  <c:v>402.37627878000012</c:v>
                </c:pt>
                <c:pt idx="39">
                  <c:v>402.59255756000027</c:v>
                </c:pt>
                <c:pt idx="40">
                  <c:v>403.8108594800002</c:v>
                </c:pt>
                <c:pt idx="41">
                  <c:v>405.02916140000013</c:v>
                </c:pt>
                <c:pt idx="42">
                  <c:v>406.24959596000008</c:v>
                </c:pt>
                <c:pt idx="43">
                  <c:v>407.47003052000008</c:v>
                </c:pt>
                <c:pt idx="44" formatCode="General">
                  <c:v>408.69259771999998</c:v>
                </c:pt>
                <c:pt idx="45" formatCode="General">
                  <c:v>409.91516491999994</c:v>
                </c:pt>
                <c:pt idx="46" formatCode="General">
                  <c:v>410.64998482400006</c:v>
                </c:pt>
                <c:pt idx="47" formatCode="General">
                  <c:v>411.38480472800012</c:v>
                </c:pt>
                <c:pt idx="48" formatCode="General">
                  <c:v>412.1209042160001</c:v>
                </c:pt>
                <c:pt idx="49" formatCode="General">
                  <c:v>412.85700370400002</c:v>
                </c:pt>
                <c:pt idx="50" formatCode="General">
                  <c:v>413.22569324</c:v>
                </c:pt>
                <c:pt idx="51" formatCode="0.000">
                  <c:v>413.59438277599997</c:v>
                </c:pt>
                <c:pt idx="52" formatCode="0.000">
                  <c:v>414.33176184799999</c:v>
                </c:pt>
                <c:pt idx="53" formatCode="0.000">
                  <c:v>415.07042050399991</c:v>
                </c:pt>
                <c:pt idx="54" formatCode="0.000">
                  <c:v>415.8090791599999</c:v>
                </c:pt>
                <c:pt idx="55" formatCode="0.000">
                  <c:v>416.54901739999997</c:v>
                </c:pt>
                <c:pt idx="56" formatCode="0.000">
                  <c:v>417.28895564000004</c:v>
                </c:pt>
                <c:pt idx="57">
                  <c:v>418.03017346400009</c:v>
                </c:pt>
                <c:pt idx="58">
                  <c:v>418.77139128800007</c:v>
                </c:pt>
                <c:pt idx="59">
                  <c:v>419.51388869600009</c:v>
                </c:pt>
                <c:pt idx="60">
                  <c:v>420.25638610400006</c:v>
                </c:pt>
                <c:pt idx="61">
                  <c:v>421.00016309600005</c:v>
                </c:pt>
                <c:pt idx="62">
                  <c:v>421.74394008800004</c:v>
                </c:pt>
                <c:pt idx="63">
                  <c:v>422.11646837600006</c:v>
                </c:pt>
                <c:pt idx="64">
                  <c:v>422.48899666400001</c:v>
                </c:pt>
                <c:pt idx="65">
                  <c:v>423.23405323999998</c:v>
                </c:pt>
                <c:pt idx="66" formatCode="0.000">
                  <c:v>423.98038940000004</c:v>
                </c:pt>
                <c:pt idx="67">
                  <c:v>424.72672556000009</c:v>
                </c:pt>
                <c:pt idx="69">
                  <c:v>426.97053247999992</c:v>
                </c:pt>
                <c:pt idx="70">
                  <c:v>427.72006759999999</c:v>
                </c:pt>
                <c:pt idx="71">
                  <c:v>428.46960272000001</c:v>
                </c:pt>
                <c:pt idx="72">
                  <c:v>429.22041742400006</c:v>
                </c:pt>
                <c:pt idx="73">
                  <c:v>429.97123212800005</c:v>
                </c:pt>
                <c:pt idx="74" formatCode="0.000">
                  <c:v>430.72332641600002</c:v>
                </c:pt>
                <c:pt idx="75">
                  <c:v>431.47542070400004</c:v>
                </c:pt>
                <c:pt idx="76" formatCode="0.000">
                  <c:v>432.22879457600004</c:v>
                </c:pt>
                <c:pt idx="77">
                  <c:v>432.98216844799998</c:v>
                </c:pt>
                <c:pt idx="78" formatCode="0.000">
                  <c:v>433.73682190400001</c:v>
                </c:pt>
                <c:pt idx="79">
                  <c:v>434.49147536000004</c:v>
                </c:pt>
                <c:pt idx="80" formatCode="0.000">
                  <c:v>435.24740840000004</c:v>
                </c:pt>
                <c:pt idx="81">
                  <c:v>436.00334144000004</c:v>
                </c:pt>
                <c:pt idx="82">
                  <c:v>436.76055406400002</c:v>
                </c:pt>
                <c:pt idx="83" formatCode="0.000">
                  <c:v>#N/A</c:v>
                </c:pt>
                <c:pt idx="84" formatCode="0.000">
                  <c:v>441.31534606399998</c:v>
                </c:pt>
                <c:pt idx="85" formatCode="0.000">
                  <c:v>#N/A</c:v>
                </c:pt>
                <c:pt idx="86">
                  <c:v>444.746235254</c:v>
                </c:pt>
                <c:pt idx="87">
                  <c:v>445.23852558675918</c:v>
                </c:pt>
                <c:pt idx="88">
                  <c:v>449.21093937986251</c:v>
                </c:pt>
                <c:pt idx="89" formatCode="0.0">
                  <c:v>453.18335317296595</c:v>
                </c:pt>
              </c:numCache>
            </c:numRef>
          </c:xVal>
          <c:yVal>
            <c:numRef>
              <c:f>'Trace element data'!$C$6:$CN$6</c:f>
              <c:numCache>
                <c:formatCode>General</c:formatCode>
                <c:ptCount val="90"/>
                <c:pt idx="0">
                  <c:v>0.10665661208504897</c:v>
                </c:pt>
                <c:pt idx="1">
                  <c:v>7.8615179406781893E-2</c:v>
                </c:pt>
                <c:pt idx="2">
                  <c:v>6.7323465203724508E-2</c:v>
                </c:pt>
                <c:pt idx="3">
                  <c:v>8.3834066250196904E-2</c:v>
                </c:pt>
                <c:pt idx="4">
                  <c:v>9.8428274217689737E-2</c:v>
                </c:pt>
                <c:pt idx="5">
                  <c:v>0.10846131916418586</c:v>
                </c:pt>
                <c:pt idx="7">
                  <c:v>0.11042704900363348</c:v>
                </c:pt>
                <c:pt idx="8">
                  <c:v>0.10175500289384709</c:v>
                </c:pt>
                <c:pt idx="10">
                  <c:v>6.6572027435817568E-2</c:v>
                </c:pt>
                <c:pt idx="11">
                  <c:v>6.2043889003701981E-2</c:v>
                </c:pt>
                <c:pt idx="12">
                  <c:v>0.11622937699455865</c:v>
                </c:pt>
                <c:pt idx="14">
                  <c:v>0.12415600376287446</c:v>
                </c:pt>
                <c:pt idx="15">
                  <c:v>0.11801296495798105</c:v>
                </c:pt>
                <c:pt idx="16">
                  <c:v>0.12129435789105594</c:v>
                </c:pt>
                <c:pt idx="18">
                  <c:v>0.16676936274902998</c:v>
                </c:pt>
                <c:pt idx="19">
                  <c:v>0.18198746721197298</c:v>
                </c:pt>
                <c:pt idx="21">
                  <c:v>0.24514198170651655</c:v>
                </c:pt>
                <c:pt idx="22">
                  <c:v>0.10858496982339151</c:v>
                </c:pt>
                <c:pt idx="24">
                  <c:v>9.0126877565135322E-2</c:v>
                </c:pt>
                <c:pt idx="25">
                  <c:v>0.16772892306445003</c:v>
                </c:pt>
                <c:pt idx="27">
                  <c:v>0.20897165266732354</c:v>
                </c:pt>
                <c:pt idx="28">
                  <c:v>0.14056995969231939</c:v>
                </c:pt>
                <c:pt idx="29">
                  <c:v>0.15660922751161868</c:v>
                </c:pt>
                <c:pt idx="31">
                  <c:v>0.13090017118314329</c:v>
                </c:pt>
                <c:pt idx="32">
                  <c:v>0.10040625456119599</c:v>
                </c:pt>
                <c:pt idx="33">
                  <c:v>0.20144672653221035</c:v>
                </c:pt>
                <c:pt idx="35">
                  <c:v>0.20512339354758796</c:v>
                </c:pt>
                <c:pt idx="36">
                  <c:v>0.1872604276926681</c:v>
                </c:pt>
                <c:pt idx="38">
                  <c:v>0.12079604570102907</c:v>
                </c:pt>
                <c:pt idx="39">
                  <c:v>0.13115140362642896</c:v>
                </c:pt>
                <c:pt idx="40">
                  <c:v>0.11833815005451864</c:v>
                </c:pt>
                <c:pt idx="41">
                  <c:v>0.12301275661396979</c:v>
                </c:pt>
                <c:pt idx="42">
                  <c:v>0.17120963054777744</c:v>
                </c:pt>
                <c:pt idx="43">
                  <c:v>9.2833238446166533E-2</c:v>
                </c:pt>
                <c:pt idx="44">
                  <c:v>0.14356228459383027</c:v>
                </c:pt>
                <c:pt idx="45">
                  <c:v>0.11783092832666504</c:v>
                </c:pt>
                <c:pt idx="46">
                  <c:v>9.5108880173588956E-2</c:v>
                </c:pt>
                <c:pt idx="47">
                  <c:v>0.13222827841589041</c:v>
                </c:pt>
                <c:pt idx="48">
                  <c:v>0.11598255313529203</c:v>
                </c:pt>
                <c:pt idx="49">
                  <c:v>0.15914668187269265</c:v>
                </c:pt>
                <c:pt idx="50">
                  <c:v>0.15067503512204966</c:v>
                </c:pt>
                <c:pt idx="51">
                  <c:v>0.14477962483898479</c:v>
                </c:pt>
                <c:pt idx="52">
                  <c:v>6.7859059605962585E-2</c:v>
                </c:pt>
                <c:pt idx="53">
                  <c:v>9.0147666525135881E-2</c:v>
                </c:pt>
                <c:pt idx="54">
                  <c:v>5.1672803981018936E-2</c:v>
                </c:pt>
                <c:pt idx="55">
                  <c:v>7.5395601767207027E-2</c:v>
                </c:pt>
                <c:pt idx="56">
                  <c:v>3.8766201444510567E-2</c:v>
                </c:pt>
                <c:pt idx="57">
                  <c:v>0.12725111262948721</c:v>
                </c:pt>
                <c:pt idx="58">
                  <c:v>4.0323507281902558E-2</c:v>
                </c:pt>
                <c:pt idx="59">
                  <c:v>7.4576572456631379E-2</c:v>
                </c:pt>
                <c:pt idx="60">
                  <c:v>5.2092556644778437E-2</c:v>
                </c:pt>
                <c:pt idx="61">
                  <c:v>4.5591882235155472E-2</c:v>
                </c:pt>
                <c:pt idx="62">
                  <c:v>5.3841834761546609E-2</c:v>
                </c:pt>
                <c:pt idx="63">
                  <c:v>0.16008969971972578</c:v>
                </c:pt>
                <c:pt idx="64">
                  <c:v>4.6952589076225827E-2</c:v>
                </c:pt>
                <c:pt idx="65">
                  <c:v>0.10438690565465295</c:v>
                </c:pt>
                <c:pt idx="66">
                  <c:v>7.7227916975197056E-2</c:v>
                </c:pt>
                <c:pt idx="67">
                  <c:v>0.14060373515748958</c:v>
                </c:pt>
                <c:pt idx="70">
                  <c:v>0.1293345032818998</c:v>
                </c:pt>
                <c:pt idx="71">
                  <c:v>0.10573704867358948</c:v>
                </c:pt>
                <c:pt idx="72">
                  <c:v>0.10090582952350106</c:v>
                </c:pt>
                <c:pt idx="73">
                  <c:v>8.6757392453823912E-2</c:v>
                </c:pt>
                <c:pt idx="74">
                  <c:v>5.7240466840880834E-2</c:v>
                </c:pt>
                <c:pt idx="75">
                  <c:v>8.1842653535253537E-2</c:v>
                </c:pt>
                <c:pt idx="76">
                  <c:v>5.5062460471609023E-2</c:v>
                </c:pt>
                <c:pt idx="77">
                  <c:v>9.1075171713987796E-2</c:v>
                </c:pt>
                <c:pt idx="78">
                  <c:v>5.3847509666954591E-2</c:v>
                </c:pt>
                <c:pt idx="79">
                  <c:v>7.7779657463096799E-2</c:v>
                </c:pt>
                <c:pt idx="80">
                  <c:v>5.1050681749055686E-2</c:v>
                </c:pt>
                <c:pt idx="81">
                  <c:v>5.891502368252087E-2</c:v>
                </c:pt>
                <c:pt idx="82">
                  <c:v>5.7372508035464322E-2</c:v>
                </c:pt>
                <c:pt idx="84">
                  <c:v>0.10010182801083926</c:v>
                </c:pt>
                <c:pt idx="86">
                  <c:v>7.1303993181116923E-2</c:v>
                </c:pt>
                <c:pt idx="87">
                  <c:v>8.1719503773943408E-2</c:v>
                </c:pt>
                <c:pt idx="88">
                  <c:v>7.2176438403262877E-2</c:v>
                </c:pt>
                <c:pt idx="89">
                  <c:v>9.8542355712924953E-2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spPr>
              <a:ln w="25400" cmpd="sng">
                <a:solidFill>
                  <a:schemeClr val="tx2"/>
                </a:solidFill>
              </a:ln>
            </c:spPr>
            <c:trendlineType val="movingAvg"/>
            <c:period val="5"/>
            <c:dispRSqr val="0"/>
            <c:dispEq val="0"/>
          </c:trendline>
          <c:xVal>
            <c:numRef>
              <c:f>'Trace element data'!$C$4:$CN$4</c:f>
              <c:numCache>
                <c:formatCode>0.00</c:formatCode>
                <c:ptCount val="90"/>
                <c:pt idx="0">
                  <c:v>375.07</c:v>
                </c:pt>
                <c:pt idx="1">
                  <c:v>375.84</c:v>
                </c:pt>
                <c:pt idx="2" formatCode="General">
                  <c:v>376.61</c:v>
                </c:pt>
                <c:pt idx="3" formatCode="General">
                  <c:v>377.38</c:v>
                </c:pt>
                <c:pt idx="4" formatCode="General">
                  <c:v>377.77</c:v>
                </c:pt>
                <c:pt idx="5">
                  <c:v>378.15359387000001</c:v>
                </c:pt>
                <c:pt idx="6" formatCode="0.000">
                  <c:v>#N/A</c:v>
                </c:pt>
                <c:pt idx="7">
                  <c:v>378.92776306999997</c:v>
                </c:pt>
                <c:pt idx="8">
                  <c:v>379.70335403000001</c:v>
                </c:pt>
                <c:pt idx="9" formatCode="0.000">
                  <c:v>#N/A</c:v>
                </c:pt>
                <c:pt idx="10">
                  <c:v>380.48036674999997</c:v>
                </c:pt>
                <c:pt idx="11">
                  <c:v>383.15</c:v>
                </c:pt>
                <c:pt idx="12">
                  <c:v>383.93</c:v>
                </c:pt>
                <c:pt idx="13" formatCode="0.000">
                  <c:v>#N/A</c:v>
                </c:pt>
                <c:pt idx="14">
                  <c:v>385.89</c:v>
                </c:pt>
                <c:pt idx="15">
                  <c:v>386.67</c:v>
                </c:pt>
                <c:pt idx="16">
                  <c:v>387.46</c:v>
                </c:pt>
                <c:pt idx="17" formatCode="0.000">
                  <c:v>#N/A</c:v>
                </c:pt>
                <c:pt idx="18">
                  <c:v>388.25</c:v>
                </c:pt>
                <c:pt idx="19">
                  <c:v>389.83</c:v>
                </c:pt>
                <c:pt idx="20" formatCode="0.000">
                  <c:v>#N/A</c:v>
                </c:pt>
                <c:pt idx="21" formatCode="General">
                  <c:v>390.97</c:v>
                </c:pt>
                <c:pt idx="22">
                  <c:v>392.11</c:v>
                </c:pt>
                <c:pt idx="23" formatCode="0.000">
                  <c:v>#N/A</c:v>
                </c:pt>
                <c:pt idx="24">
                  <c:v>392.91</c:v>
                </c:pt>
                <c:pt idx="25">
                  <c:v>394.21</c:v>
                </c:pt>
                <c:pt idx="26">
                  <c:v>395.11</c:v>
                </c:pt>
                <c:pt idx="27">
                  <c:v>395.51</c:v>
                </c:pt>
                <c:pt idx="28">
                  <c:v>396.81</c:v>
                </c:pt>
                <c:pt idx="29">
                  <c:v>398.11</c:v>
                </c:pt>
                <c:pt idx="30" formatCode="0.000">
                  <c:v>#N/A</c:v>
                </c:pt>
                <c:pt idx="31">
                  <c:v>398.81</c:v>
                </c:pt>
                <c:pt idx="32">
                  <c:v>399.72</c:v>
                </c:pt>
                <c:pt idx="33">
                  <c:v>400.52</c:v>
                </c:pt>
                <c:pt idx="34" formatCode="0.000">
                  <c:v>#N/A</c:v>
                </c:pt>
                <c:pt idx="35">
                  <c:v>401.33</c:v>
                </c:pt>
                <c:pt idx="36">
                  <c:v>401.95</c:v>
                </c:pt>
                <c:pt idx="37">
                  <c:v>402.16</c:v>
                </c:pt>
                <c:pt idx="38">
                  <c:v>402.37627878000012</c:v>
                </c:pt>
                <c:pt idx="39">
                  <c:v>402.59255756000027</c:v>
                </c:pt>
                <c:pt idx="40">
                  <c:v>403.8108594800002</c:v>
                </c:pt>
                <c:pt idx="41">
                  <c:v>405.02916140000013</c:v>
                </c:pt>
                <c:pt idx="42">
                  <c:v>406.24959596000008</c:v>
                </c:pt>
                <c:pt idx="43">
                  <c:v>407.47003052000008</c:v>
                </c:pt>
                <c:pt idx="44" formatCode="General">
                  <c:v>408.69259771999998</c:v>
                </c:pt>
                <c:pt idx="45" formatCode="General">
                  <c:v>409.91516491999994</c:v>
                </c:pt>
                <c:pt idx="46" formatCode="General">
                  <c:v>410.64998482400006</c:v>
                </c:pt>
                <c:pt idx="47" formatCode="General">
                  <c:v>411.38480472800012</c:v>
                </c:pt>
                <c:pt idx="48" formatCode="General">
                  <c:v>412.1209042160001</c:v>
                </c:pt>
                <c:pt idx="49" formatCode="General">
                  <c:v>412.85700370400002</c:v>
                </c:pt>
                <c:pt idx="50" formatCode="General">
                  <c:v>413.22569324</c:v>
                </c:pt>
                <c:pt idx="51" formatCode="0.000">
                  <c:v>413.59438277599997</c:v>
                </c:pt>
                <c:pt idx="52" formatCode="0.000">
                  <c:v>414.33176184799999</c:v>
                </c:pt>
                <c:pt idx="53" formatCode="0.000">
                  <c:v>415.07042050399991</c:v>
                </c:pt>
                <c:pt idx="54" formatCode="0.000">
                  <c:v>415.8090791599999</c:v>
                </c:pt>
                <c:pt idx="55" formatCode="0.000">
                  <c:v>416.54901739999997</c:v>
                </c:pt>
                <c:pt idx="56" formatCode="0.000">
                  <c:v>417.28895564000004</c:v>
                </c:pt>
                <c:pt idx="57">
                  <c:v>418.03017346400009</c:v>
                </c:pt>
                <c:pt idx="58">
                  <c:v>418.77139128800007</c:v>
                </c:pt>
                <c:pt idx="59">
                  <c:v>419.51388869600009</c:v>
                </c:pt>
                <c:pt idx="60">
                  <c:v>420.25638610400006</c:v>
                </c:pt>
                <c:pt idx="61">
                  <c:v>421.00016309600005</c:v>
                </c:pt>
                <c:pt idx="62">
                  <c:v>421.74394008800004</c:v>
                </c:pt>
                <c:pt idx="63">
                  <c:v>422.11646837600006</c:v>
                </c:pt>
                <c:pt idx="64">
                  <c:v>422.48899666400001</c:v>
                </c:pt>
                <c:pt idx="65">
                  <c:v>423.23405323999998</c:v>
                </c:pt>
                <c:pt idx="66" formatCode="0.000">
                  <c:v>423.98038940000004</c:v>
                </c:pt>
                <c:pt idx="67">
                  <c:v>424.72672556000009</c:v>
                </c:pt>
                <c:pt idx="69">
                  <c:v>426.97053247999992</c:v>
                </c:pt>
                <c:pt idx="70">
                  <c:v>427.72006759999999</c:v>
                </c:pt>
                <c:pt idx="71">
                  <c:v>428.46960272000001</c:v>
                </c:pt>
                <c:pt idx="72">
                  <c:v>429.22041742400006</c:v>
                </c:pt>
                <c:pt idx="73">
                  <c:v>429.97123212800005</c:v>
                </c:pt>
                <c:pt idx="74" formatCode="0.000">
                  <c:v>430.72332641600002</c:v>
                </c:pt>
                <c:pt idx="75">
                  <c:v>431.47542070400004</c:v>
                </c:pt>
                <c:pt idx="76" formatCode="0.000">
                  <c:v>432.22879457600004</c:v>
                </c:pt>
                <c:pt idx="77">
                  <c:v>432.98216844799998</c:v>
                </c:pt>
                <c:pt idx="78" formatCode="0.000">
                  <c:v>433.73682190400001</c:v>
                </c:pt>
                <c:pt idx="79">
                  <c:v>434.49147536000004</c:v>
                </c:pt>
                <c:pt idx="80" formatCode="0.000">
                  <c:v>435.24740840000004</c:v>
                </c:pt>
                <c:pt idx="81">
                  <c:v>436.00334144000004</c:v>
                </c:pt>
                <c:pt idx="82">
                  <c:v>436.76055406400002</c:v>
                </c:pt>
                <c:pt idx="83" formatCode="0.000">
                  <c:v>#N/A</c:v>
                </c:pt>
                <c:pt idx="84" formatCode="0.000">
                  <c:v>441.31534606399998</c:v>
                </c:pt>
                <c:pt idx="85" formatCode="0.000">
                  <c:v>#N/A</c:v>
                </c:pt>
                <c:pt idx="86">
                  <c:v>444.746235254</c:v>
                </c:pt>
                <c:pt idx="87">
                  <c:v>445.23852558675918</c:v>
                </c:pt>
                <c:pt idx="88">
                  <c:v>449.21093937986251</c:v>
                </c:pt>
                <c:pt idx="89" formatCode="0.0">
                  <c:v>453.18335317296595</c:v>
                </c:pt>
              </c:numCache>
            </c:numRef>
          </c:xVal>
          <c:yVal>
            <c:numRef>
              <c:f>'Trace element data'!$C$25:$CN$25</c:f>
              <c:numCache>
                <c:formatCode>0.000</c:formatCode>
                <c:ptCount val="90"/>
                <c:pt idx="0">
                  <c:v>9.5992505510784809E-2</c:v>
                </c:pt>
                <c:pt idx="1">
                  <c:v>8.8090515937201325E-2</c:v>
                </c:pt>
                <c:pt idx="2">
                  <c:v>8.1743918704291624E-2</c:v>
                </c:pt>
                <c:pt idx="3">
                  <c:v>8.4062193046454056E-2</c:v>
                </c:pt>
                <c:pt idx="4">
                  <c:v>7.8114447200034548E-2</c:v>
                </c:pt>
                <c:pt idx="5">
                  <c:v>0.10839295999813102</c:v>
                </c:pt>
                <c:pt idx="7">
                  <c:v>9.8707948443920446E-2</c:v>
                </c:pt>
                <c:pt idx="8">
                  <c:v>0.12195023424719313</c:v>
                </c:pt>
                <c:pt idx="10">
                  <c:v>7.5775175309058487E-2</c:v>
                </c:pt>
                <c:pt idx="11">
                  <c:v>6.5333072290004457E-2</c:v>
                </c:pt>
                <c:pt idx="12">
                  <c:v>0.11128711918873456</c:v>
                </c:pt>
                <c:pt idx="14">
                  <c:v>0.14040708685811074</c:v>
                </c:pt>
                <c:pt idx="15">
                  <c:v>0.11731193421946949</c:v>
                </c:pt>
                <c:pt idx="16">
                  <c:v>0.10409168211944457</c:v>
                </c:pt>
                <c:pt idx="18">
                  <c:v>0.17687690319577418</c:v>
                </c:pt>
                <c:pt idx="19">
                  <c:v>0.18248162860088935</c:v>
                </c:pt>
                <c:pt idx="21">
                  <c:v>0.23699684771929078</c:v>
                </c:pt>
                <c:pt idx="22">
                  <c:v>0.11967827255634207</c:v>
                </c:pt>
                <c:pt idx="24">
                  <c:v>9.467428934004006E-2</c:v>
                </c:pt>
                <c:pt idx="25">
                  <c:v>0.17061539351232496</c:v>
                </c:pt>
                <c:pt idx="27">
                  <c:v>0.2386924971283092</c:v>
                </c:pt>
                <c:pt idx="28">
                  <c:v>0.25513096560025506</c:v>
                </c:pt>
                <c:pt idx="29">
                  <c:v>0.15730449258999313</c:v>
                </c:pt>
                <c:pt idx="31">
                  <c:v>0.15298615002295884</c:v>
                </c:pt>
                <c:pt idx="32">
                  <c:v>9.6522896126341157E-2</c:v>
                </c:pt>
                <c:pt idx="33">
                  <c:v>0.20012143707173663</c:v>
                </c:pt>
                <c:pt idx="35">
                  <c:v>0.15511809235817869</c:v>
                </c:pt>
                <c:pt idx="36">
                  <c:v>0.17042510817833653</c:v>
                </c:pt>
                <c:pt idx="38">
                  <c:v>0.13734267100850314</c:v>
                </c:pt>
                <c:pt idx="39">
                  <c:v>0.13440500729380433</c:v>
                </c:pt>
                <c:pt idx="40">
                  <c:v>0.12959298398294547</c:v>
                </c:pt>
                <c:pt idx="41">
                  <c:v>0.16328535200080149</c:v>
                </c:pt>
                <c:pt idx="42">
                  <c:v>0.2497737850609002</c:v>
                </c:pt>
                <c:pt idx="43">
                  <c:v>9.6169482314065191E-2</c:v>
                </c:pt>
                <c:pt idx="44">
                  <c:v>0.14498996427728297</c:v>
                </c:pt>
                <c:pt idx="45">
                  <c:v>7.6499433284586166E-2</c:v>
                </c:pt>
                <c:pt idx="46">
                  <c:v>0.11481602799276887</c:v>
                </c:pt>
                <c:pt idx="47">
                  <c:v>0.12234849721567301</c:v>
                </c:pt>
                <c:pt idx="48">
                  <c:v>0.11360412150616737</c:v>
                </c:pt>
                <c:pt idx="49">
                  <c:v>0.18844821908700218</c:v>
                </c:pt>
                <c:pt idx="50">
                  <c:v>0.13453459309780924</c:v>
                </c:pt>
                <c:pt idx="51">
                  <c:v>0.12631368547465496</c:v>
                </c:pt>
                <c:pt idx="52">
                  <c:v>8.1844754902818673E-2</c:v>
                </c:pt>
                <c:pt idx="53">
                  <c:v>0.10965846291196783</c:v>
                </c:pt>
                <c:pt idx="54">
                  <c:v>4.1969391683818996E-2</c:v>
                </c:pt>
                <c:pt idx="55">
                  <c:v>6.2802324364242934E-2</c:v>
                </c:pt>
                <c:pt idx="56">
                  <c:v>4.3164421866966632E-2</c:v>
                </c:pt>
                <c:pt idx="57">
                  <c:v>0.11350286917084475</c:v>
                </c:pt>
                <c:pt idx="58">
                  <c:v>3.5962042108561534E-2</c:v>
                </c:pt>
                <c:pt idx="59">
                  <c:v>8.8420968224080021E-2</c:v>
                </c:pt>
                <c:pt idx="60">
                  <c:v>7.8984656557194971E-2</c:v>
                </c:pt>
                <c:pt idx="61">
                  <c:v>5.5739517357594838E-2</c:v>
                </c:pt>
                <c:pt idx="62">
                  <c:v>4.7278143615694053E-2</c:v>
                </c:pt>
                <c:pt idx="63">
                  <c:v>0.16663736615726291</c:v>
                </c:pt>
                <c:pt idx="64">
                  <c:v>4.4368995332191206E-2</c:v>
                </c:pt>
                <c:pt idx="66">
                  <c:v>6.4994134535682674E-2</c:v>
                </c:pt>
                <c:pt idx="67">
                  <c:v>0.13500124749727122</c:v>
                </c:pt>
                <c:pt idx="70">
                  <c:v>0.11505831083303529</c:v>
                </c:pt>
                <c:pt idx="71">
                  <c:v>7.8858664280252552E-2</c:v>
                </c:pt>
                <c:pt idx="72">
                  <c:v>9.80924269118717E-2</c:v>
                </c:pt>
                <c:pt idx="73">
                  <c:v>6.7475860627984663E-2</c:v>
                </c:pt>
                <c:pt idx="74">
                  <c:v>5.1079136667955188E-2</c:v>
                </c:pt>
                <c:pt idx="75">
                  <c:v>4.7155789513791208E-2</c:v>
                </c:pt>
                <c:pt idx="76">
                  <c:v>5.302684161879901E-2</c:v>
                </c:pt>
                <c:pt idx="77">
                  <c:v>6.8846767823609503E-2</c:v>
                </c:pt>
                <c:pt idx="78">
                  <c:v>4.3564138109047426E-2</c:v>
                </c:pt>
                <c:pt idx="79">
                  <c:v>5.8570169105146487E-2</c:v>
                </c:pt>
                <c:pt idx="80">
                  <c:v>4.2151596145987673E-2</c:v>
                </c:pt>
                <c:pt idx="81">
                  <c:v>5.4937701204848061E-2</c:v>
                </c:pt>
                <c:pt idx="82">
                  <c:v>5.9777516013331547E-2</c:v>
                </c:pt>
                <c:pt idx="84">
                  <c:v>9.997495647910877E-2</c:v>
                </c:pt>
                <c:pt idx="86">
                  <c:v>4.6349038850268198E-2</c:v>
                </c:pt>
                <c:pt idx="87">
                  <c:v>9.7216485403948602E-2</c:v>
                </c:pt>
                <c:pt idx="89">
                  <c:v>0.10068372626689902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83904"/>
        <c:axId val="94307456"/>
      </c:scatterChart>
      <c:valAx>
        <c:axId val="95083904"/>
        <c:scaling>
          <c:orientation val="minMax"/>
          <c:max val="460"/>
          <c:min val="370"/>
        </c:scaling>
        <c:delete val="0"/>
        <c:axPos val="b"/>
        <c:numFmt formatCode="0.00" sourceLinked="1"/>
        <c:majorTickMark val="out"/>
        <c:minorTickMark val="none"/>
        <c:tickLblPos val="nextTo"/>
        <c:crossAx val="94307456"/>
        <c:crosses val="autoZero"/>
        <c:crossBetween val="midCat"/>
      </c:valAx>
      <c:valAx>
        <c:axId val="9430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3904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2</xdr:row>
      <xdr:rowOff>304800</xdr:rowOff>
    </xdr:from>
    <xdr:to>
      <xdr:col>6</xdr:col>
      <xdr:colOff>601980</xdr:colOff>
      <xdr:row>2</xdr:row>
      <xdr:rowOff>304800</xdr:rowOff>
    </xdr:to>
    <xdr:cxnSp macro="">
      <xdr:nvCxnSpPr>
        <xdr:cNvPr id="2" name="Straight Connector 1"/>
        <xdr:cNvCxnSpPr/>
      </xdr:nvCxnSpPr>
      <xdr:spPr>
        <a:xfrm>
          <a:off x="601980" y="670560"/>
          <a:ext cx="3657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221673</xdr:colOff>
      <xdr:row>9</xdr:row>
      <xdr:rowOff>27709</xdr:rowOff>
    </xdr:from>
    <xdr:to>
      <xdr:col>24</xdr:col>
      <xdr:colOff>429492</xdr:colOff>
      <xdr:row>24</xdr:row>
      <xdr:rowOff>69272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41565</xdr:colOff>
      <xdr:row>7</xdr:row>
      <xdr:rowOff>124691</xdr:rowOff>
    </xdr:from>
    <xdr:to>
      <xdr:col>15</xdr:col>
      <xdr:colOff>304802</xdr:colOff>
      <xdr:row>27</xdr:row>
      <xdr:rowOff>138546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221672</xdr:colOff>
      <xdr:row>42</xdr:row>
      <xdr:rowOff>96982</xdr:rowOff>
    </xdr:from>
    <xdr:to>
      <xdr:col>12</xdr:col>
      <xdr:colOff>484908</xdr:colOff>
      <xdr:row>57</xdr:row>
      <xdr:rowOff>138546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594360</xdr:colOff>
      <xdr:row>18</xdr:row>
      <xdr:rowOff>30479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B4" sqref="B4"/>
    </sheetView>
  </sheetViews>
  <sheetFormatPr defaultRowHeight="14.4"/>
  <sheetData>
    <row r="3" spans="2:7" ht="24.6">
      <c r="B3" s="1" t="s">
        <v>39</v>
      </c>
    </row>
    <row r="4" spans="2:7" ht="20.399999999999999">
      <c r="B4" s="2" t="s">
        <v>1</v>
      </c>
    </row>
    <row r="16" spans="2:7">
      <c r="B16" s="3" t="s">
        <v>0</v>
      </c>
      <c r="C16" s="3"/>
      <c r="D16" s="3"/>
      <c r="E16" s="3"/>
      <c r="F16" s="3"/>
      <c r="G16" s="3">
        <v>2012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R291"/>
  <sheetViews>
    <sheetView zoomScale="55" zoomScaleNormal="55" workbookViewId="0"/>
  </sheetViews>
  <sheetFormatPr defaultRowHeight="14.4"/>
  <cols>
    <col min="1" max="1" width="8.88671875" style="27"/>
    <col min="2" max="2" width="43.77734375" style="36" bestFit="1" customWidth="1"/>
    <col min="3" max="67" width="9" style="27" bestFit="1" customWidth="1"/>
    <col min="68" max="68" width="9.44140625" style="27" bestFit="1" customWidth="1"/>
    <col min="69" max="83" width="9" style="27" bestFit="1" customWidth="1"/>
    <col min="84" max="84" width="11" style="27" bestFit="1" customWidth="1"/>
    <col min="85" max="92" width="9" style="27" bestFit="1" customWidth="1"/>
    <col min="93" max="93" width="8.88671875" style="27"/>
    <col min="94" max="94" width="9" style="27" bestFit="1" customWidth="1"/>
    <col min="95" max="96" width="9.44140625" style="27" bestFit="1" customWidth="1"/>
    <col min="97" max="97" width="9" style="27" bestFit="1" customWidth="1"/>
    <col min="98" max="100" width="8.88671875" style="27"/>
    <col min="101" max="101" width="9.44140625" style="27" bestFit="1" customWidth="1"/>
    <col min="102" max="103" width="9" style="27" bestFit="1" customWidth="1"/>
    <col min="104" max="104" width="9.44140625" style="27" bestFit="1" customWidth="1"/>
    <col min="105" max="106" width="8.88671875" style="27"/>
    <col min="107" max="110" width="9" style="27" bestFit="1" customWidth="1"/>
    <col min="111" max="16384" width="8.88671875" style="27"/>
  </cols>
  <sheetData>
    <row r="1" spans="2:9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97"/>
      <c r="CG1" s="97"/>
      <c r="CH1" s="97"/>
      <c r="CI1" s="97"/>
      <c r="CJ1" s="97"/>
      <c r="CK1" s="97"/>
      <c r="CL1" s="97"/>
      <c r="CM1" s="97"/>
      <c r="CN1" s="97"/>
      <c r="CO1" s="10"/>
      <c r="CP1" s="10"/>
    </row>
    <row r="2" spans="2:95" ht="17.399999999999999">
      <c r="B2" s="209" t="s">
        <v>14</v>
      </c>
      <c r="D2" s="8"/>
      <c r="E2" s="7"/>
      <c r="F2" s="7"/>
      <c r="G2" s="7"/>
      <c r="H2" s="7"/>
      <c r="I2" s="10"/>
      <c r="J2" s="7"/>
      <c r="K2" s="7"/>
      <c r="L2" s="10"/>
      <c r="M2" s="7"/>
      <c r="N2" s="7"/>
      <c r="O2" s="7"/>
      <c r="P2" s="10"/>
      <c r="Q2" s="7"/>
      <c r="R2" s="7"/>
      <c r="S2" s="7"/>
      <c r="T2" s="10"/>
      <c r="U2" s="7"/>
      <c r="V2" s="7"/>
      <c r="W2" s="10"/>
      <c r="X2" s="7"/>
      <c r="Y2" s="7"/>
      <c r="Z2" s="10"/>
      <c r="AA2" s="7"/>
      <c r="AB2" s="7"/>
      <c r="AC2" s="10"/>
      <c r="AD2" s="7"/>
      <c r="AE2" s="7"/>
      <c r="AF2" s="7"/>
      <c r="AG2" s="10"/>
      <c r="AH2" s="7"/>
      <c r="AI2" s="7"/>
      <c r="AJ2" s="7"/>
      <c r="AK2" s="10"/>
      <c r="AL2" s="7"/>
      <c r="AM2" s="7"/>
      <c r="AN2" s="10"/>
      <c r="AO2" s="7"/>
      <c r="AP2" s="7"/>
      <c r="AQ2" s="7"/>
      <c r="AR2" s="7"/>
      <c r="AS2" s="7"/>
      <c r="AT2" s="7"/>
      <c r="AU2" s="7"/>
      <c r="AV2" s="7"/>
      <c r="AW2" s="7"/>
      <c r="AX2" s="9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98"/>
      <c r="CG2" s="98"/>
      <c r="CH2" s="97"/>
      <c r="CI2" s="98"/>
      <c r="CJ2" s="97"/>
      <c r="CK2" s="98"/>
      <c r="CL2" s="98"/>
      <c r="CM2" s="98"/>
      <c r="CN2" s="98"/>
      <c r="CO2" s="10"/>
      <c r="CP2" s="10"/>
    </row>
    <row r="3" spans="2:95" s="36" customFormat="1">
      <c r="B3" s="96" t="s">
        <v>22</v>
      </c>
      <c r="C3" s="81">
        <v>15.15</v>
      </c>
      <c r="D3" s="81">
        <v>15.19</v>
      </c>
      <c r="E3" s="83">
        <v>15.23</v>
      </c>
      <c r="F3" s="83">
        <v>15.27</v>
      </c>
      <c r="G3" s="83">
        <v>15.29</v>
      </c>
      <c r="H3" s="83">
        <v>15.31</v>
      </c>
      <c r="I3" s="83">
        <v>15.33</v>
      </c>
      <c r="J3" s="83">
        <v>15.35</v>
      </c>
      <c r="K3" s="83">
        <v>15.39</v>
      </c>
      <c r="L3" s="83">
        <v>15.41</v>
      </c>
      <c r="M3" s="83">
        <v>15.43</v>
      </c>
      <c r="N3" s="83">
        <v>15.47</v>
      </c>
      <c r="O3" s="83">
        <v>15.51</v>
      </c>
      <c r="P3" s="83">
        <v>15.53</v>
      </c>
      <c r="Q3" s="83">
        <v>15.63</v>
      </c>
      <c r="R3" s="83">
        <v>15.67</v>
      </c>
      <c r="S3" s="83">
        <v>15.71</v>
      </c>
      <c r="T3" s="83">
        <v>15.73</v>
      </c>
      <c r="U3" s="83">
        <v>15.75</v>
      </c>
      <c r="V3" s="83">
        <v>15.83</v>
      </c>
      <c r="W3" s="83">
        <v>15.85</v>
      </c>
      <c r="X3" s="83">
        <v>15.87</v>
      </c>
      <c r="Y3" s="83">
        <v>15.92</v>
      </c>
      <c r="Z3" s="83">
        <v>15.94</v>
      </c>
      <c r="AA3" s="83">
        <v>15.96</v>
      </c>
      <c r="AB3" s="83">
        <v>16</v>
      </c>
      <c r="AC3" s="82">
        <v>16.02</v>
      </c>
      <c r="AD3" s="83">
        <v>16.04</v>
      </c>
      <c r="AE3" s="83">
        <v>16.079999999999998</v>
      </c>
      <c r="AF3" s="83">
        <v>16.12</v>
      </c>
      <c r="AG3" s="83">
        <v>16.14</v>
      </c>
      <c r="AH3" s="83">
        <v>16.16</v>
      </c>
      <c r="AI3" s="83">
        <v>16.2</v>
      </c>
      <c r="AJ3" s="83">
        <v>16.239999999999998</v>
      </c>
      <c r="AK3" s="83">
        <v>16.260000000000002</v>
      </c>
      <c r="AL3" s="83">
        <v>16.28</v>
      </c>
      <c r="AM3" s="83">
        <v>16.32</v>
      </c>
      <c r="AN3" s="83">
        <v>16.34</v>
      </c>
      <c r="AO3" s="83">
        <v>16.36</v>
      </c>
      <c r="AP3" s="83">
        <v>16.38</v>
      </c>
      <c r="AQ3" s="83">
        <v>16.399999999999999</v>
      </c>
      <c r="AR3" s="83">
        <v>16.420000000000002</v>
      </c>
      <c r="AS3" s="83">
        <v>16.440000000000001</v>
      </c>
      <c r="AT3" s="83">
        <v>16.46</v>
      </c>
      <c r="AU3" s="83">
        <v>16.48</v>
      </c>
      <c r="AV3" s="83">
        <v>16.5</v>
      </c>
      <c r="AW3" s="83">
        <v>16.52</v>
      </c>
      <c r="AX3" s="83">
        <v>16.54</v>
      </c>
      <c r="AY3" s="83">
        <v>16.559999999999999</v>
      </c>
      <c r="AZ3" s="83">
        <v>16.579999999999998</v>
      </c>
      <c r="BA3" s="83">
        <v>16.600000000000001</v>
      </c>
      <c r="BB3" s="83">
        <v>16.61</v>
      </c>
      <c r="BC3" s="83">
        <v>16.62</v>
      </c>
      <c r="BD3" s="83">
        <v>16.64</v>
      </c>
      <c r="BE3" s="83">
        <v>16.66</v>
      </c>
      <c r="BF3" s="83">
        <v>16.68</v>
      </c>
      <c r="BG3" s="83">
        <v>16.7</v>
      </c>
      <c r="BH3" s="83">
        <v>16.72</v>
      </c>
      <c r="BI3" s="83">
        <v>16.739999999999998</v>
      </c>
      <c r="BJ3" s="83">
        <v>16.760000000000002</v>
      </c>
      <c r="BK3" s="83">
        <v>16.78</v>
      </c>
      <c r="BL3" s="83">
        <v>16.8</v>
      </c>
      <c r="BM3" s="83">
        <v>16.82</v>
      </c>
      <c r="BN3" s="83">
        <v>16.829999999999998</v>
      </c>
      <c r="BO3" s="83">
        <v>16.84</v>
      </c>
      <c r="BP3" s="83">
        <v>16.86</v>
      </c>
      <c r="BQ3" s="83">
        <v>16.88</v>
      </c>
      <c r="BR3" s="83">
        <v>16.899999999999999</v>
      </c>
      <c r="BS3" s="82"/>
      <c r="BT3" s="83">
        <v>16.96</v>
      </c>
      <c r="BU3" s="83">
        <v>16.98</v>
      </c>
      <c r="BV3" s="83">
        <v>17</v>
      </c>
      <c r="BW3" s="83">
        <v>17.02</v>
      </c>
      <c r="BX3" s="83">
        <v>17.04</v>
      </c>
      <c r="BY3" s="83">
        <v>17.059999999999999</v>
      </c>
      <c r="BZ3" s="83">
        <v>17.079999999999998</v>
      </c>
      <c r="CA3" s="83">
        <v>17.100000000000001</v>
      </c>
      <c r="CB3" s="83">
        <v>17.12</v>
      </c>
      <c r="CC3" s="83">
        <v>17.14</v>
      </c>
      <c r="CD3" s="83">
        <v>17.16</v>
      </c>
      <c r="CE3" s="83">
        <v>17.18</v>
      </c>
      <c r="CF3" s="83">
        <v>17.2</v>
      </c>
      <c r="CG3" s="83">
        <v>17.22</v>
      </c>
      <c r="CH3" s="83">
        <v>17.239999999999998</v>
      </c>
      <c r="CI3" s="83">
        <v>17.329999999999998</v>
      </c>
      <c r="CJ3" s="83">
        <v>17.34</v>
      </c>
      <c r="CK3" s="83">
        <v>17.43</v>
      </c>
      <c r="CL3" s="83">
        <v>17.46</v>
      </c>
      <c r="CM3" s="83">
        <v>17.48</v>
      </c>
      <c r="CN3" s="83">
        <v>17.5</v>
      </c>
      <c r="CO3" s="93"/>
      <c r="CP3" s="93"/>
      <c r="CQ3" s="93"/>
    </row>
    <row r="4" spans="2:95" s="36" customFormat="1">
      <c r="B4" s="37" t="s">
        <v>2</v>
      </c>
      <c r="C4" s="81">
        <v>375.07</v>
      </c>
      <c r="D4" s="81">
        <v>375.84</v>
      </c>
      <c r="E4" s="82">
        <v>376.61</v>
      </c>
      <c r="F4" s="82">
        <v>377.38</v>
      </c>
      <c r="G4" s="82">
        <v>377.77</v>
      </c>
      <c r="H4" s="83">
        <v>378.15359387000001</v>
      </c>
      <c r="I4" s="84" t="e">
        <v>#N/A</v>
      </c>
      <c r="J4" s="83">
        <v>378.92776306999997</v>
      </c>
      <c r="K4" s="83">
        <v>379.70335403000001</v>
      </c>
      <c r="L4" s="84" t="e">
        <v>#N/A</v>
      </c>
      <c r="M4" s="83">
        <v>380.48036674999997</v>
      </c>
      <c r="N4" s="83">
        <v>383.15</v>
      </c>
      <c r="O4" s="83">
        <v>383.93</v>
      </c>
      <c r="P4" s="84" t="e">
        <v>#N/A</v>
      </c>
      <c r="Q4" s="83">
        <v>385.89</v>
      </c>
      <c r="R4" s="83">
        <v>386.67</v>
      </c>
      <c r="S4" s="83">
        <v>387.46</v>
      </c>
      <c r="T4" s="84" t="e">
        <v>#N/A</v>
      </c>
      <c r="U4" s="83">
        <v>388.25</v>
      </c>
      <c r="V4" s="83">
        <v>389.83</v>
      </c>
      <c r="W4" s="84" t="e">
        <v>#N/A</v>
      </c>
      <c r="X4" s="82">
        <v>390.97</v>
      </c>
      <c r="Y4" s="83">
        <v>392.11</v>
      </c>
      <c r="Z4" s="84" t="e">
        <v>#N/A</v>
      </c>
      <c r="AA4" s="83">
        <v>392.91</v>
      </c>
      <c r="AB4" s="83">
        <v>394.21</v>
      </c>
      <c r="AC4" s="83">
        <v>395.11</v>
      </c>
      <c r="AD4" s="83">
        <v>395.51</v>
      </c>
      <c r="AE4" s="83">
        <v>396.81</v>
      </c>
      <c r="AF4" s="83">
        <v>398.11</v>
      </c>
      <c r="AG4" s="84" t="e">
        <v>#N/A</v>
      </c>
      <c r="AH4" s="83">
        <v>398.81</v>
      </c>
      <c r="AI4" s="85">
        <v>399.72</v>
      </c>
      <c r="AJ4" s="83">
        <v>400.52</v>
      </c>
      <c r="AK4" s="84" t="e">
        <v>#N/A</v>
      </c>
      <c r="AL4" s="83">
        <v>401.33</v>
      </c>
      <c r="AM4" s="83">
        <v>401.95</v>
      </c>
      <c r="AN4" s="83">
        <v>402.16</v>
      </c>
      <c r="AO4" s="83">
        <f>AVERAGE(AN4,AP4)</f>
        <v>402.37627878000012</v>
      </c>
      <c r="AP4" s="83">
        <v>402.59255756000027</v>
      </c>
      <c r="AQ4" s="83">
        <v>403.8108594800002</v>
      </c>
      <c r="AR4" s="83">
        <v>405.02916140000013</v>
      </c>
      <c r="AS4" s="83">
        <v>406.24959596000008</v>
      </c>
      <c r="AT4" s="83">
        <v>407.47003052000008</v>
      </c>
      <c r="AU4" s="82">
        <v>408.69259771999998</v>
      </c>
      <c r="AV4" s="82">
        <v>409.91516491999994</v>
      </c>
      <c r="AW4" s="82">
        <v>410.64998482400006</v>
      </c>
      <c r="AX4" s="82">
        <v>411.38480472800012</v>
      </c>
      <c r="AY4" s="82">
        <v>412.1209042160001</v>
      </c>
      <c r="AZ4" s="82">
        <v>412.85700370400002</v>
      </c>
      <c r="BA4" s="82">
        <v>413.22569324</v>
      </c>
      <c r="BB4" s="84">
        <v>413.59438277599997</v>
      </c>
      <c r="BC4" s="84">
        <v>414.33176184799999</v>
      </c>
      <c r="BD4" s="84">
        <v>415.07042050399991</v>
      </c>
      <c r="BE4" s="84">
        <v>415.8090791599999</v>
      </c>
      <c r="BF4" s="84">
        <v>416.54901739999997</v>
      </c>
      <c r="BG4" s="84">
        <v>417.28895564000004</v>
      </c>
      <c r="BH4" s="83">
        <v>418.03017346400009</v>
      </c>
      <c r="BI4" s="81">
        <v>418.77139128800007</v>
      </c>
      <c r="BJ4" s="83">
        <v>419.51388869600009</v>
      </c>
      <c r="BK4" s="83">
        <v>420.25638610400006</v>
      </c>
      <c r="BL4" s="83">
        <v>421.00016309600005</v>
      </c>
      <c r="BM4" s="83">
        <v>421.74394008800004</v>
      </c>
      <c r="BN4" s="83">
        <v>422.11646837600006</v>
      </c>
      <c r="BO4" s="83">
        <v>422.48899666400001</v>
      </c>
      <c r="BP4" s="83">
        <v>423.23405323999998</v>
      </c>
      <c r="BQ4" s="86">
        <v>423.98038940000004</v>
      </c>
      <c r="BR4" s="83">
        <v>424.72672556000009</v>
      </c>
      <c r="BS4" s="82"/>
      <c r="BT4" s="83">
        <v>426.97053247999992</v>
      </c>
      <c r="BU4" s="83">
        <v>427.72006759999999</v>
      </c>
      <c r="BV4" s="83">
        <v>428.46960272000001</v>
      </c>
      <c r="BW4" s="85">
        <v>429.22041742400006</v>
      </c>
      <c r="BX4" s="83">
        <v>429.97123212800005</v>
      </c>
      <c r="BY4" s="86">
        <v>430.72332641600002</v>
      </c>
      <c r="BZ4" s="83">
        <v>431.47542070400004</v>
      </c>
      <c r="CA4" s="87">
        <v>432.22879457600004</v>
      </c>
      <c r="CB4" s="83">
        <v>432.98216844799998</v>
      </c>
      <c r="CC4" s="86">
        <v>433.73682190400001</v>
      </c>
      <c r="CD4" s="83">
        <v>434.49147536000004</v>
      </c>
      <c r="CE4" s="86">
        <v>435.24740840000004</v>
      </c>
      <c r="CF4" s="83">
        <v>436.00334144000004</v>
      </c>
      <c r="CG4" s="83">
        <v>436.76055406400002</v>
      </c>
      <c r="CH4" s="84" t="e">
        <v>#N/A</v>
      </c>
      <c r="CI4" s="86">
        <v>441.31534606399998</v>
      </c>
      <c r="CJ4" s="84" t="e">
        <v>#N/A</v>
      </c>
      <c r="CK4" s="83">
        <v>444.746235254</v>
      </c>
      <c r="CL4" s="99">
        <v>445.23852558675918</v>
      </c>
      <c r="CM4" s="99">
        <v>449.21093937986251</v>
      </c>
      <c r="CN4" s="95">
        <v>453.18335317296595</v>
      </c>
      <c r="CO4" s="88"/>
      <c r="CP4" s="88"/>
      <c r="CQ4" s="88"/>
    </row>
    <row r="5" spans="2:95" s="34" customFormat="1">
      <c r="B5" s="5" t="s">
        <v>30</v>
      </c>
      <c r="C5" s="45">
        <v>10</v>
      </c>
      <c r="D5" s="45">
        <v>14</v>
      </c>
      <c r="E5" s="45">
        <v>12</v>
      </c>
      <c r="F5" s="45">
        <v>12</v>
      </c>
      <c r="G5" s="45">
        <v>10</v>
      </c>
      <c r="H5" s="45">
        <v>18</v>
      </c>
      <c r="I5" s="45"/>
      <c r="J5" s="45">
        <v>11</v>
      </c>
      <c r="K5" s="45">
        <v>16</v>
      </c>
      <c r="L5" s="45"/>
      <c r="M5" s="45">
        <v>22</v>
      </c>
      <c r="N5" s="45">
        <v>16</v>
      </c>
      <c r="O5" s="45">
        <v>11</v>
      </c>
      <c r="P5" s="45"/>
      <c r="Q5" s="45">
        <v>10</v>
      </c>
      <c r="R5" s="45">
        <v>24</v>
      </c>
      <c r="S5" s="45">
        <v>23</v>
      </c>
      <c r="T5" s="45"/>
      <c r="U5" s="45">
        <v>11</v>
      </c>
      <c r="V5" s="45">
        <v>16</v>
      </c>
      <c r="W5" s="45"/>
      <c r="X5" s="45">
        <v>11</v>
      </c>
      <c r="Y5" s="45">
        <v>17</v>
      </c>
      <c r="Z5" s="45"/>
      <c r="AA5" s="45">
        <v>9</v>
      </c>
      <c r="AB5" s="45">
        <v>8</v>
      </c>
      <c r="AC5" s="45"/>
      <c r="AD5" s="45">
        <v>10</v>
      </c>
      <c r="AE5" s="45">
        <v>10</v>
      </c>
      <c r="AF5" s="45">
        <v>11</v>
      </c>
      <c r="AG5" s="45"/>
      <c r="AH5" s="45">
        <v>11</v>
      </c>
      <c r="AI5" s="45">
        <v>6</v>
      </c>
      <c r="AJ5" s="45">
        <v>10</v>
      </c>
      <c r="AK5" s="45"/>
      <c r="AL5" s="45">
        <v>5</v>
      </c>
      <c r="AM5" s="45">
        <v>11</v>
      </c>
      <c r="AN5" s="45"/>
      <c r="AO5" s="45">
        <v>6</v>
      </c>
      <c r="AP5" s="45">
        <v>17</v>
      </c>
      <c r="AQ5" s="45">
        <v>5</v>
      </c>
      <c r="AR5" s="45">
        <v>10</v>
      </c>
      <c r="AS5" s="45">
        <v>10</v>
      </c>
      <c r="AT5" s="45">
        <v>12</v>
      </c>
      <c r="AU5" s="45">
        <v>8</v>
      </c>
      <c r="AV5" s="45">
        <v>11</v>
      </c>
      <c r="AW5" s="45">
        <v>6</v>
      </c>
      <c r="AX5" s="45">
        <v>16</v>
      </c>
      <c r="AY5" s="45">
        <v>8</v>
      </c>
      <c r="AZ5" s="45">
        <v>14</v>
      </c>
      <c r="BA5" s="45">
        <v>12</v>
      </c>
      <c r="BB5" s="45">
        <v>13</v>
      </c>
      <c r="BC5" s="45">
        <v>12</v>
      </c>
      <c r="BD5" s="45">
        <v>9</v>
      </c>
      <c r="BE5" s="45">
        <v>8</v>
      </c>
      <c r="BF5" s="45">
        <v>13</v>
      </c>
      <c r="BG5" s="45">
        <v>10</v>
      </c>
      <c r="BH5" s="45">
        <v>11</v>
      </c>
      <c r="BI5" s="45">
        <v>11</v>
      </c>
      <c r="BJ5" s="45">
        <v>13</v>
      </c>
      <c r="BK5" s="45">
        <v>12</v>
      </c>
      <c r="BL5" s="45">
        <v>14</v>
      </c>
      <c r="BM5" s="45">
        <v>11</v>
      </c>
      <c r="BN5" s="45">
        <v>13</v>
      </c>
      <c r="BO5" s="45">
        <v>13</v>
      </c>
      <c r="BP5" s="45">
        <v>15</v>
      </c>
      <c r="BQ5" s="45">
        <v>12</v>
      </c>
      <c r="BR5" s="45">
        <v>13</v>
      </c>
      <c r="BS5" s="45"/>
      <c r="BT5" s="45">
        <v>12</v>
      </c>
      <c r="BU5" s="45">
        <v>11</v>
      </c>
      <c r="BV5" s="45">
        <v>17</v>
      </c>
      <c r="BW5" s="45">
        <v>18</v>
      </c>
      <c r="BX5" s="45">
        <v>14</v>
      </c>
      <c r="BY5" s="45">
        <v>14</v>
      </c>
      <c r="BZ5" s="45">
        <v>11</v>
      </c>
      <c r="CA5" s="45">
        <v>18</v>
      </c>
      <c r="CB5" s="45">
        <v>14</v>
      </c>
      <c r="CC5" s="45">
        <v>22</v>
      </c>
      <c r="CD5" s="45">
        <v>25</v>
      </c>
      <c r="CE5" s="45">
        <v>19</v>
      </c>
      <c r="CF5" s="45">
        <v>16</v>
      </c>
      <c r="CG5" s="45">
        <v>21</v>
      </c>
      <c r="CH5" s="45"/>
      <c r="CI5" s="45">
        <v>22</v>
      </c>
      <c r="CJ5" s="45"/>
      <c r="CK5" s="45">
        <v>20</v>
      </c>
      <c r="CL5" s="45">
        <v>20</v>
      </c>
      <c r="CM5" s="45">
        <v>19</v>
      </c>
      <c r="CN5" s="45">
        <v>21</v>
      </c>
      <c r="CO5" s="16"/>
      <c r="CP5" s="16"/>
      <c r="CQ5" s="16"/>
    </row>
    <row r="6" spans="2:95" s="34" customFormat="1">
      <c r="B6" s="5" t="s">
        <v>31</v>
      </c>
      <c r="C6" s="45">
        <f>C11/C10</f>
        <v>0.10665661208504897</v>
      </c>
      <c r="D6" s="45">
        <f t="shared" ref="D6:BO6" si="0">D11/D10</f>
        <v>7.8615179406781893E-2</v>
      </c>
      <c r="E6" s="45">
        <f t="shared" si="0"/>
        <v>6.7323465203724508E-2</v>
      </c>
      <c r="F6" s="45">
        <f t="shared" si="0"/>
        <v>8.3834066250196904E-2</v>
      </c>
      <c r="G6" s="45">
        <f t="shared" si="0"/>
        <v>9.8428274217689737E-2</v>
      </c>
      <c r="H6" s="45">
        <f t="shared" si="0"/>
        <v>0.10846131916418586</v>
      </c>
      <c r="I6" s="45"/>
      <c r="J6" s="45">
        <f t="shared" si="0"/>
        <v>0.11042704900363348</v>
      </c>
      <c r="K6" s="45">
        <f t="shared" si="0"/>
        <v>0.10175500289384709</v>
      </c>
      <c r="L6" s="45"/>
      <c r="M6" s="45">
        <f t="shared" si="0"/>
        <v>6.6572027435817568E-2</v>
      </c>
      <c r="N6" s="45">
        <f t="shared" si="0"/>
        <v>6.2043889003701981E-2</v>
      </c>
      <c r="O6" s="45">
        <f t="shared" si="0"/>
        <v>0.11622937699455865</v>
      </c>
      <c r="P6" s="45"/>
      <c r="Q6" s="45">
        <f t="shared" si="0"/>
        <v>0.12415600376287446</v>
      </c>
      <c r="R6" s="45">
        <f t="shared" si="0"/>
        <v>0.11801296495798105</v>
      </c>
      <c r="S6" s="45">
        <f t="shared" si="0"/>
        <v>0.12129435789105594</v>
      </c>
      <c r="T6" s="45"/>
      <c r="U6" s="45">
        <f t="shared" si="0"/>
        <v>0.16676936274902998</v>
      </c>
      <c r="V6" s="45">
        <f t="shared" si="0"/>
        <v>0.18198746721197298</v>
      </c>
      <c r="W6" s="45"/>
      <c r="X6" s="45">
        <f t="shared" si="0"/>
        <v>0.24514198170651655</v>
      </c>
      <c r="Y6" s="45">
        <f t="shared" si="0"/>
        <v>0.10858496982339151</v>
      </c>
      <c r="Z6" s="45"/>
      <c r="AA6" s="45">
        <f t="shared" si="0"/>
        <v>9.0126877565135322E-2</v>
      </c>
      <c r="AB6" s="45">
        <f t="shared" si="0"/>
        <v>0.16772892306445003</v>
      </c>
      <c r="AC6" s="45"/>
      <c r="AD6" s="45">
        <f t="shared" si="0"/>
        <v>0.20897165266732354</v>
      </c>
      <c r="AE6" s="45">
        <f t="shared" si="0"/>
        <v>0.14056995969231939</v>
      </c>
      <c r="AF6" s="45">
        <f t="shared" si="0"/>
        <v>0.15660922751161868</v>
      </c>
      <c r="AG6" s="45"/>
      <c r="AH6" s="45">
        <f t="shared" si="0"/>
        <v>0.13090017118314329</v>
      </c>
      <c r="AI6" s="45">
        <f t="shared" si="0"/>
        <v>0.10040625456119599</v>
      </c>
      <c r="AJ6" s="45">
        <f t="shared" si="0"/>
        <v>0.20144672653221035</v>
      </c>
      <c r="AK6" s="45"/>
      <c r="AL6" s="45">
        <f t="shared" si="0"/>
        <v>0.20512339354758796</v>
      </c>
      <c r="AM6" s="45">
        <f t="shared" si="0"/>
        <v>0.1872604276926681</v>
      </c>
      <c r="AN6" s="45"/>
      <c r="AO6" s="45">
        <f t="shared" si="0"/>
        <v>0.12079604570102907</v>
      </c>
      <c r="AP6" s="45">
        <f t="shared" si="0"/>
        <v>0.13115140362642896</v>
      </c>
      <c r="AQ6" s="45">
        <f t="shared" si="0"/>
        <v>0.11833815005451864</v>
      </c>
      <c r="AR6" s="45">
        <f t="shared" si="0"/>
        <v>0.12301275661396979</v>
      </c>
      <c r="AS6" s="45">
        <f t="shared" si="0"/>
        <v>0.17120963054777744</v>
      </c>
      <c r="AT6" s="45">
        <f t="shared" si="0"/>
        <v>9.2833238446166533E-2</v>
      </c>
      <c r="AU6" s="45">
        <f t="shared" si="0"/>
        <v>0.14356228459383027</v>
      </c>
      <c r="AV6" s="45">
        <f t="shared" si="0"/>
        <v>0.11783092832666504</v>
      </c>
      <c r="AW6" s="45">
        <f t="shared" si="0"/>
        <v>9.5108880173588956E-2</v>
      </c>
      <c r="AX6" s="45">
        <f t="shared" si="0"/>
        <v>0.13222827841589041</v>
      </c>
      <c r="AY6" s="45">
        <f t="shared" si="0"/>
        <v>0.11598255313529203</v>
      </c>
      <c r="AZ6" s="45">
        <f t="shared" si="0"/>
        <v>0.15914668187269265</v>
      </c>
      <c r="BA6" s="45">
        <f t="shared" si="0"/>
        <v>0.15067503512204966</v>
      </c>
      <c r="BB6" s="45">
        <f t="shared" si="0"/>
        <v>0.14477962483898479</v>
      </c>
      <c r="BC6" s="45">
        <f t="shared" si="0"/>
        <v>6.7859059605962585E-2</v>
      </c>
      <c r="BD6" s="45">
        <f t="shared" si="0"/>
        <v>9.0147666525135881E-2</v>
      </c>
      <c r="BE6" s="45">
        <f t="shared" si="0"/>
        <v>5.1672803981018936E-2</v>
      </c>
      <c r="BF6" s="45">
        <f t="shared" si="0"/>
        <v>7.5395601767207027E-2</v>
      </c>
      <c r="BG6" s="45">
        <f t="shared" si="0"/>
        <v>3.8766201444510567E-2</v>
      </c>
      <c r="BH6" s="45">
        <f t="shared" si="0"/>
        <v>0.12725111262948721</v>
      </c>
      <c r="BI6" s="45">
        <f t="shared" si="0"/>
        <v>4.0323507281902558E-2</v>
      </c>
      <c r="BJ6" s="45">
        <f t="shared" si="0"/>
        <v>7.4576572456631379E-2</v>
      </c>
      <c r="BK6" s="45">
        <f t="shared" si="0"/>
        <v>5.2092556644778437E-2</v>
      </c>
      <c r="BL6" s="45">
        <f t="shared" si="0"/>
        <v>4.5591882235155472E-2</v>
      </c>
      <c r="BM6" s="45">
        <f t="shared" si="0"/>
        <v>5.3841834761546609E-2</v>
      </c>
      <c r="BN6" s="45">
        <f t="shared" si="0"/>
        <v>0.16008969971972578</v>
      </c>
      <c r="BO6" s="45">
        <f t="shared" si="0"/>
        <v>4.6952589076225827E-2</v>
      </c>
      <c r="BP6" s="45">
        <f t="shared" ref="BP6:CN6" si="1">BP11/BP10</f>
        <v>0.10438690565465295</v>
      </c>
      <c r="BQ6" s="45">
        <f t="shared" si="1"/>
        <v>7.7227916975197056E-2</v>
      </c>
      <c r="BR6" s="45">
        <f t="shared" si="1"/>
        <v>0.14060373515748958</v>
      </c>
      <c r="BS6" s="45"/>
      <c r="BT6" s="43"/>
      <c r="BU6" s="45">
        <f t="shared" si="1"/>
        <v>0.1293345032818998</v>
      </c>
      <c r="BV6" s="45">
        <f t="shared" si="1"/>
        <v>0.10573704867358948</v>
      </c>
      <c r="BW6" s="45">
        <f t="shared" si="1"/>
        <v>0.10090582952350106</v>
      </c>
      <c r="BX6" s="45">
        <f t="shared" si="1"/>
        <v>8.6757392453823912E-2</v>
      </c>
      <c r="BY6" s="45">
        <f t="shared" si="1"/>
        <v>5.7240466840880834E-2</v>
      </c>
      <c r="BZ6" s="45">
        <f t="shared" si="1"/>
        <v>8.1842653535253537E-2</v>
      </c>
      <c r="CA6" s="45">
        <f t="shared" si="1"/>
        <v>5.5062460471609023E-2</v>
      </c>
      <c r="CB6" s="45">
        <f t="shared" si="1"/>
        <v>9.1075171713987796E-2</v>
      </c>
      <c r="CC6" s="45">
        <f t="shared" si="1"/>
        <v>5.3847509666954591E-2</v>
      </c>
      <c r="CD6" s="45">
        <f t="shared" si="1"/>
        <v>7.7779657463096799E-2</v>
      </c>
      <c r="CE6" s="45">
        <f t="shared" si="1"/>
        <v>5.1050681749055686E-2</v>
      </c>
      <c r="CF6" s="45">
        <f t="shared" si="1"/>
        <v>5.891502368252087E-2</v>
      </c>
      <c r="CG6" s="45">
        <f t="shared" si="1"/>
        <v>5.7372508035464322E-2</v>
      </c>
      <c r="CH6" s="45"/>
      <c r="CI6" s="45">
        <f t="shared" si="1"/>
        <v>0.10010182801083926</v>
      </c>
      <c r="CJ6" s="45"/>
      <c r="CK6" s="45">
        <f t="shared" si="1"/>
        <v>7.1303993181116923E-2</v>
      </c>
      <c r="CL6" s="45">
        <f t="shared" si="1"/>
        <v>8.1719503773943408E-2</v>
      </c>
      <c r="CM6" s="45">
        <f t="shared" si="1"/>
        <v>7.2176438403262877E-2</v>
      </c>
      <c r="CN6" s="45">
        <f t="shared" si="1"/>
        <v>9.8542355712924953E-2</v>
      </c>
      <c r="CO6" s="16"/>
      <c r="CP6" s="16"/>
      <c r="CQ6" s="16"/>
    </row>
    <row r="7" spans="2:95" s="34" customFormat="1">
      <c r="B7" s="5" t="s">
        <v>15</v>
      </c>
      <c r="C7" s="43">
        <v>1.6862940777835</v>
      </c>
      <c r="D7" s="43">
        <v>1.7151343942251285</v>
      </c>
      <c r="E7" s="43">
        <v>1.5654778903224467</v>
      </c>
      <c r="F7" s="43">
        <v>1.7444406809711888</v>
      </c>
      <c r="G7" s="43">
        <v>1.7120524606782843</v>
      </c>
      <c r="H7" s="43">
        <v>1.6347785321441068</v>
      </c>
      <c r="I7" s="43"/>
      <c r="J7" s="43">
        <v>1.6729792725336963</v>
      </c>
      <c r="K7" s="43">
        <v>1.5706440156617234</v>
      </c>
      <c r="L7" s="43"/>
      <c r="M7" s="43">
        <v>1.7237437580997967</v>
      </c>
      <c r="N7" s="43">
        <v>2.021293462075322</v>
      </c>
      <c r="O7" s="43">
        <v>1.751712437358709</v>
      </c>
      <c r="P7" s="43"/>
      <c r="Q7" s="43">
        <v>1.6804053417126767</v>
      </c>
      <c r="R7" s="43">
        <v>2.1399822999705571</v>
      </c>
      <c r="S7" s="43">
        <v>2.0375425678627392</v>
      </c>
      <c r="T7" s="43"/>
      <c r="U7" s="43">
        <v>2.3057049380799945</v>
      </c>
      <c r="V7" s="43">
        <v>2.091234503499293</v>
      </c>
      <c r="W7" s="43"/>
      <c r="X7" s="43">
        <v>2.071741479777744</v>
      </c>
      <c r="Y7" s="43">
        <v>2.5274440320142544</v>
      </c>
      <c r="Z7" s="43"/>
      <c r="AA7" s="43">
        <v>2.0297174163304592</v>
      </c>
      <c r="AB7" s="43">
        <v>2.5618237397819188</v>
      </c>
      <c r="AC7" s="43"/>
      <c r="AD7" s="43">
        <v>2.0338869152591532</v>
      </c>
      <c r="AE7" s="43">
        <v>2.3690841667727187</v>
      </c>
      <c r="AF7" s="43">
        <v>1.9750124453592059</v>
      </c>
      <c r="AG7" s="43"/>
      <c r="AH7" s="43">
        <v>2.158994208046296</v>
      </c>
      <c r="AI7" s="43">
        <v>2.2618426429820593</v>
      </c>
      <c r="AJ7" s="43">
        <v>2.229889847933463</v>
      </c>
      <c r="AK7" s="43"/>
      <c r="AL7" s="43">
        <v>2.2248323599697941</v>
      </c>
      <c r="AM7" s="43">
        <v>2.2273994493589009</v>
      </c>
      <c r="AN7" s="43"/>
      <c r="AO7" s="43">
        <v>2.0216030551200452</v>
      </c>
      <c r="AP7" s="43">
        <v>2.29795704271918</v>
      </c>
      <c r="AQ7" s="43">
        <v>2.1990384078985707</v>
      </c>
      <c r="AR7" s="43">
        <v>1.7750464241015294</v>
      </c>
      <c r="AS7" s="43">
        <v>2.5213679567932195</v>
      </c>
      <c r="AT7" s="43">
        <v>2.2300578305954581</v>
      </c>
      <c r="AU7" s="43">
        <v>2.3951791950651899</v>
      </c>
      <c r="AV7" s="43">
        <v>1.9576364495009351</v>
      </c>
      <c r="AW7" s="43">
        <v>1.9240392099766721</v>
      </c>
      <c r="AX7" s="43">
        <v>2.2371530609378674</v>
      </c>
      <c r="AY7" s="43">
        <v>2.2170870771390696</v>
      </c>
      <c r="AZ7" s="43">
        <v>2.152287129683462</v>
      </c>
      <c r="BA7" s="43">
        <v>1.9757314397808134</v>
      </c>
      <c r="BB7" s="43">
        <v>1.6953258280691901</v>
      </c>
      <c r="BC7" s="43">
        <v>2.7182880669743699</v>
      </c>
      <c r="BD7" s="43">
        <v>1.9613064265367792</v>
      </c>
      <c r="BE7" s="43">
        <v>2.2106690817175849</v>
      </c>
      <c r="BF7" s="43">
        <v>2.0916972455322909</v>
      </c>
      <c r="BG7" s="43">
        <v>2.4887520052259875</v>
      </c>
      <c r="BH7" s="43">
        <v>2.177919280816504</v>
      </c>
      <c r="BI7" s="43">
        <v>2.5395030379039043</v>
      </c>
      <c r="BJ7" s="43">
        <v>2.7278686763778741</v>
      </c>
      <c r="BK7" s="43">
        <v>2.4469314567137763</v>
      </c>
      <c r="BL7" s="43">
        <v>2.6338104047247657</v>
      </c>
      <c r="BM7" s="43">
        <v>2.5056112840542264</v>
      </c>
      <c r="BN7" s="43">
        <v>2.6672082769677603</v>
      </c>
      <c r="BO7" s="43">
        <v>2.376666170268237</v>
      </c>
      <c r="BP7" s="43">
        <v>2.2051299611557473</v>
      </c>
      <c r="BQ7" s="43">
        <v>2.0852352541463932</v>
      </c>
      <c r="BR7" s="43">
        <v>2.7515359770147532</v>
      </c>
      <c r="BS7" s="45"/>
      <c r="BT7" s="43">
        <v>2.0705027877141378</v>
      </c>
      <c r="BU7" s="43">
        <v>2.3996132836374575</v>
      </c>
      <c r="BV7" s="43">
        <v>1.7633465982059073</v>
      </c>
      <c r="BW7" s="43">
        <v>1.8921457160482933</v>
      </c>
      <c r="BX7" s="43">
        <v>1.6295608160214334</v>
      </c>
      <c r="BY7" s="43">
        <v>1.6614673283758417</v>
      </c>
      <c r="BZ7" s="43">
        <v>1.6126081955642348</v>
      </c>
      <c r="CA7" s="43">
        <v>1.6903325109236027</v>
      </c>
      <c r="CB7" s="43">
        <v>1.4851922433554576</v>
      </c>
      <c r="CC7" s="43">
        <v>1.6530622938209993</v>
      </c>
      <c r="CD7" s="43">
        <v>1.5534014174756892</v>
      </c>
      <c r="CE7" s="43">
        <v>1.2170706678157828</v>
      </c>
      <c r="CF7" s="43">
        <v>1.2942971706643014</v>
      </c>
      <c r="CG7" s="43">
        <v>1.330162298700913</v>
      </c>
      <c r="CH7" s="43"/>
      <c r="CI7" s="43">
        <v>1.4419561424870719</v>
      </c>
      <c r="CJ7" s="43"/>
      <c r="CK7" s="43">
        <v>1.3919606603480763</v>
      </c>
      <c r="CL7" s="43">
        <v>1.4748151559921618</v>
      </c>
      <c r="CM7" s="43">
        <v>1.31692665556174</v>
      </c>
      <c r="CN7" s="43">
        <v>1.3104696366491539</v>
      </c>
      <c r="CO7" s="17"/>
      <c r="CP7" s="17"/>
      <c r="CQ7" s="17"/>
    </row>
    <row r="8" spans="2:95" s="34" customFormat="1">
      <c r="B8" s="5" t="s">
        <v>16</v>
      </c>
      <c r="C8" s="43">
        <v>0.14905771427625941</v>
      </c>
      <c r="D8" s="43">
        <v>0.30894029868437711</v>
      </c>
      <c r="E8" s="43">
        <v>0.27116049444351392</v>
      </c>
      <c r="F8" s="43">
        <v>0.12230563374819355</v>
      </c>
      <c r="G8" s="43">
        <v>0.11996248715038545</v>
      </c>
      <c r="H8" s="43">
        <v>0.25098383620032433</v>
      </c>
      <c r="I8" s="43"/>
      <c r="J8" s="43">
        <v>0.16317017392948016</v>
      </c>
      <c r="K8" s="43">
        <v>7.4368982524893018E-2</v>
      </c>
      <c r="L8" s="43"/>
      <c r="M8" s="43">
        <v>0.17317591627472756</v>
      </c>
      <c r="N8" s="43">
        <v>0.2241673581425988</v>
      </c>
      <c r="O8" s="43">
        <v>0.10406637539785148</v>
      </c>
      <c r="P8" s="43"/>
      <c r="Q8" s="43">
        <v>8.3946107718786633E-2</v>
      </c>
      <c r="R8" s="43">
        <v>0.26606941040755455</v>
      </c>
      <c r="S8" s="43">
        <v>0.16182225956909835</v>
      </c>
      <c r="T8" s="43"/>
      <c r="U8" s="43">
        <v>0.12420854013943027</v>
      </c>
      <c r="V8" s="43">
        <v>0.13600134212937931</v>
      </c>
      <c r="W8" s="43"/>
      <c r="X8" s="43">
        <v>9.9540336336015056E-2</v>
      </c>
      <c r="Y8" s="43">
        <v>0.12826715496648522</v>
      </c>
      <c r="Z8" s="43"/>
      <c r="AA8" s="43">
        <v>0.11037653499256611</v>
      </c>
      <c r="AB8" s="43">
        <v>7.7167261866085052E-2</v>
      </c>
      <c r="AC8" s="43"/>
      <c r="AD8" s="43">
        <v>0.25311084739298118</v>
      </c>
      <c r="AE8" s="43">
        <v>0.13898103384350802</v>
      </c>
      <c r="AF8" s="43">
        <v>9.7227254992038534E-2</v>
      </c>
      <c r="AG8" s="43"/>
      <c r="AH8" s="43">
        <v>8.0987502607773612E-2</v>
      </c>
      <c r="AI8" s="43">
        <v>7.04269570155686E-2</v>
      </c>
      <c r="AJ8" s="43">
        <v>0.15938290603511199</v>
      </c>
      <c r="AK8" s="43"/>
      <c r="AL8" s="43">
        <v>0.17386076575383214</v>
      </c>
      <c r="AM8" s="43">
        <v>7.9932769406474813E-2</v>
      </c>
      <c r="AN8" s="43"/>
      <c r="AO8" s="43">
        <v>0.11011495182838908</v>
      </c>
      <c r="AP8" s="43">
        <v>0.21870238041265533</v>
      </c>
      <c r="AQ8" s="43">
        <v>0.13321529715739977</v>
      </c>
      <c r="AR8" s="43">
        <v>0.1234878205568416</v>
      </c>
      <c r="AS8" s="43">
        <v>0.12203955339793619</v>
      </c>
      <c r="AT8" s="43">
        <v>8.693335296874044E-2</v>
      </c>
      <c r="AU8" s="43">
        <v>9.3178383004490911E-2</v>
      </c>
      <c r="AV8" s="43">
        <v>0.11616880477236652</v>
      </c>
      <c r="AW8" s="43">
        <v>6.4709748033799572E-2</v>
      </c>
      <c r="AX8" s="43">
        <v>0.18371118826335381</v>
      </c>
      <c r="AY8" s="43">
        <v>0.18089726293687602</v>
      </c>
      <c r="AZ8" s="43">
        <v>8.3288659293277181E-2</v>
      </c>
      <c r="BA8" s="43">
        <v>0.1792984417752688</v>
      </c>
      <c r="BB8" s="43">
        <v>0.21290445604263775</v>
      </c>
      <c r="BC8" s="43">
        <v>6.378353222109423E-2</v>
      </c>
      <c r="BD8" s="43">
        <v>0.13407342670832945</v>
      </c>
      <c r="BE8" s="43">
        <v>0.20569908359963757</v>
      </c>
      <c r="BF8" s="43">
        <v>0.23578629104617072</v>
      </c>
      <c r="BG8" s="43">
        <v>9.7777485418140783E-2</v>
      </c>
      <c r="BH8" s="43">
        <v>0.1488919122445298</v>
      </c>
      <c r="BI8" s="43">
        <v>0.12033469565995035</v>
      </c>
      <c r="BJ8" s="43">
        <v>0.14468494423641601</v>
      </c>
      <c r="BK8" s="43">
        <v>0.19749256498609502</v>
      </c>
      <c r="BL8" s="43">
        <v>0.12825404234884105</v>
      </c>
      <c r="BM8" s="43">
        <v>0.16814708804316902</v>
      </c>
      <c r="BN8" s="43">
        <v>0.25010347116641146</v>
      </c>
      <c r="BO8" s="43">
        <v>0.17634148750758885</v>
      </c>
      <c r="BP8" s="43">
        <v>0.17743620930810242</v>
      </c>
      <c r="BQ8" s="43">
        <v>9.6371701534200535E-2</v>
      </c>
      <c r="BR8" s="43">
        <v>0.1603452999767794</v>
      </c>
      <c r="BS8" s="45"/>
      <c r="BT8" s="43">
        <v>0.10858210921686791</v>
      </c>
      <c r="BU8" s="43"/>
      <c r="BV8" s="43">
        <v>8.5711584500279714E-2</v>
      </c>
      <c r="BW8" s="43">
        <v>0.143794472001955</v>
      </c>
      <c r="BX8" s="43">
        <v>6.8752673836303721E-2</v>
      </c>
      <c r="BY8" s="43">
        <v>7.5890457240514034E-2</v>
      </c>
      <c r="BZ8" s="43">
        <v>7.0305761488389754E-2</v>
      </c>
      <c r="CA8" s="43">
        <v>8.7716415766022682E-2</v>
      </c>
      <c r="CB8" s="43">
        <v>0.11011021834520321</v>
      </c>
      <c r="CC8" s="43">
        <v>8.9182201335627986E-2</v>
      </c>
      <c r="CD8" s="43">
        <v>8.6586016124393123E-2</v>
      </c>
      <c r="CE8" s="43">
        <v>6.2460316284928721E-2</v>
      </c>
      <c r="CF8" s="43">
        <v>5.8825547719080294E-2</v>
      </c>
      <c r="CG8" s="43">
        <v>0.17240646222852568</v>
      </c>
      <c r="CH8" s="43"/>
      <c r="CI8" s="43">
        <v>0.13662467216904897</v>
      </c>
      <c r="CJ8" s="43"/>
      <c r="CK8" s="43">
        <v>0.14507512080250917</v>
      </c>
      <c r="CL8" s="43">
        <v>0.14762500748456142</v>
      </c>
      <c r="CM8" s="43">
        <v>7.2458918047786772E-2</v>
      </c>
      <c r="CN8" s="43">
        <v>0.13175921367996318</v>
      </c>
      <c r="CO8" s="17"/>
      <c r="CP8" s="17"/>
      <c r="CQ8" s="17"/>
    </row>
    <row r="9" spans="2:95" s="34" customFormat="1">
      <c r="B9" s="5" t="s">
        <v>17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5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17"/>
      <c r="CP9" s="17"/>
      <c r="CQ9" s="17"/>
    </row>
    <row r="10" spans="2:95" s="34" customFormat="1">
      <c r="B10" s="5" t="s">
        <v>18</v>
      </c>
      <c r="C10" s="43">
        <v>0.1333841215790609</v>
      </c>
      <c r="D10" s="43">
        <v>0.21396010903030718</v>
      </c>
      <c r="E10" s="43">
        <v>0.15544588631713682</v>
      </c>
      <c r="F10" s="43">
        <v>0.186381004478089</v>
      </c>
      <c r="G10" s="43">
        <v>0.17695742123013514</v>
      </c>
      <c r="H10" s="43">
        <v>0.20002612454103785</v>
      </c>
      <c r="I10" s="43"/>
      <c r="J10" s="43">
        <v>0.15195925956424527</v>
      </c>
      <c r="K10" s="43">
        <v>0.14429729107964653</v>
      </c>
      <c r="L10" s="43"/>
      <c r="M10" s="43">
        <v>0.20079235457948938</v>
      </c>
      <c r="N10" s="43">
        <v>0.26323710128620648</v>
      </c>
      <c r="O10" s="43">
        <v>0.20985344640789316</v>
      </c>
      <c r="P10" s="43"/>
      <c r="Q10" s="43">
        <v>0.24673161333031551</v>
      </c>
      <c r="R10" s="43">
        <v>0.19586883059372454</v>
      </c>
      <c r="S10" s="43">
        <v>0.21944664514124096</v>
      </c>
      <c r="T10" s="43"/>
      <c r="U10" s="43">
        <v>0.2559396091732935</v>
      </c>
      <c r="V10" s="43">
        <v>0.17408704647889442</v>
      </c>
      <c r="W10" s="43"/>
      <c r="X10" s="43">
        <v>0.17375358324658075</v>
      </c>
      <c r="Y10" s="43">
        <v>0.30322010175758402</v>
      </c>
      <c r="Z10" s="43"/>
      <c r="AA10" s="43">
        <v>0.31417709269962391</v>
      </c>
      <c r="AB10" s="43">
        <v>0.36316232361618478</v>
      </c>
      <c r="AC10" s="43"/>
      <c r="AD10" s="43">
        <v>0.29114669076489397</v>
      </c>
      <c r="AE10" s="43">
        <v>0.33729711606867485</v>
      </c>
      <c r="AF10" s="43">
        <v>0.32192801935740528</v>
      </c>
      <c r="AG10" s="43"/>
      <c r="AH10" s="43">
        <v>0.11858722356950761</v>
      </c>
      <c r="AI10" s="43">
        <v>0.19808715304048755</v>
      </c>
      <c r="AJ10" s="43">
        <v>0.1754968060281778</v>
      </c>
      <c r="AK10" s="43"/>
      <c r="AL10" s="43">
        <v>0.15010878690528773</v>
      </c>
      <c r="AM10" s="43">
        <v>0.2030290253101156</v>
      </c>
      <c r="AN10" s="43"/>
      <c r="AO10" s="43">
        <v>0.15878178753992969</v>
      </c>
      <c r="AP10" s="43">
        <v>0.11038021755295507</v>
      </c>
      <c r="AQ10" s="43">
        <v>0.22308409860212658</v>
      </c>
      <c r="AR10" s="43">
        <v>9.108129039286017E-2</v>
      </c>
      <c r="AS10" s="43">
        <v>0.25429524133314602</v>
      </c>
      <c r="AT10" s="43">
        <v>0.20418720933018156</v>
      </c>
      <c r="AU10" s="43">
        <v>0.24024077451903775</v>
      </c>
      <c r="AV10" s="43">
        <v>8.7131846347350481E-2</v>
      </c>
      <c r="AW10" s="43">
        <v>0.17578172247471854</v>
      </c>
      <c r="AX10" s="43">
        <v>0.10989994872694807</v>
      </c>
      <c r="AY10" s="43">
        <v>0.16603457707202124</v>
      </c>
      <c r="AZ10" s="43">
        <v>0.12299959578821892</v>
      </c>
      <c r="BA10" s="43">
        <v>7.9532969369483467E-2</v>
      </c>
      <c r="BB10" s="43">
        <v>9.4546704021191363E-2</v>
      </c>
      <c r="BC10" s="43">
        <v>0.25632609560745889</v>
      </c>
      <c r="BD10" s="43">
        <v>0.11627152879337584</v>
      </c>
      <c r="BE10" s="43">
        <v>0.1417802895325227</v>
      </c>
      <c r="BF10" s="43">
        <v>0.14271190808254258</v>
      </c>
      <c r="BG10" s="43">
        <v>0.26391451302595365</v>
      </c>
      <c r="BH10" s="43">
        <v>0.13623397422911193</v>
      </c>
      <c r="BI10" s="43">
        <v>0.23996089769631218</v>
      </c>
      <c r="BJ10" s="43">
        <v>0.26001754330214027</v>
      </c>
      <c r="BK10" s="43">
        <v>0.20148349622147776</v>
      </c>
      <c r="BL10" s="43">
        <v>0.31360133240455618</v>
      </c>
      <c r="BM10" s="43">
        <v>0.250247296221219</v>
      </c>
      <c r="BN10" s="43">
        <v>0.2488002207033233</v>
      </c>
      <c r="BO10" s="43">
        <v>0.20204758433138489</v>
      </c>
      <c r="BP10" s="43">
        <v>0.1858134114078703</v>
      </c>
      <c r="BQ10" s="43">
        <v>0.17595896846333128</v>
      </c>
      <c r="BR10" s="43">
        <v>0.22210611843186323</v>
      </c>
      <c r="BS10" s="45"/>
      <c r="BT10" s="43">
        <v>8.0355191280161525E-2</v>
      </c>
      <c r="BU10" s="43">
        <v>0.22222149326221174</v>
      </c>
      <c r="BV10" s="43">
        <v>9.3715652537774155E-2</v>
      </c>
      <c r="BW10" s="43">
        <v>0.10051405776052508</v>
      </c>
      <c r="BX10" s="43">
        <v>8.270521794923795E-2</v>
      </c>
      <c r="BY10" s="43">
        <v>7.5007274949553879E-2</v>
      </c>
      <c r="BZ10" s="43">
        <v>6.6329079365946605E-2</v>
      </c>
      <c r="CA10" s="43">
        <v>0.1147712592204817</v>
      </c>
      <c r="CB10" s="43">
        <v>9.3149131722053954E-2</v>
      </c>
      <c r="CC10" s="43">
        <v>6.8470811627244152E-2</v>
      </c>
      <c r="CD10" s="43">
        <v>6.5124334429480527E-2</v>
      </c>
      <c r="CE10" s="43">
        <v>3.7720014955030363E-2</v>
      </c>
      <c r="CF10" s="43">
        <v>5.5279586380824294E-2</v>
      </c>
      <c r="CG10" s="43">
        <v>5.6807171318759245E-2</v>
      </c>
      <c r="CH10" s="43"/>
      <c r="CI10" s="43">
        <v>6.9875803772270081E-2</v>
      </c>
      <c r="CJ10" s="43"/>
      <c r="CK10" s="43">
        <v>5.5132931805920757E-2</v>
      </c>
      <c r="CL10" s="43">
        <v>6.5279992955552799E-2</v>
      </c>
      <c r="CM10" s="43">
        <v>5.1797832277675614E-2</v>
      </c>
      <c r="CN10" s="43">
        <v>4.9029420565370602E-2</v>
      </c>
      <c r="CO10" s="17"/>
      <c r="CP10" s="17"/>
      <c r="CQ10" s="17"/>
    </row>
    <row r="11" spans="2:95" s="34" customFormat="1">
      <c r="B11" s="5" t="s">
        <v>19</v>
      </c>
      <c r="C11" s="43">
        <v>1.4226298513562908E-2</v>
      </c>
      <c r="D11" s="43">
        <v>1.6820512357312214E-2</v>
      </c>
      <c r="E11" s="43">
        <v>1.0465155718533877E-2</v>
      </c>
      <c r="F11" s="43">
        <v>1.5625077477194358E-2</v>
      </c>
      <c r="G11" s="43">
        <v>1.7417613581694972E-2</v>
      </c>
      <c r="H11" s="43">
        <v>2.1695097335020695E-2</v>
      </c>
      <c r="I11" s="43"/>
      <c r="J11" s="43">
        <v>1.6780412602456773E-2</v>
      </c>
      <c r="K11" s="43">
        <v>1.4682971271383729E-2</v>
      </c>
      <c r="L11" s="43"/>
      <c r="M11" s="43">
        <v>1.3367154137968178E-2</v>
      </c>
      <c r="N11" s="43">
        <v>1.6332253493857651E-2</v>
      </c>
      <c r="O11" s="43">
        <v>2.4391135336150425E-2</v>
      </c>
      <c r="P11" s="43"/>
      <c r="Q11" s="43">
        <v>3.063321111305874E-2</v>
      </c>
      <c r="R11" s="43">
        <v>2.311506144121794E-2</v>
      </c>
      <c r="S11" s="43">
        <v>2.6617639913753235E-2</v>
      </c>
      <c r="T11" s="43"/>
      <c r="U11" s="43">
        <v>4.2682885524065947E-2</v>
      </c>
      <c r="V11" s="43">
        <v>3.1681660663107014E-2</v>
      </c>
      <c r="W11" s="43"/>
      <c r="X11" s="43">
        <v>4.2594297725674996E-2</v>
      </c>
      <c r="Y11" s="43">
        <v>3.2925145599192962E-2</v>
      </c>
      <c r="Z11" s="43"/>
      <c r="AA11" s="43">
        <v>2.8315800367509174E-2</v>
      </c>
      <c r="AB11" s="43">
        <v>6.0912825437725956E-2</v>
      </c>
      <c r="AC11" s="43"/>
      <c r="AD11" s="43">
        <v>6.0841405137762074E-2</v>
      </c>
      <c r="AE11" s="43">
        <v>4.7413842010109203E-2</v>
      </c>
      <c r="AF11" s="43">
        <v>5.0416898425908664E-2</v>
      </c>
      <c r="AG11" s="43"/>
      <c r="AH11" s="43">
        <v>1.5523087865382231E-2</v>
      </c>
      <c r="AI11" s="43">
        <v>1.9889189113485781E-2</v>
      </c>
      <c r="AJ11" s="43">
        <v>3.5353257091234699E-2</v>
      </c>
      <c r="AK11" s="43"/>
      <c r="AL11" s="43">
        <v>3.0790823771324353E-2</v>
      </c>
      <c r="AM11" s="43">
        <v>3.8019302113597782E-2</v>
      </c>
      <c r="AN11" s="43"/>
      <c r="AO11" s="43">
        <v>1.9180212064164436E-2</v>
      </c>
      <c r="AP11" s="43">
        <v>1.447652046466065E-2</v>
      </c>
      <c r="AQ11" s="43">
        <v>2.6399359535155487E-2</v>
      </c>
      <c r="AR11" s="43">
        <v>1.1204160607183213E-2</v>
      </c>
      <c r="AS11" s="43">
        <v>4.353779431870583E-2</v>
      </c>
      <c r="AT11" s="43">
        <v>1.8955359891406065E-2</v>
      </c>
      <c r="AU11" s="43">
        <v>3.4489514442544306E-2</v>
      </c>
      <c r="AV11" s="43">
        <v>1.0266826341924646E-2</v>
      </c>
      <c r="AW11" s="43">
        <v>1.6718402779555074E-2</v>
      </c>
      <c r="AX11" s="43">
        <v>1.4531881018158969E-2</v>
      </c>
      <c r="AY11" s="43">
        <v>1.9257114157551443E-2</v>
      </c>
      <c r="AZ11" s="43">
        <v>1.9574977541377464E-2</v>
      </c>
      <c r="BA11" s="43">
        <v>1.1983632953107821E-2</v>
      </c>
      <c r="BB11" s="43">
        <v>1.3688436337950621E-2</v>
      </c>
      <c r="BC11" s="43">
        <v>1.7394047800390219E-2</v>
      </c>
      <c r="BD11" s="43">
        <v>1.0481607004032979E-2</v>
      </c>
      <c r="BE11" s="43">
        <v>7.3261851093861562E-3</v>
      </c>
      <c r="BF11" s="43">
        <v>1.0759850189229635E-2</v>
      </c>
      <c r="BG11" s="43">
        <v>1.0230963176094027E-2</v>
      </c>
      <c r="BH11" s="43">
        <v>1.733592479859138E-2</v>
      </c>
      <c r="BI11" s="43">
        <v>9.6760650056291198E-3</v>
      </c>
      <c r="BJ11" s="43">
        <v>1.9391217158067353E-2</v>
      </c>
      <c r="BK11" s="43">
        <v>1.0495790439905332E-2</v>
      </c>
      <c r="BL11" s="43">
        <v>1.4297675015776371E-2</v>
      </c>
      <c r="BM11" s="43">
        <v>1.3473773572666679E-2</v>
      </c>
      <c r="BN11" s="43">
        <v>3.9830352622596529E-2</v>
      </c>
      <c r="BO11" s="43">
        <v>9.4866572009555984E-3</v>
      </c>
      <c r="BP11" s="43">
        <v>1.939648704600257E-2</v>
      </c>
      <c r="BQ11" s="43">
        <v>1.3588944607527466E-2</v>
      </c>
      <c r="BR11" s="43">
        <v>3.1228949852851715E-2</v>
      </c>
      <c r="BS11" s="45"/>
      <c r="BT11" s="43"/>
      <c r="BU11" s="43">
        <v>2.8740906449630201E-2</v>
      </c>
      <c r="BV11" s="43">
        <v>9.909216513863825E-3</v>
      </c>
      <c r="BW11" s="43">
        <v>1.0142454377098882E-2</v>
      </c>
      <c r="BX11" s="43">
        <v>7.1752890516010789E-3</v>
      </c>
      <c r="BY11" s="43">
        <v>4.2934514345747705E-3</v>
      </c>
      <c r="BZ11" s="43">
        <v>5.4285478618595027E-3</v>
      </c>
      <c r="CA11" s="43">
        <v>6.3195879241045661E-3</v>
      </c>
      <c r="CB11" s="43">
        <v>8.4835731665949318E-3</v>
      </c>
      <c r="CC11" s="43">
        <v>3.6869826910022564E-3</v>
      </c>
      <c r="CD11" s="43">
        <v>5.0653484244371572E-3</v>
      </c>
      <c r="CE11" s="43">
        <v>1.9256324790388761E-3</v>
      </c>
      <c r="CF11" s="43">
        <v>3.2567981407862216E-3</v>
      </c>
      <c r="CG11" s="43">
        <v>3.2591698929575132E-3</v>
      </c>
      <c r="CH11" s="43"/>
      <c r="CI11" s="43">
        <v>6.994695691330933E-3</v>
      </c>
      <c r="CJ11" s="43"/>
      <c r="CK11" s="43">
        <v>3.931198193544358E-3</v>
      </c>
      <c r="CL11" s="43">
        <v>5.3346486306942963E-3</v>
      </c>
      <c r="CM11" s="43">
        <v>3.7385830508121958E-3</v>
      </c>
      <c r="CN11" s="43">
        <v>4.8314746017513481E-3</v>
      </c>
      <c r="CO11" s="17"/>
      <c r="CP11" s="17"/>
      <c r="CQ11" s="17"/>
    </row>
    <row r="12" spans="2:95" s="34" customFormat="1">
      <c r="B12" s="5" t="s">
        <v>20</v>
      </c>
      <c r="C12" s="43">
        <v>1.3106683968305588</v>
      </c>
      <c r="D12" s="43">
        <v>1.2997463299070373</v>
      </c>
      <c r="E12" s="43">
        <v>1.3231825091914611</v>
      </c>
      <c r="F12" s="43">
        <v>1.3434215600551191</v>
      </c>
      <c r="G12" s="43">
        <v>1.3278804374695172</v>
      </c>
      <c r="H12" s="43">
        <v>1.414890569341394</v>
      </c>
      <c r="I12" s="43"/>
      <c r="J12" s="43">
        <v>1.4265966145264717</v>
      </c>
      <c r="K12" s="43">
        <v>1.3476301865058051</v>
      </c>
      <c r="L12" s="43"/>
      <c r="M12" s="43">
        <v>1.3306070595869595</v>
      </c>
      <c r="N12" s="43">
        <v>1.3357682795980677</v>
      </c>
      <c r="O12" s="43">
        <v>1.4002272486606751</v>
      </c>
      <c r="P12" s="43"/>
      <c r="Q12" s="43">
        <v>1.2812634692692253</v>
      </c>
      <c r="R12" s="43">
        <v>1.3448365208214168</v>
      </c>
      <c r="S12" s="43">
        <v>1.3589718748537063</v>
      </c>
      <c r="T12" s="43"/>
      <c r="U12" s="43">
        <v>1.3084890170390877</v>
      </c>
      <c r="V12" s="43">
        <v>1.3744265576367316</v>
      </c>
      <c r="W12" s="43"/>
      <c r="X12" s="43">
        <v>1.3041933869256477</v>
      </c>
      <c r="Y12" s="43">
        <v>1.4168453967693151</v>
      </c>
      <c r="Z12" s="43"/>
      <c r="AA12" s="43">
        <v>1.3460828180295226</v>
      </c>
      <c r="AB12" s="43">
        <v>1.3476080252885185</v>
      </c>
      <c r="AC12" s="43"/>
      <c r="AD12" s="43">
        <v>1.367538847082117</v>
      </c>
      <c r="AE12" s="43">
        <v>1.3150368438748463</v>
      </c>
      <c r="AF12" s="43">
        <v>1.3865180165090045</v>
      </c>
      <c r="AG12" s="43"/>
      <c r="AH12" s="43">
        <v>1.327319921329613</v>
      </c>
      <c r="AI12" s="43">
        <v>1.3859164078341824</v>
      </c>
      <c r="AJ12" s="43">
        <v>1.3627468251124131</v>
      </c>
      <c r="AK12" s="43"/>
      <c r="AL12" s="43">
        <v>1.3809887942694914</v>
      </c>
      <c r="AM12" s="43">
        <v>1.3738624855272745</v>
      </c>
      <c r="AN12" s="43"/>
      <c r="AO12" s="43">
        <v>1.3938576735613868</v>
      </c>
      <c r="AP12" s="43">
        <v>1.4034778694804355</v>
      </c>
      <c r="AQ12" s="43">
        <v>1.3703871631623112</v>
      </c>
      <c r="AR12" s="43">
        <v>1.262883251079415</v>
      </c>
      <c r="AS12" s="43">
        <v>1.3164774992112123</v>
      </c>
      <c r="AT12" s="43">
        <v>1.3773387555713397</v>
      </c>
      <c r="AU12" s="43">
        <v>1.3254647216661151</v>
      </c>
      <c r="AV12" s="43">
        <v>1.3767640253107638</v>
      </c>
      <c r="AW12" s="43">
        <v>1.493547676106056</v>
      </c>
      <c r="AX12" s="43">
        <v>1.4037727371067548</v>
      </c>
      <c r="AY12" s="43">
        <v>1.3838352273110683</v>
      </c>
      <c r="AZ12" s="43">
        <v>1.3980876050019637</v>
      </c>
      <c r="BA12" s="43">
        <v>1.4082438160330195</v>
      </c>
      <c r="BB12" s="43">
        <v>1.3664498209174787</v>
      </c>
      <c r="BC12" s="43">
        <v>1.4174363109995456</v>
      </c>
      <c r="BD12" s="43">
        <v>1.3941812369493534</v>
      </c>
      <c r="BE12" s="43">
        <v>1.3946323315377571</v>
      </c>
      <c r="BF12" s="43">
        <v>1.3568562654547089</v>
      </c>
      <c r="BG12" s="43">
        <v>1.3614916290038646</v>
      </c>
      <c r="BH12" s="43">
        <v>1.4078579003821323</v>
      </c>
      <c r="BI12" s="43">
        <v>1.3684207334543783</v>
      </c>
      <c r="BJ12" s="43">
        <v>1.44841240302263</v>
      </c>
      <c r="BK12" s="43">
        <v>1.3508772315023698</v>
      </c>
      <c r="BL12" s="43"/>
      <c r="BM12" s="43">
        <v>1.3666528163646929</v>
      </c>
      <c r="BN12" s="43">
        <v>1.3744288106945091</v>
      </c>
      <c r="BO12" s="43">
        <v>1.341211265978044</v>
      </c>
      <c r="BP12" s="43">
        <v>1.4161410936271221</v>
      </c>
      <c r="BQ12" s="43">
        <v>1.3650103542426288</v>
      </c>
      <c r="BR12" s="43"/>
      <c r="BS12" s="45"/>
      <c r="BT12" s="43"/>
      <c r="BU12" s="43">
        <v>1.3442428737360108</v>
      </c>
      <c r="BV12" s="43">
        <v>1.3799425633727345</v>
      </c>
      <c r="BW12" s="43">
        <v>1.3963048936278215</v>
      </c>
      <c r="BX12" s="43">
        <v>1.3769945287271708</v>
      </c>
      <c r="BY12" s="43">
        <v>1.3262790739949437</v>
      </c>
      <c r="BZ12" s="43">
        <v>1.3803229257178</v>
      </c>
      <c r="CA12" s="43">
        <v>1.3787950472680033</v>
      </c>
      <c r="CB12" s="43">
        <v>1.3920975761950338</v>
      </c>
      <c r="CC12" s="43">
        <v>1.3286400360322372</v>
      </c>
      <c r="CD12" s="43">
        <v>1.3760898965102357</v>
      </c>
      <c r="CE12" s="43">
        <v>1.2140303373787174</v>
      </c>
      <c r="CF12" s="43">
        <v>1.3944877439523788</v>
      </c>
      <c r="CG12" s="43">
        <v>1.3630665898480827</v>
      </c>
      <c r="CH12" s="43"/>
      <c r="CI12" s="43">
        <v>1.3828334745572259</v>
      </c>
      <c r="CJ12" s="43"/>
      <c r="CK12" s="43">
        <v>1.3762058841185527</v>
      </c>
      <c r="CL12" s="40">
        <v>1.382439043321519</v>
      </c>
      <c r="CM12" s="40">
        <v>1.3706989698783782</v>
      </c>
      <c r="CN12" s="40">
        <v>1.3578358396181582</v>
      </c>
      <c r="CO12" s="15"/>
      <c r="CP12" s="15"/>
      <c r="CQ12" s="15"/>
    </row>
    <row r="13" spans="2:95" s="6" customFormat="1">
      <c r="B13" s="5" t="s">
        <v>3</v>
      </c>
      <c r="C13" s="43">
        <v>2.1386367104536901</v>
      </c>
      <c r="D13" s="43">
        <v>1.8431827625089803</v>
      </c>
      <c r="E13" s="43">
        <v>2.102218491796513</v>
      </c>
      <c r="F13" s="43">
        <v>2.0125060010659039</v>
      </c>
      <c r="G13" s="43">
        <v>2.3694684799361299</v>
      </c>
      <c r="H13" s="43">
        <v>2.6572165341225094</v>
      </c>
      <c r="I13" s="43"/>
      <c r="J13" s="43">
        <v>2.0843935234178073</v>
      </c>
      <c r="K13" s="43">
        <v>2.4669479476852088</v>
      </c>
      <c r="L13" s="43"/>
      <c r="M13" s="43">
        <v>2.0391458239606206</v>
      </c>
      <c r="N13" s="43">
        <v>2.4274469207384342</v>
      </c>
      <c r="O13" s="43">
        <v>2.2322639764001444</v>
      </c>
      <c r="P13" s="43"/>
      <c r="Q13" s="43">
        <v>2.6666742041842726</v>
      </c>
      <c r="R13" s="43">
        <v>2.4895939223222778</v>
      </c>
      <c r="S13" s="43">
        <v>2.2540387259913883</v>
      </c>
      <c r="T13" s="43"/>
      <c r="U13" s="43">
        <v>2.1814430220432008</v>
      </c>
      <c r="V13" s="43">
        <v>2.2351805533808031</v>
      </c>
      <c r="W13" s="43"/>
      <c r="X13" s="43">
        <v>2.4680199846404989</v>
      </c>
      <c r="Y13" s="43">
        <v>1.8603936625233024</v>
      </c>
      <c r="Z13" s="43"/>
      <c r="AA13" s="43">
        <v>2.1724199642299911</v>
      </c>
      <c r="AB13" s="43">
        <v>1.7663432150623932</v>
      </c>
      <c r="AC13" s="43"/>
      <c r="AD13" s="43">
        <v>1.9921549480580492</v>
      </c>
      <c r="AE13" s="43">
        <v>2.2728024521012173</v>
      </c>
      <c r="AF13" s="43">
        <v>1.9730416800000177</v>
      </c>
      <c r="AG13" s="43"/>
      <c r="AH13" s="43">
        <v>2.3562277736340596</v>
      </c>
      <c r="AI13" s="43">
        <v>1.6850426337249242</v>
      </c>
      <c r="AJ13" s="43">
        <v>2.5617568782788904</v>
      </c>
      <c r="AK13" s="43"/>
      <c r="AL13" s="43">
        <v>1.7160177295784265</v>
      </c>
      <c r="AM13" s="43">
        <v>2.0939708499364382</v>
      </c>
      <c r="AN13" s="43"/>
      <c r="AO13" s="43">
        <v>1.8636699324634896</v>
      </c>
      <c r="AP13" s="43">
        <v>2.4347303539162279</v>
      </c>
      <c r="AQ13" s="43">
        <v>1.8190189395591936</v>
      </c>
      <c r="AR13" s="43">
        <v>2.3546476023638472</v>
      </c>
      <c r="AS13" s="43">
        <v>2.6660014452288818</v>
      </c>
      <c r="AT13" s="43">
        <v>2.0420209794598252</v>
      </c>
      <c r="AU13" s="43">
        <v>2.4769477864528779</v>
      </c>
      <c r="AV13" s="43">
        <v>2.0142887963707281</v>
      </c>
      <c r="AW13" s="43">
        <v>2.628607507659098</v>
      </c>
      <c r="AX13" s="43">
        <v>2.4725973921428133</v>
      </c>
      <c r="AY13" s="43">
        <v>2.6104783444664741</v>
      </c>
      <c r="AZ13" s="43">
        <v>2.3912908221072735</v>
      </c>
      <c r="BA13" s="43">
        <v>2.0202811427568426</v>
      </c>
      <c r="BB13" s="43">
        <v>2.4015885193490738</v>
      </c>
      <c r="BC13" s="43">
        <v>2.103621350028174</v>
      </c>
      <c r="BD13" s="43">
        <v>2.054130349024601</v>
      </c>
      <c r="BE13" s="43">
        <v>2.6977383222013911</v>
      </c>
      <c r="BF13" s="43">
        <v>1.8760500178620652</v>
      </c>
      <c r="BG13" s="43">
        <v>2.0757033188417102</v>
      </c>
      <c r="BH13" s="43">
        <v>2.5775026708627911</v>
      </c>
      <c r="BI13" s="43">
        <v>2.4397887863797201</v>
      </c>
      <c r="BJ13" s="43">
        <v>1.7270719513569059</v>
      </c>
      <c r="BK13" s="43">
        <v>2.1499178928617968</v>
      </c>
      <c r="BL13" s="43">
        <v>2.4796583765031852</v>
      </c>
      <c r="BM13" s="43">
        <v>2.2713087644548322</v>
      </c>
      <c r="BN13" s="43">
        <v>2.6925575232361521</v>
      </c>
      <c r="BO13" s="43">
        <v>1.7065519265049676</v>
      </c>
      <c r="BP13" s="43">
        <v>2.0693167889350734</v>
      </c>
      <c r="BQ13" s="43">
        <v>2.0962869265777742</v>
      </c>
      <c r="BR13" s="43">
        <v>1.8527862457897029</v>
      </c>
      <c r="BS13" s="45"/>
      <c r="BT13" s="43">
        <v>2.0935444614383116</v>
      </c>
      <c r="BU13" s="43">
        <v>2.3459310044832375</v>
      </c>
      <c r="BV13" s="43">
        <v>2.1425030648090577</v>
      </c>
      <c r="BW13" s="43">
        <v>2.2329618464711776</v>
      </c>
      <c r="BX13" s="43">
        <v>2.3224813722393161</v>
      </c>
      <c r="BY13" s="43">
        <v>1.8442260011131069</v>
      </c>
      <c r="BZ13" s="43">
        <v>2.1404199787525933</v>
      </c>
      <c r="CA13" s="43">
        <v>2.2251026926951187</v>
      </c>
      <c r="CB13" s="43">
        <v>2.6980911211102354</v>
      </c>
      <c r="CC13" s="43">
        <v>1.905805557533949</v>
      </c>
      <c r="CD13" s="43">
        <v>2.154323378225421</v>
      </c>
      <c r="CE13" s="43">
        <v>2.2070217167809782</v>
      </c>
      <c r="CF13" s="43">
        <v>2.0088192409635033</v>
      </c>
      <c r="CG13" s="43">
        <v>1.795196979491158</v>
      </c>
      <c r="CH13" s="43"/>
      <c r="CI13" s="43">
        <v>2.1201112890824709</v>
      </c>
      <c r="CJ13" s="43"/>
      <c r="CK13" s="43">
        <v>2.6697958286668593</v>
      </c>
      <c r="CL13" s="43">
        <v>1.7320076246560554</v>
      </c>
      <c r="CM13" s="43">
        <v>2.0590795153416908</v>
      </c>
      <c r="CN13" s="43">
        <v>1.8687475058207963</v>
      </c>
      <c r="CO13" s="17"/>
      <c r="CP13" s="17"/>
      <c r="CQ13" s="17"/>
    </row>
    <row r="14" spans="2:95" s="35" customFormat="1">
      <c r="B14" s="25" t="s">
        <v>4</v>
      </c>
      <c r="C14" s="46">
        <v>6.8191359872808501</v>
      </c>
      <c r="D14" s="46">
        <v>7.4398154137084305</v>
      </c>
      <c r="E14" s="46">
        <v>5.6871086428624809</v>
      </c>
      <c r="F14" s="46">
        <v>7.6116526843227064</v>
      </c>
      <c r="G14" s="46">
        <v>7.1398572685557999</v>
      </c>
      <c r="H14" s="46">
        <v>6.8501891251840448</v>
      </c>
      <c r="I14" s="46" t="e">
        <v>#N/A</v>
      </c>
      <c r="J14" s="46">
        <v>7.2341066163660779</v>
      </c>
      <c r="K14" s="46">
        <v>6.1611573963191351</v>
      </c>
      <c r="L14" s="46" t="e">
        <v>#N/A</v>
      </c>
      <c r="M14" s="46">
        <v>7.5462590474961555</v>
      </c>
      <c r="N14" s="46">
        <v>9.7945647432945968</v>
      </c>
      <c r="O14" s="46">
        <v>7.9384471799629175</v>
      </c>
      <c r="P14" s="46" t="e">
        <v>#N/A</v>
      </c>
      <c r="Q14" s="46">
        <v>7.1324838114783473</v>
      </c>
      <c r="R14" s="46">
        <v>10.335500834431976</v>
      </c>
      <c r="S14" s="46">
        <v>9.8504250620373313</v>
      </c>
      <c r="T14" s="46" t="e">
        <v>#N/A</v>
      </c>
      <c r="U14" s="46">
        <v>11.86370213077902</v>
      </c>
      <c r="V14" s="46">
        <v>10.037689632621095</v>
      </c>
      <c r="W14" s="46" t="e">
        <v>#N/A</v>
      </c>
      <c r="X14" s="46">
        <v>10.312401472073576</v>
      </c>
      <c r="Y14" s="46">
        <v>13.031082321483257</v>
      </c>
      <c r="Z14" s="46" t="e">
        <v>#N/A</v>
      </c>
      <c r="AA14" s="46">
        <v>9.8992452227484122</v>
      </c>
      <c r="AB14" s="46">
        <v>13.162906049556369</v>
      </c>
      <c r="AC14" s="46" t="e">
        <v>#N/A</v>
      </c>
      <c r="AD14" s="46">
        <v>9.6926302690590624</v>
      </c>
      <c r="AE14" s="46">
        <v>11.704324223535249</v>
      </c>
      <c r="AF14" s="46">
        <v>9.5351134116779388</v>
      </c>
      <c r="AG14" s="46" t="e">
        <v>#N/A</v>
      </c>
      <c r="AH14" s="46">
        <v>10.803414686130768</v>
      </c>
      <c r="AI14" s="46">
        <v>11.394778773297737</v>
      </c>
      <c r="AJ14" s="46">
        <v>11.420289190851545</v>
      </c>
      <c r="AK14" s="46" t="e">
        <v>#N/A</v>
      </c>
      <c r="AL14" s="46">
        <v>11.14307358604019</v>
      </c>
      <c r="AM14" s="46">
        <v>11.224715123061669</v>
      </c>
      <c r="AN14" s="46" t="e">
        <v>#N/A</v>
      </c>
      <c r="AO14" s="46">
        <v>9.8234641936234297</v>
      </c>
      <c r="AP14" s="46">
        <v>11.723583431837133</v>
      </c>
      <c r="AQ14" s="46">
        <v>11.224339364494618</v>
      </c>
      <c r="AR14" s="46">
        <v>8.1101109103715565</v>
      </c>
      <c r="AS14" s="46">
        <v>12.417840489153459</v>
      </c>
      <c r="AT14" s="46">
        <v>11.313316377122417</v>
      </c>
      <c r="AU14" s="46">
        <v>12.118473619242147</v>
      </c>
      <c r="AV14" s="46">
        <v>9.2133783732283625</v>
      </c>
      <c r="AW14" s="46">
        <v>9.1136254303327693</v>
      </c>
      <c r="AX14" s="46">
        <v>11.314180558240986</v>
      </c>
      <c r="AY14" s="46">
        <v>10.968925571907562</v>
      </c>
      <c r="AZ14" s="46">
        <v>10.784432911594946</v>
      </c>
      <c r="BA14" s="46">
        <v>9.5687779624176859</v>
      </c>
      <c r="BB14" s="46">
        <v>7.0033321763348662</v>
      </c>
      <c r="BC14" s="46">
        <v>14.120727567336898</v>
      </c>
      <c r="BD14" s="46">
        <v>9.1881249791529669</v>
      </c>
      <c r="BE14" s="46">
        <v>11.169641654011393</v>
      </c>
      <c r="BF14" s="46">
        <v>10.359365836312215</v>
      </c>
      <c r="BG14" s="46">
        <v>12.615901969976452</v>
      </c>
      <c r="BH14" s="46">
        <v>10.333687234950609</v>
      </c>
      <c r="BI14" s="46">
        <v>13.107068476776339</v>
      </c>
      <c r="BJ14" s="46">
        <v>14.112337275104453</v>
      </c>
      <c r="BK14" s="46">
        <v>12.67315936036286</v>
      </c>
      <c r="BL14" s="46">
        <v>13.539937232528739</v>
      </c>
      <c r="BM14" s="46">
        <v>12.927016470485613</v>
      </c>
      <c r="BN14" s="46">
        <v>13.004123598218193</v>
      </c>
      <c r="BO14" s="46">
        <v>12.036746098473158</v>
      </c>
      <c r="BP14" s="46">
        <v>11.221057418396828</v>
      </c>
      <c r="BQ14" s="46">
        <v>10.101152655210647</v>
      </c>
      <c r="BR14" s="46">
        <v>13.709948100494739</v>
      </c>
      <c r="BS14" s="47"/>
      <c r="BT14" s="46">
        <v>9.8673383854267325</v>
      </c>
      <c r="BU14" s="46">
        <v>12.268332595364923</v>
      </c>
      <c r="BV14" s="46">
        <v>7.7771942582792652</v>
      </c>
      <c r="BW14" s="46">
        <v>8.2348117256913991</v>
      </c>
      <c r="BX14" s="46">
        <v>6.3513623798626444</v>
      </c>
      <c r="BY14" s="46">
        <v>6.9085714271933103</v>
      </c>
      <c r="BZ14" s="46">
        <v>6.7243886375320381</v>
      </c>
      <c r="CA14" s="46">
        <v>7.1728679177468173</v>
      </c>
      <c r="CB14" s="46">
        <v>5.397657750287272</v>
      </c>
      <c r="CC14" s="46">
        <v>6.3099450201452862</v>
      </c>
      <c r="CD14" s="46">
        <v>6.1637757452879605</v>
      </c>
      <c r="CE14" s="46">
        <v>2.6028421502165227</v>
      </c>
      <c r="CF14" s="46">
        <v>3.5673098001591934</v>
      </c>
      <c r="CG14" s="46">
        <v>3.7011583399718857</v>
      </c>
      <c r="CH14" s="46" t="e">
        <v>#N/A</v>
      </c>
      <c r="CI14" s="46">
        <v>5.2576536869453623</v>
      </c>
      <c r="CJ14" s="46" t="e">
        <v>#N/A</v>
      </c>
      <c r="CK14" s="46">
        <v>4.1689933408389477</v>
      </c>
      <c r="CL14" s="46">
        <v>5.2802121642439825</v>
      </c>
      <c r="CM14" s="46">
        <v>3.8047232668899182</v>
      </c>
      <c r="CN14" s="46">
        <v>3.6729777643702151</v>
      </c>
      <c r="CO14" s="26"/>
      <c r="CP14" s="26"/>
      <c r="CQ14" s="26"/>
    </row>
    <row r="15" spans="2:95" s="34" customFormat="1">
      <c r="B15" s="5" t="s">
        <v>5</v>
      </c>
      <c r="C15" s="43">
        <v>-0.35337452886256399</v>
      </c>
      <c r="D15" s="43">
        <v>-0.36359592126730755</v>
      </c>
      <c r="E15" s="43">
        <v>-0.3661565822889723</v>
      </c>
      <c r="F15" s="43">
        <v>-0.36807096434497294</v>
      </c>
      <c r="G15" s="43">
        <v>-0.39795896213879928</v>
      </c>
      <c r="H15" s="43">
        <v>-0.13814627860426584</v>
      </c>
      <c r="I15" s="43"/>
      <c r="J15" s="43">
        <v>-0.33086657482501214</v>
      </c>
      <c r="K15" s="43">
        <v>-0.38633645898813262</v>
      </c>
      <c r="L15" s="43"/>
      <c r="M15" s="43">
        <v>-0.31998191267974346</v>
      </c>
      <c r="N15" s="43">
        <v>-0.35271807157839846</v>
      </c>
      <c r="O15" s="43">
        <v>-0.38408495466594628</v>
      </c>
      <c r="P15" s="43"/>
      <c r="Q15" s="43">
        <v>-0.37025330187597716</v>
      </c>
      <c r="R15" s="43">
        <v>-0.36965427455617528</v>
      </c>
      <c r="S15" s="43">
        <v>0.39452283651519077</v>
      </c>
      <c r="T15" s="43"/>
      <c r="U15" s="43">
        <v>-0.35864730808502526</v>
      </c>
      <c r="V15" s="43">
        <v>-0.34281178920035366</v>
      </c>
      <c r="W15" s="43"/>
      <c r="X15" s="43">
        <v>-0.37018708082405671</v>
      </c>
      <c r="Y15" s="43">
        <v>-0.28253779470923324</v>
      </c>
      <c r="Z15" s="43"/>
      <c r="AA15" s="43">
        <v>-0.32491408359474366</v>
      </c>
      <c r="AB15" s="43">
        <v>-0.35924085128722116</v>
      </c>
      <c r="AC15" s="43"/>
      <c r="AD15" s="43">
        <v>-0.3060730332072959</v>
      </c>
      <c r="AE15" s="43">
        <v>-0.3540021293873245</v>
      </c>
      <c r="AF15" s="43">
        <v>-0.50226634920425461</v>
      </c>
      <c r="AG15" s="43"/>
      <c r="AH15" s="43">
        <v>-0.32789563550512535</v>
      </c>
      <c r="AI15" s="43">
        <v>-0.29583981992367026</v>
      </c>
      <c r="AJ15" s="43">
        <v>-0.3557010845327449</v>
      </c>
      <c r="AK15" s="43"/>
      <c r="AL15" s="43">
        <v>-0.2781818752619124</v>
      </c>
      <c r="AM15" s="43">
        <v>-0.34088459628716894</v>
      </c>
      <c r="AN15" s="43"/>
      <c r="AO15" s="43">
        <v>-0.38295372307033421</v>
      </c>
      <c r="AP15" s="43">
        <v>9.1453381949354998E-2</v>
      </c>
      <c r="AQ15" s="43">
        <v>-0.2537922327122043</v>
      </c>
      <c r="AR15" s="43">
        <v>-0.35652905580439342</v>
      </c>
      <c r="AS15" s="43">
        <v>-0.44403792215075705</v>
      </c>
      <c r="AT15" s="43">
        <v>-0.32863946354535861</v>
      </c>
      <c r="AU15" s="43">
        <v>-0.38755660615463672</v>
      </c>
      <c r="AV15" s="43">
        <v>-0.30021237085331193</v>
      </c>
      <c r="AW15" s="43">
        <v>-0.36540922348826516</v>
      </c>
      <c r="AX15" s="43">
        <v>-0.36042832194964974</v>
      </c>
      <c r="AY15" s="43">
        <v>-0.46452332452963807</v>
      </c>
      <c r="AZ15" s="43">
        <v>-0.3571376955112488</v>
      </c>
      <c r="BA15" s="43">
        <v>-0.34670025368795071</v>
      </c>
      <c r="BB15" s="43">
        <v>-0.33359450537021268</v>
      </c>
      <c r="BC15" s="43">
        <v>-0.31433610451921518</v>
      </c>
      <c r="BD15" s="43">
        <v>-0.32729237173585779</v>
      </c>
      <c r="BE15" s="43">
        <v>-0.41579795221745686</v>
      </c>
      <c r="BF15" s="43">
        <v>-0.30648478001890095</v>
      </c>
      <c r="BG15" s="43">
        <v>0.13012152996372661</v>
      </c>
      <c r="BH15" s="43">
        <v>0.83392459018019371</v>
      </c>
      <c r="BI15" s="43">
        <v>-0.3392717355963889</v>
      </c>
      <c r="BJ15" s="43">
        <v>-0.27245074518385787</v>
      </c>
      <c r="BK15" s="43">
        <v>-0.29933852669181027</v>
      </c>
      <c r="BL15" s="43">
        <v>0.4801493339687094</v>
      </c>
      <c r="BM15" s="43">
        <v>-0.31618072076431197</v>
      </c>
      <c r="BN15" s="43">
        <v>-0.40038868176730735</v>
      </c>
      <c r="BO15" s="43">
        <v>-0.25483070859565349</v>
      </c>
      <c r="BP15" s="43">
        <v>-0.3067663115702961</v>
      </c>
      <c r="BQ15" s="43">
        <v>-0.3215726594285791</v>
      </c>
      <c r="BR15" s="43">
        <v>-0.33103475644956265</v>
      </c>
      <c r="BS15" s="45"/>
      <c r="BT15" s="43">
        <v>-0.32795255374625787</v>
      </c>
      <c r="BU15" s="43">
        <v>-0.32637186675990598</v>
      </c>
      <c r="BV15" s="43">
        <v>0.34673493513961046</v>
      </c>
      <c r="BW15" s="43">
        <v>-0.34694954883566997</v>
      </c>
      <c r="BX15" s="43">
        <v>0.10763342616623248</v>
      </c>
      <c r="BY15" s="43">
        <v>-0.2894877422858414</v>
      </c>
      <c r="BZ15" s="43">
        <v>-0.32483063286625602</v>
      </c>
      <c r="CA15" s="43">
        <v>0.14964929202204313</v>
      </c>
      <c r="CB15" s="43">
        <v>-0.40468994351230908</v>
      </c>
      <c r="CC15" s="43">
        <v>-0.28463368565913161</v>
      </c>
      <c r="CD15" s="43">
        <v>-0.31549595341028636</v>
      </c>
      <c r="CE15" s="43">
        <v>-1.0040639590254807E-2</v>
      </c>
      <c r="CF15" s="43">
        <v>-0.27999624923064298</v>
      </c>
      <c r="CG15" s="43">
        <v>-0.28508191471344912</v>
      </c>
      <c r="CH15" s="43"/>
      <c r="CI15" s="43">
        <v>-0.31471223621332495</v>
      </c>
      <c r="CJ15" s="43"/>
      <c r="CK15" s="43">
        <v>-0.388098874799571</v>
      </c>
      <c r="CL15" s="43">
        <v>-0.26794390978094729</v>
      </c>
      <c r="CM15" s="43">
        <v>-0.30753136968930994</v>
      </c>
      <c r="CN15" s="43">
        <v>-0.28200384338905959</v>
      </c>
      <c r="CO15" s="17"/>
      <c r="CP15" s="17"/>
      <c r="CQ15" s="17"/>
    </row>
    <row r="16" spans="2:95" s="31" customFormat="1">
      <c r="B16" s="19" t="s">
        <v>27</v>
      </c>
      <c r="C16" s="48" t="e">
        <v>#N/A</v>
      </c>
      <c r="D16" s="48" t="e">
        <v>#N/A</v>
      </c>
      <c r="E16" s="49">
        <v>15.83713</v>
      </c>
      <c r="F16" s="48" t="e">
        <v>#N/A</v>
      </c>
      <c r="G16" s="48" t="e">
        <v>#N/A</v>
      </c>
      <c r="H16" s="48" t="e">
        <v>#N/A</v>
      </c>
      <c r="I16" s="49">
        <v>15.941190000000001</v>
      </c>
      <c r="J16" s="48" t="e">
        <v>#N/A</v>
      </c>
      <c r="K16" s="48" t="e">
        <v>#N/A</v>
      </c>
      <c r="L16" s="49">
        <v>16.05864</v>
      </c>
      <c r="M16" s="48" t="e">
        <v>#N/A</v>
      </c>
      <c r="N16" s="48" t="e">
        <v>#N/A</v>
      </c>
      <c r="O16" s="48" t="e">
        <v>#N/A</v>
      </c>
      <c r="P16" s="49">
        <v>17.840959999999999</v>
      </c>
      <c r="Q16" s="49">
        <v>17.115290000000002</v>
      </c>
      <c r="R16" s="48" t="e">
        <v>#N/A</v>
      </c>
      <c r="S16" s="48" t="e">
        <v>#N/A</v>
      </c>
      <c r="T16" s="49">
        <v>18.262740000000001</v>
      </c>
      <c r="U16" s="48" t="e">
        <v>#N/A</v>
      </c>
      <c r="V16" s="48" t="e">
        <v>#N/A</v>
      </c>
      <c r="W16" s="49">
        <v>17.17971</v>
      </c>
      <c r="X16" s="48" t="e">
        <v>#N/A</v>
      </c>
      <c r="Y16" s="48" t="e">
        <v>#N/A</v>
      </c>
      <c r="Z16" s="49">
        <v>17.54468</v>
      </c>
      <c r="AA16" s="48" t="e">
        <v>#N/A</v>
      </c>
      <c r="AB16" s="48" t="e">
        <v>#N/A</v>
      </c>
      <c r="AC16" s="48" t="e">
        <v>#N/A</v>
      </c>
      <c r="AD16" s="49">
        <v>17.76418</v>
      </c>
      <c r="AE16" s="48" t="e">
        <v>#N/A</v>
      </c>
      <c r="AF16" s="48" t="e">
        <v>#N/A</v>
      </c>
      <c r="AG16" s="49">
        <v>18.227329999999998</v>
      </c>
      <c r="AH16" s="48" t="e">
        <v>#N/A</v>
      </c>
      <c r="AI16" s="48" t="e">
        <v>#N/A</v>
      </c>
      <c r="AJ16" s="49">
        <v>18.090779999999999</v>
      </c>
      <c r="AK16" s="49">
        <v>18.615159999999999</v>
      </c>
      <c r="AL16" s="48" t="e">
        <v>#N/A</v>
      </c>
      <c r="AM16" s="49">
        <v>18.44014</v>
      </c>
      <c r="AN16" s="48" t="e">
        <v>#N/A</v>
      </c>
      <c r="AO16" s="48" t="e">
        <v>#N/A</v>
      </c>
      <c r="AP16" s="48" t="e">
        <v>#N/A</v>
      </c>
      <c r="AQ16" s="48" t="e">
        <v>#N/A</v>
      </c>
      <c r="AR16" s="48" t="e">
        <v>#N/A</v>
      </c>
      <c r="AS16" s="48" t="e">
        <v>#N/A</v>
      </c>
      <c r="AT16" s="49">
        <v>18.652640000000002</v>
      </c>
      <c r="AU16" s="48" t="e">
        <v>#N/A</v>
      </c>
      <c r="AV16" s="48" t="e">
        <v>#N/A</v>
      </c>
      <c r="AW16" s="48" t="e">
        <v>#N/A</v>
      </c>
      <c r="AX16" s="48" t="e">
        <v>#N/A</v>
      </c>
      <c r="AY16" s="48" t="e">
        <v>#N/A</v>
      </c>
      <c r="AZ16" s="48" t="e">
        <v>#N/A</v>
      </c>
      <c r="BA16" s="48" t="e">
        <v>#N/A</v>
      </c>
      <c r="BB16" s="48" t="e">
        <v>#N/A</v>
      </c>
      <c r="BC16" s="48" t="e">
        <v>#N/A</v>
      </c>
      <c r="BD16" s="49">
        <v>18.960979999999999</v>
      </c>
      <c r="BE16" s="48" t="e">
        <v>#N/A</v>
      </c>
      <c r="BF16" s="48" t="e">
        <v>#N/A</v>
      </c>
      <c r="BG16" s="48" t="e">
        <v>#N/A</v>
      </c>
      <c r="BH16" s="48" t="e">
        <v>#N/A</v>
      </c>
      <c r="BI16" s="49">
        <v>19.262989999999999</v>
      </c>
      <c r="BJ16" s="48" t="e">
        <v>#N/A</v>
      </c>
      <c r="BK16" s="48" t="e">
        <v>#N/A</v>
      </c>
      <c r="BL16" s="48" t="e">
        <v>#N/A</v>
      </c>
      <c r="BM16" s="48" t="e">
        <v>#N/A</v>
      </c>
      <c r="BN16" s="48" t="e">
        <v>#N/A</v>
      </c>
      <c r="BO16" s="49">
        <v>18.96434</v>
      </c>
      <c r="BP16" s="48" t="e">
        <v>#N/A</v>
      </c>
      <c r="BQ16" s="48" t="e">
        <v>#N/A</v>
      </c>
      <c r="BR16" s="48" t="e">
        <v>#N/A</v>
      </c>
      <c r="BS16" s="50"/>
      <c r="BT16" s="48" t="e">
        <v>#N/A</v>
      </c>
      <c r="BU16" s="48" t="e">
        <v>#N/A</v>
      </c>
      <c r="BV16" s="49">
        <v>17.92285</v>
      </c>
      <c r="BW16" s="48" t="e">
        <v>#N/A</v>
      </c>
      <c r="BX16" s="49">
        <v>16.958169999999999</v>
      </c>
      <c r="BY16" s="48" t="e">
        <v>#N/A</v>
      </c>
      <c r="BZ16" s="48" t="e">
        <v>#N/A</v>
      </c>
      <c r="CA16" s="48" t="e">
        <v>#N/A</v>
      </c>
      <c r="CB16" s="48" t="e">
        <v>#N/A</v>
      </c>
      <c r="CC16" s="49">
        <v>13.304</v>
      </c>
      <c r="CD16" s="48" t="e">
        <v>#N/A</v>
      </c>
      <c r="CE16" s="48" t="e">
        <v>#N/A</v>
      </c>
      <c r="CF16" s="48" t="e">
        <v>#N/A</v>
      </c>
      <c r="CG16" s="48" t="e">
        <v>#N/A</v>
      </c>
      <c r="CH16" s="49">
        <v>12.03725</v>
      </c>
      <c r="CI16" s="48" t="e">
        <v>#N/A</v>
      </c>
      <c r="CJ16" s="49">
        <v>11.591390000000001</v>
      </c>
      <c r="CK16" s="48" t="e">
        <v>#N/A</v>
      </c>
      <c r="CL16" s="49">
        <v>12.80185</v>
      </c>
      <c r="CM16" s="48" t="e">
        <v>#N/A</v>
      </c>
      <c r="CN16" s="48" t="e">
        <v>#N/A</v>
      </c>
      <c r="CO16" s="29"/>
      <c r="CP16" s="29"/>
      <c r="CQ16" s="29"/>
    </row>
    <row r="17" spans="2:96" s="34" customFormat="1">
      <c r="B17" s="20" t="s">
        <v>25</v>
      </c>
      <c r="C17" s="51">
        <v>10.061904761904762</v>
      </c>
      <c r="D17" s="51">
        <v>10.72857142857143</v>
      </c>
      <c r="E17" s="51">
        <v>6.9421052631578952</v>
      </c>
      <c r="F17" s="51">
        <v>5.2307692307692308</v>
      </c>
      <c r="G17" s="51">
        <v>7.5555555555555562</v>
      </c>
      <c r="H17" s="51"/>
      <c r="I17" s="51">
        <v>6.68</v>
      </c>
      <c r="J17" s="51">
        <v>7.333333333333333</v>
      </c>
      <c r="K17" s="51"/>
      <c r="L17" s="51">
        <v>7.3103448275862073</v>
      </c>
      <c r="M17" s="51">
        <v>6.0833333333333348</v>
      </c>
      <c r="N17" s="51">
        <v>6.5294117647058822</v>
      </c>
      <c r="O17" s="51"/>
      <c r="P17" s="51">
        <v>6.3611111111111107</v>
      </c>
      <c r="Q17" s="51">
        <v>3.8292682926829267</v>
      </c>
      <c r="R17" s="51">
        <v>5.068965517241379</v>
      </c>
      <c r="S17" s="51"/>
      <c r="T17" s="51">
        <v>5.05</v>
      </c>
      <c r="U17" s="51">
        <v>3.6666666666666665</v>
      </c>
      <c r="V17" s="51">
        <v>3.3333333333333335</v>
      </c>
      <c r="W17" s="51">
        <v>3.8947368421052637</v>
      </c>
      <c r="X17" s="51">
        <v>5.3928571428571432</v>
      </c>
      <c r="Y17" s="51"/>
      <c r="Z17" s="51">
        <v>4.583333333333333</v>
      </c>
      <c r="AA17" s="51">
        <v>4.7352941176470589</v>
      </c>
      <c r="AB17" s="51"/>
      <c r="AC17" s="51">
        <v>4.9285714285714288</v>
      </c>
      <c r="AD17" s="51">
        <v>5.9</v>
      </c>
      <c r="AE17" s="51">
        <v>5.2411764705882353</v>
      </c>
      <c r="AF17" s="51"/>
      <c r="AG17" s="51">
        <v>4.6470588235294121</v>
      </c>
      <c r="AH17" s="51">
        <v>5.115384615384615</v>
      </c>
      <c r="AI17" s="51">
        <v>4.3846153846153841</v>
      </c>
      <c r="AJ17" s="51"/>
      <c r="AK17" s="51">
        <v>6</v>
      </c>
      <c r="AL17" s="51">
        <v>4.333333333333333</v>
      </c>
      <c r="AM17" s="51"/>
      <c r="AN17" s="51">
        <v>5.0299999999999994</v>
      </c>
      <c r="AO17" s="51" t="e">
        <v>#N/A</v>
      </c>
      <c r="AP17" s="51">
        <v>4.8888888888888893</v>
      </c>
      <c r="AQ17" s="51">
        <v>2.8214285714285716</v>
      </c>
      <c r="AR17" s="51">
        <v>3.8363636363636364</v>
      </c>
      <c r="AS17" s="51" t="e">
        <v>#N/A</v>
      </c>
      <c r="AT17" s="51">
        <v>4.76</v>
      </c>
      <c r="AU17" s="51">
        <v>3.6071428571428572</v>
      </c>
      <c r="AV17" s="51" t="e">
        <v>#N/A</v>
      </c>
      <c r="AW17" s="51">
        <v>3.3214285714285716</v>
      </c>
      <c r="AX17" s="51" t="e">
        <v>#N/A</v>
      </c>
      <c r="AY17" s="51" t="e">
        <v>#N/A</v>
      </c>
      <c r="AZ17" s="51">
        <v>3.2580645161290325</v>
      </c>
      <c r="BA17" s="51">
        <v>3.8571428571428572</v>
      </c>
      <c r="BB17" s="51">
        <v>4.5</v>
      </c>
      <c r="BC17" s="51">
        <v>4.8999999999999995</v>
      </c>
      <c r="BD17" s="51">
        <v>5.2307692307692308</v>
      </c>
      <c r="BE17" s="51">
        <v>6.6129032258064528</v>
      </c>
      <c r="BF17" s="51">
        <v>6.0000000000000009</v>
      </c>
      <c r="BG17" s="51">
        <v>5.115384615384615</v>
      </c>
      <c r="BH17" s="51">
        <v>6.1363636363636367</v>
      </c>
      <c r="BI17" s="51">
        <v>5.8333333333333339</v>
      </c>
      <c r="BJ17" s="51">
        <v>6.1379310344827589</v>
      </c>
      <c r="BK17" s="51">
        <v>6.2413793103448274</v>
      </c>
      <c r="BL17" s="51">
        <v>6.5357142857142856</v>
      </c>
      <c r="BM17" s="51">
        <v>5.7027027027027026</v>
      </c>
      <c r="BN17" s="52">
        <v>6.4074074074074083</v>
      </c>
      <c r="BO17" s="52">
        <v>6.7096774193548399</v>
      </c>
      <c r="BP17" s="52">
        <v>6.6647058823529415</v>
      </c>
      <c r="BQ17" s="52">
        <v>7.0344827586206904</v>
      </c>
      <c r="BR17" s="52">
        <v>8.1714285714285726</v>
      </c>
      <c r="BS17" s="53"/>
      <c r="BT17" s="51">
        <v>10.142857142857144</v>
      </c>
      <c r="BU17" s="52">
        <v>7.121212121212122</v>
      </c>
      <c r="BV17" s="52">
        <v>11.222222222222221</v>
      </c>
      <c r="BW17" s="52">
        <v>7.7096774193548399</v>
      </c>
      <c r="BX17" s="52">
        <v>11.857142857142858</v>
      </c>
      <c r="BY17" s="52">
        <v>14.321428571428571</v>
      </c>
      <c r="BZ17" s="52">
        <v>13.133333333333333</v>
      </c>
      <c r="CA17" s="52">
        <v>12.064516129032258</v>
      </c>
      <c r="CB17" s="52">
        <v>9.3809523809523814</v>
      </c>
      <c r="CC17" s="51">
        <v>17.517241379310345</v>
      </c>
      <c r="CD17" s="51">
        <v>14.814285714285713</v>
      </c>
      <c r="CE17" s="51">
        <v>15.551724137931034</v>
      </c>
      <c r="CF17" s="51">
        <v>16.172413793103448</v>
      </c>
      <c r="CG17" s="51">
        <v>17.600000000000001</v>
      </c>
      <c r="CH17" s="53"/>
      <c r="CI17" s="52">
        <v>17.151515151515156</v>
      </c>
      <c r="CJ17" s="52"/>
      <c r="CK17" s="52">
        <v>15.897435897435898</v>
      </c>
      <c r="CL17" s="52">
        <v>12</v>
      </c>
      <c r="CM17" s="100">
        <v>13.805555555555555</v>
      </c>
      <c r="CN17" s="100">
        <v>16.184210526315791</v>
      </c>
      <c r="CO17" s="14"/>
      <c r="CP17" s="14"/>
      <c r="CQ17" s="14"/>
    </row>
    <row r="18" spans="2:96" s="34" customFormat="1">
      <c r="B18" s="20" t="s">
        <v>24</v>
      </c>
      <c r="C18" s="54">
        <v>384.88571428571424</v>
      </c>
      <c r="D18" s="54">
        <v>388.72727272727275</v>
      </c>
      <c r="E18" s="54">
        <v>336.87</v>
      </c>
      <c r="F18" s="54">
        <v>300.61428571428576</v>
      </c>
      <c r="G18" s="54">
        <v>328.75</v>
      </c>
      <c r="H18" s="54"/>
      <c r="I18" s="54">
        <v>327.5</v>
      </c>
      <c r="J18" s="54">
        <v>318.97674418604652</v>
      </c>
      <c r="K18" s="54"/>
      <c r="L18" s="54">
        <v>332.3</v>
      </c>
      <c r="M18" s="54">
        <v>324.08</v>
      </c>
      <c r="N18" s="54">
        <v>304.27777777777777</v>
      </c>
      <c r="O18" s="54"/>
      <c r="P18" s="54">
        <v>290.24324324324323</v>
      </c>
      <c r="Q18" s="54">
        <v>270.26190476190476</v>
      </c>
      <c r="R18" s="54">
        <v>292.66666666666669</v>
      </c>
      <c r="S18" s="54"/>
      <c r="T18" s="54">
        <v>282.23809523809524</v>
      </c>
      <c r="U18" s="54">
        <v>232.57142857142858</v>
      </c>
      <c r="V18" s="54">
        <v>255.36</v>
      </c>
      <c r="W18" s="54">
        <v>260.8</v>
      </c>
      <c r="X18" s="54">
        <v>302.68965517241378</v>
      </c>
      <c r="Y18" s="54"/>
      <c r="Z18" s="54">
        <v>282.07692307692309</v>
      </c>
      <c r="AA18" s="54">
        <v>278.77777777777777</v>
      </c>
      <c r="AB18" s="54"/>
      <c r="AC18" s="54">
        <v>291.53333333333336</v>
      </c>
      <c r="AD18" s="54">
        <v>294.18181818181819</v>
      </c>
      <c r="AE18" s="54">
        <v>300.22222222222223</v>
      </c>
      <c r="AF18" s="54"/>
      <c r="AG18" s="54">
        <v>269.05555555555554</v>
      </c>
      <c r="AH18" s="54">
        <v>266.78571428571428</v>
      </c>
      <c r="AI18" s="54">
        <v>274.07142857142856</v>
      </c>
      <c r="AJ18" s="54"/>
      <c r="AK18" s="54">
        <v>259</v>
      </c>
      <c r="AL18" s="54">
        <v>280.8125</v>
      </c>
      <c r="AM18" s="54"/>
      <c r="AN18" s="54">
        <v>269.27272727272725</v>
      </c>
      <c r="AO18" s="54">
        <v>248.16666666666666</v>
      </c>
      <c r="AP18" s="54">
        <v>272.60000000000002</v>
      </c>
      <c r="AQ18" s="54">
        <v>228.9655172413793</v>
      </c>
      <c r="AR18" s="54">
        <v>256.75</v>
      </c>
      <c r="AS18" s="54">
        <v>254.04166666666666</v>
      </c>
      <c r="AT18" s="54">
        <v>275.13636363636368</v>
      </c>
      <c r="AU18" s="54">
        <v>241.93103448275863</v>
      </c>
      <c r="AV18" s="54">
        <v>252.36666666666665</v>
      </c>
      <c r="AW18" s="54">
        <v>232.0344827586207</v>
      </c>
      <c r="AX18" s="54">
        <v>239.0090909090909</v>
      </c>
      <c r="AY18" s="54">
        <v>240.93333333333334</v>
      </c>
      <c r="AZ18" s="54">
        <v>238.375</v>
      </c>
      <c r="BA18" s="54">
        <v>266.24137931034483</v>
      </c>
      <c r="BB18" s="54">
        <v>262.11111111111109</v>
      </c>
      <c r="BC18" s="54">
        <v>262.27272727272725</v>
      </c>
      <c r="BD18" s="54">
        <v>275.92857142857144</v>
      </c>
      <c r="BE18" s="54">
        <v>311.21875</v>
      </c>
      <c r="BF18" s="54">
        <v>312.27777777777777</v>
      </c>
      <c r="BG18" s="54">
        <v>283.51851851851853</v>
      </c>
      <c r="BH18" s="54">
        <v>296.95652173913044</v>
      </c>
      <c r="BI18" s="54">
        <v>303.5263157894737</v>
      </c>
      <c r="BJ18" s="54">
        <v>301</v>
      </c>
      <c r="BK18" s="54">
        <v>298.96666666666664</v>
      </c>
      <c r="BL18" s="54">
        <v>313.89655172413791</v>
      </c>
      <c r="BM18" s="54">
        <v>280.84210526315792</v>
      </c>
      <c r="BN18" s="54">
        <v>310.5</v>
      </c>
      <c r="BO18" s="54">
        <v>308.125</v>
      </c>
      <c r="BP18" s="54">
        <v>312.72222222222223</v>
      </c>
      <c r="BQ18" s="54">
        <v>319.53333333333336</v>
      </c>
      <c r="BR18" s="54">
        <v>326.375</v>
      </c>
      <c r="BS18" s="53"/>
      <c r="BT18" s="54">
        <v>362</v>
      </c>
      <c r="BU18" s="54">
        <v>317.02941176470586</v>
      </c>
      <c r="BV18" s="54">
        <v>340.42857142857144</v>
      </c>
      <c r="BW18" s="54">
        <v>316.75</v>
      </c>
      <c r="BX18" s="54">
        <v>373.51724137931035</v>
      </c>
      <c r="BY18" s="54">
        <v>373.86206896551727</v>
      </c>
      <c r="BZ18" s="54">
        <v>378.09677419354841</v>
      </c>
      <c r="CA18" s="54">
        <v>371.9375</v>
      </c>
      <c r="CB18" s="54">
        <v>319.02325581395348</v>
      </c>
      <c r="CC18" s="54">
        <v>404.9</v>
      </c>
      <c r="CD18" s="54">
        <v>381.40909090909093</v>
      </c>
      <c r="CE18" s="54">
        <v>384.66666666666669</v>
      </c>
      <c r="CF18" s="54">
        <v>406.13333333333333</v>
      </c>
      <c r="CG18" s="54">
        <v>415.76315789473682</v>
      </c>
      <c r="CH18" s="53"/>
      <c r="CI18" s="54">
        <v>406.35294117647061</v>
      </c>
      <c r="CJ18" s="54"/>
      <c r="CK18" s="54">
        <v>396.52499999999998</v>
      </c>
      <c r="CL18" s="54">
        <v>357.18421052631578</v>
      </c>
      <c r="CM18" s="54">
        <v>372.2162162162162</v>
      </c>
      <c r="CN18" s="54">
        <v>377.66666666666669</v>
      </c>
      <c r="CO18" s="14"/>
      <c r="CP18" s="14"/>
      <c r="CQ18" s="14"/>
    </row>
    <row r="19" spans="2:96">
      <c r="B19" s="20" t="s">
        <v>26</v>
      </c>
      <c r="C19" s="44">
        <f>C17/C18</f>
        <v>2.6142577883354369E-2</v>
      </c>
      <c r="D19" s="44">
        <f t="shared" ref="D19:J19" si="2">D17/D18</f>
        <v>2.7599224909795536E-2</v>
      </c>
      <c r="E19" s="44">
        <f t="shared" si="2"/>
        <v>2.0607668427458353E-2</v>
      </c>
      <c r="F19" s="44">
        <f t="shared" si="2"/>
        <v>1.7400268315061831E-2</v>
      </c>
      <c r="G19" s="44">
        <f t="shared" si="2"/>
        <v>2.2982678495986484E-2</v>
      </c>
      <c r="H19" s="44"/>
      <c r="I19" s="44">
        <f t="shared" si="2"/>
        <v>2.0396946564885495E-2</v>
      </c>
      <c r="J19" s="44">
        <f t="shared" si="2"/>
        <v>2.29901817828327E-2</v>
      </c>
      <c r="K19" s="44"/>
      <c r="L19" s="44">
        <f t="shared" ref="L19:BR19" si="3">L17/L18</f>
        <v>2.1999232102275675E-2</v>
      </c>
      <c r="M19" s="44">
        <f t="shared" si="3"/>
        <v>1.8771085328725422E-2</v>
      </c>
      <c r="N19" s="44">
        <f t="shared" si="3"/>
        <v>2.1458720424448765E-2</v>
      </c>
      <c r="O19" s="44"/>
      <c r="P19" s="44"/>
      <c r="Q19" s="44">
        <f t="shared" si="3"/>
        <v>1.4168731238893747E-2</v>
      </c>
      <c r="R19" s="44">
        <f>R17/R18</f>
        <v>1.7319927735448902E-2</v>
      </c>
      <c r="S19" s="44"/>
      <c r="T19" s="44"/>
      <c r="U19" s="44">
        <f t="shared" si="3"/>
        <v>1.5765765765765764E-2</v>
      </c>
      <c r="V19" s="44">
        <f t="shared" si="3"/>
        <v>1.3053467000835421E-2</v>
      </c>
      <c r="W19" s="44"/>
      <c r="X19" s="44">
        <f t="shared" si="3"/>
        <v>1.7816456726231163E-2</v>
      </c>
      <c r="Y19" s="44"/>
      <c r="Z19" s="44"/>
      <c r="AA19" s="44">
        <f t="shared" si="3"/>
        <v>1.6985909549152464E-2</v>
      </c>
      <c r="AB19" s="44">
        <v>4.4551614188919893E-4</v>
      </c>
      <c r="AC19" s="44">
        <f t="shared" si="3"/>
        <v>1.690568749795825E-2</v>
      </c>
      <c r="AD19" s="44">
        <f t="shared" si="3"/>
        <v>2.0055624227441286E-2</v>
      </c>
      <c r="AE19" s="44">
        <f t="shared" si="3"/>
        <v>1.7457656637784646E-2</v>
      </c>
      <c r="AF19" s="44"/>
      <c r="AG19" s="44"/>
      <c r="AH19" s="44">
        <f t="shared" si="3"/>
        <v>1.9174132427144476E-2</v>
      </c>
      <c r="AI19" s="44">
        <v>2.2677376171352075E-4</v>
      </c>
      <c r="AJ19" s="44"/>
      <c r="AK19" s="44"/>
      <c r="AL19" s="44">
        <f t="shared" si="3"/>
        <v>1.54314118258031E-2</v>
      </c>
      <c r="AM19" s="44"/>
      <c r="AN19" s="44">
        <f t="shared" si="3"/>
        <v>1.8679945982444292E-2</v>
      </c>
      <c r="AO19" s="44"/>
      <c r="AP19" s="44">
        <f t="shared" si="3"/>
        <v>1.793429526371566E-2</v>
      </c>
      <c r="AQ19" s="44">
        <f t="shared" si="3"/>
        <v>1.2322504302925991E-2</v>
      </c>
      <c r="AR19" s="44">
        <f t="shared" si="3"/>
        <v>1.4942020005311144E-2</v>
      </c>
      <c r="AS19" s="44"/>
      <c r="AT19" s="44">
        <f t="shared" si="3"/>
        <v>1.7300512142739134E-2</v>
      </c>
      <c r="AU19" s="44">
        <f t="shared" si="3"/>
        <v>1.4909798012705653E-2</v>
      </c>
      <c r="AV19" s="44"/>
      <c r="AW19" s="44">
        <f t="shared" si="3"/>
        <v>1.4314374880580854E-2</v>
      </c>
      <c r="AX19" s="44"/>
      <c r="AY19" s="44"/>
      <c r="AZ19" s="44">
        <f t="shared" si="3"/>
        <v>1.36678112894768E-2</v>
      </c>
      <c r="BA19" s="44">
        <f t="shared" si="3"/>
        <v>1.4487390604473883E-2</v>
      </c>
      <c r="BB19" s="44">
        <f t="shared" si="3"/>
        <v>1.7168291649003818E-2</v>
      </c>
      <c r="BC19" s="44">
        <f t="shared" si="3"/>
        <v>1.8682842287694974E-2</v>
      </c>
      <c r="BD19" s="44">
        <f t="shared" si="3"/>
        <v>1.895696847806607E-2</v>
      </c>
      <c r="BE19" s="44">
        <f t="shared" si="3"/>
        <v>2.1248408798655135E-2</v>
      </c>
      <c r="BF19" s="44">
        <f t="shared" si="3"/>
        <v>1.9213663049279493E-2</v>
      </c>
      <c r="BG19" s="44">
        <f t="shared" si="3"/>
        <v>1.8042506154851024E-2</v>
      </c>
      <c r="BH19" s="44">
        <f t="shared" si="3"/>
        <v>2.0664182084387063E-2</v>
      </c>
      <c r="BI19" s="44">
        <f t="shared" si="3"/>
        <v>1.9218542280793019E-2</v>
      </c>
      <c r="BJ19" s="44">
        <f t="shared" si="3"/>
        <v>2.039179745675335E-2</v>
      </c>
      <c r="BK19" s="44">
        <f t="shared" si="3"/>
        <v>2.0876505665107018E-2</v>
      </c>
      <c r="BL19" s="44">
        <f t="shared" si="3"/>
        <v>2.0821236327113513E-2</v>
      </c>
      <c r="BM19" s="44">
        <f t="shared" si="3"/>
        <v>2.0305725515620567E-2</v>
      </c>
      <c r="BN19" s="44">
        <f t="shared" si="3"/>
        <v>2.0635772648655099E-2</v>
      </c>
      <c r="BO19" s="44">
        <f t="shared" si="3"/>
        <v>2.1775829352875749E-2</v>
      </c>
      <c r="BP19" s="44">
        <f t="shared" si="3"/>
        <v>2.1311903692015091E-2</v>
      </c>
      <c r="BQ19" s="44">
        <f t="shared" si="3"/>
        <v>2.2014863630150292E-2</v>
      </c>
      <c r="BR19" s="44">
        <f t="shared" si="3"/>
        <v>2.503693166274553E-2</v>
      </c>
      <c r="BS19" s="55"/>
      <c r="BT19" s="44">
        <f>BT17/BT18</f>
        <v>2.8018942383583271E-2</v>
      </c>
      <c r="BU19" s="44">
        <f t="shared" ref="BU19:CG19" si="4">BU17/BU18</f>
        <v>2.2462307460915869E-2</v>
      </c>
      <c r="BV19" s="44">
        <f t="shared" si="4"/>
        <v>3.2964983447568423E-2</v>
      </c>
      <c r="BW19" s="44">
        <f t="shared" si="4"/>
        <v>2.433994449677929E-2</v>
      </c>
      <c r="BX19" s="44">
        <f t="shared" si="4"/>
        <v>3.1744566364211857E-2</v>
      </c>
      <c r="BY19" s="44">
        <f t="shared" si="4"/>
        <v>3.8306717263551796E-2</v>
      </c>
      <c r="BZ19" s="44">
        <f t="shared" si="4"/>
        <v>3.4735375252395978E-2</v>
      </c>
      <c r="CA19" s="44">
        <f t="shared" si="4"/>
        <v>3.2436944726015146E-2</v>
      </c>
      <c r="CB19" s="44">
        <f t="shared" si="4"/>
        <v>2.9405230527843156E-2</v>
      </c>
      <c r="CC19" s="44">
        <f t="shared" si="4"/>
        <v>4.3263130104495791E-2</v>
      </c>
      <c r="CD19" s="44">
        <f t="shared" si="4"/>
        <v>3.8840935015407661E-2</v>
      </c>
      <c r="CE19" s="44">
        <f t="shared" si="4"/>
        <v>4.042909221299229E-2</v>
      </c>
      <c r="CF19" s="44">
        <f t="shared" si="4"/>
        <v>3.982045418525143E-2</v>
      </c>
      <c r="CG19" s="44">
        <f t="shared" si="4"/>
        <v>4.2331793151465291E-2</v>
      </c>
      <c r="CH19" s="44"/>
      <c r="CI19" s="44">
        <f>CI17/CI18</f>
        <v>4.2208418873155421E-2</v>
      </c>
      <c r="CJ19" s="44"/>
      <c r="CK19" s="44">
        <f>CK17/CK18</f>
        <v>4.009188802077019E-2</v>
      </c>
      <c r="CL19" s="44">
        <f>CL17/CL18</f>
        <v>3.3596109924114048E-2</v>
      </c>
      <c r="CM19" s="44">
        <f t="shared" ref="CM19:CN19" si="5">CM17/CM18</f>
        <v>3.7090150708361573E-2</v>
      </c>
      <c r="CN19" s="44">
        <f t="shared" si="5"/>
        <v>4.2853161146467228E-2</v>
      </c>
      <c r="CO19" s="13"/>
      <c r="CP19" s="13"/>
      <c r="CQ19" s="13"/>
    </row>
    <row r="20" spans="2:96">
      <c r="B20" s="5"/>
      <c r="C20" s="44">
        <f>C11-0.05*C10</f>
        <v>7.5570924346098616E-3</v>
      </c>
      <c r="D20" s="44">
        <f t="shared" ref="D20:BO20" si="6">D11-0.05*D10</f>
        <v>6.122506905796854E-3</v>
      </c>
      <c r="E20" s="44">
        <f t="shared" si="6"/>
        <v>2.6928614026770353E-3</v>
      </c>
      <c r="F20" s="44">
        <f t="shared" si="6"/>
        <v>6.3060272532899069E-3</v>
      </c>
      <c r="G20" s="44">
        <f t="shared" si="6"/>
        <v>8.5697425201882154E-3</v>
      </c>
      <c r="H20" s="44">
        <f t="shared" si="6"/>
        <v>1.1693791107968803E-2</v>
      </c>
      <c r="I20" s="44">
        <f t="shared" si="6"/>
        <v>0</v>
      </c>
      <c r="J20" s="44">
        <f t="shared" si="6"/>
        <v>9.182449624244509E-3</v>
      </c>
      <c r="K20" s="44">
        <f t="shared" si="6"/>
        <v>7.4681067174014026E-3</v>
      </c>
      <c r="L20" s="44">
        <f t="shared" si="6"/>
        <v>0</v>
      </c>
      <c r="M20" s="44">
        <f t="shared" si="6"/>
        <v>3.3275364089937077E-3</v>
      </c>
      <c r="N20" s="44">
        <f t="shared" si="6"/>
        <v>3.1703984295473261E-3</v>
      </c>
      <c r="O20" s="44">
        <f t="shared" si="6"/>
        <v>1.3898463015755766E-2</v>
      </c>
      <c r="P20" s="44">
        <f t="shared" si="6"/>
        <v>0</v>
      </c>
      <c r="Q20" s="44">
        <f t="shared" si="6"/>
        <v>1.8296630446542964E-2</v>
      </c>
      <c r="R20" s="44">
        <f t="shared" si="6"/>
        <v>1.3321619911531713E-2</v>
      </c>
      <c r="S20" s="44">
        <f t="shared" si="6"/>
        <v>1.5645307656691185E-2</v>
      </c>
      <c r="T20" s="44">
        <f t="shared" si="6"/>
        <v>0</v>
      </c>
      <c r="U20" s="44">
        <f t="shared" si="6"/>
        <v>2.9885905065401272E-2</v>
      </c>
      <c r="V20" s="44">
        <f t="shared" si="6"/>
        <v>2.297730833916229E-2</v>
      </c>
      <c r="W20" s="44">
        <f t="shared" si="6"/>
        <v>0</v>
      </c>
      <c r="X20" s="44">
        <f t="shared" si="6"/>
        <v>3.390661856334596E-2</v>
      </c>
      <c r="Y20" s="44">
        <f t="shared" si="6"/>
        <v>1.776414051131376E-2</v>
      </c>
      <c r="Z20" s="44">
        <f t="shared" si="6"/>
        <v>0</v>
      </c>
      <c r="AA20" s="44">
        <f t="shared" si="6"/>
        <v>1.2606945732527977E-2</v>
      </c>
      <c r="AB20" s="44">
        <f t="shared" si="6"/>
        <v>4.2754709256916712E-2</v>
      </c>
      <c r="AC20" s="44">
        <f t="shared" si="6"/>
        <v>0</v>
      </c>
      <c r="AD20" s="44">
        <f t="shared" si="6"/>
        <v>4.6284070599517377E-2</v>
      </c>
      <c r="AE20" s="44">
        <f t="shared" si="6"/>
        <v>3.0548986206675458E-2</v>
      </c>
      <c r="AF20" s="44">
        <f t="shared" si="6"/>
        <v>3.4320497458038404E-2</v>
      </c>
      <c r="AG20" s="44">
        <f t="shared" si="6"/>
        <v>0</v>
      </c>
      <c r="AH20" s="44">
        <f t="shared" si="6"/>
        <v>9.5937266869068494E-3</v>
      </c>
      <c r="AI20" s="44">
        <f t="shared" si="6"/>
        <v>9.9848314614614034E-3</v>
      </c>
      <c r="AJ20" s="44">
        <f t="shared" si="6"/>
        <v>2.6578416789825809E-2</v>
      </c>
      <c r="AK20" s="44">
        <f t="shared" si="6"/>
        <v>0</v>
      </c>
      <c r="AL20" s="44">
        <f t="shared" si="6"/>
        <v>2.3285384426059968E-2</v>
      </c>
      <c r="AM20" s="44">
        <f t="shared" si="6"/>
        <v>2.7867850848091999E-2</v>
      </c>
      <c r="AN20" s="44">
        <f t="shared" si="6"/>
        <v>0</v>
      </c>
      <c r="AO20" s="44">
        <f t="shared" si="6"/>
        <v>1.1241122687167952E-2</v>
      </c>
      <c r="AP20" s="44">
        <f t="shared" si="6"/>
        <v>8.9575095870128955E-3</v>
      </c>
      <c r="AQ20" s="44">
        <f t="shared" si="6"/>
        <v>1.5245154605049157E-2</v>
      </c>
      <c r="AR20" s="44">
        <f t="shared" si="6"/>
        <v>6.6500960875402046E-3</v>
      </c>
      <c r="AS20" s="44">
        <f t="shared" si="6"/>
        <v>3.0823032252048528E-2</v>
      </c>
      <c r="AT20" s="44">
        <f t="shared" si="6"/>
        <v>8.7459994248969865E-3</v>
      </c>
      <c r="AU20" s="44">
        <f t="shared" si="6"/>
        <v>2.2477475716592418E-2</v>
      </c>
      <c r="AV20" s="44">
        <f t="shared" si="6"/>
        <v>5.9102340245571223E-3</v>
      </c>
      <c r="AW20" s="44">
        <f t="shared" si="6"/>
        <v>7.929316655819146E-3</v>
      </c>
      <c r="AX20" s="44">
        <f t="shared" si="6"/>
        <v>9.036883581811565E-3</v>
      </c>
      <c r="AY20" s="44">
        <f t="shared" si="6"/>
        <v>1.095538530395038E-2</v>
      </c>
      <c r="AZ20" s="44">
        <f t="shared" si="6"/>
        <v>1.3424997751966518E-2</v>
      </c>
      <c r="BA20" s="44">
        <f t="shared" si="6"/>
        <v>8.0069844846336474E-3</v>
      </c>
      <c r="BB20" s="44">
        <f t="shared" si="6"/>
        <v>8.9611011368910531E-3</v>
      </c>
      <c r="BC20" s="44">
        <f t="shared" si="6"/>
        <v>4.577743020017273E-3</v>
      </c>
      <c r="BD20" s="44">
        <f t="shared" si="6"/>
        <v>4.6680305643641874E-3</v>
      </c>
      <c r="BE20" s="44">
        <f t="shared" si="6"/>
        <v>2.3717063276002068E-4</v>
      </c>
      <c r="BF20" s="44">
        <f t="shared" si="6"/>
        <v>3.6242547851025059E-3</v>
      </c>
      <c r="BG20" s="44">
        <f t="shared" si="6"/>
        <v>-2.9647624752036552E-3</v>
      </c>
      <c r="BH20" s="44">
        <f t="shared" si="6"/>
        <v>1.0524226087135782E-2</v>
      </c>
      <c r="BI20" s="44">
        <f t="shared" si="6"/>
        <v>-2.3219798791864893E-3</v>
      </c>
      <c r="BJ20" s="44">
        <f t="shared" si="6"/>
        <v>6.390339992960339E-3</v>
      </c>
      <c r="BK20" s="44">
        <f t="shared" si="6"/>
        <v>4.216156288314437E-4</v>
      </c>
      <c r="BL20" s="44">
        <f t="shared" si="6"/>
        <v>-1.3823916044514387E-3</v>
      </c>
      <c r="BM20" s="44">
        <f t="shared" si="6"/>
        <v>9.6140876160572854E-4</v>
      </c>
      <c r="BN20" s="44">
        <f t="shared" si="6"/>
        <v>2.7390341587430363E-2</v>
      </c>
      <c r="BO20" s="44">
        <f t="shared" si="6"/>
        <v>-6.1572201561364663E-4</v>
      </c>
      <c r="BP20" s="44">
        <f t="shared" ref="BP20:CN20" si="7">BP11-0.05*BP10</f>
        <v>1.0105816475609054E-2</v>
      </c>
      <c r="BQ20" s="44">
        <f t="shared" si="7"/>
        <v>4.790996184360902E-3</v>
      </c>
      <c r="BR20" s="44">
        <f t="shared" si="7"/>
        <v>2.0123643931258553E-2</v>
      </c>
      <c r="BS20" s="44">
        <f t="shared" si="7"/>
        <v>0</v>
      </c>
      <c r="BT20" s="44">
        <f t="shared" si="7"/>
        <v>-4.0177595640080764E-3</v>
      </c>
      <c r="BU20" s="44">
        <f t="shared" si="7"/>
        <v>1.7629831786519612E-2</v>
      </c>
      <c r="BV20" s="44">
        <f t="shared" si="7"/>
        <v>5.223433886975117E-3</v>
      </c>
      <c r="BW20" s="44">
        <f t="shared" si="7"/>
        <v>5.116751489072628E-3</v>
      </c>
      <c r="BX20" s="44">
        <f t="shared" si="7"/>
        <v>3.0400281541391816E-3</v>
      </c>
      <c r="BY20" s="44">
        <f t="shared" si="7"/>
        <v>5.4308768709707654E-4</v>
      </c>
      <c r="BZ20" s="44">
        <f t="shared" si="7"/>
        <v>2.1120938935621724E-3</v>
      </c>
      <c r="CA20" s="44">
        <f t="shared" si="7"/>
        <v>5.8102496308048025E-4</v>
      </c>
      <c r="CB20" s="44">
        <f t="shared" si="7"/>
        <v>3.8261165804922342E-3</v>
      </c>
      <c r="CC20" s="44">
        <f t="shared" si="7"/>
        <v>2.6344210964004879E-4</v>
      </c>
      <c r="CD20" s="44">
        <f t="shared" si="7"/>
        <v>1.8091317029631307E-3</v>
      </c>
      <c r="CE20" s="44">
        <f t="shared" si="7"/>
        <v>3.963173128735775E-5</v>
      </c>
      <c r="CF20" s="44">
        <f t="shared" si="7"/>
        <v>4.9281882174500658E-4</v>
      </c>
      <c r="CG20" s="44">
        <f t="shared" si="7"/>
        <v>4.188113270195506E-4</v>
      </c>
      <c r="CH20" s="44">
        <f t="shared" si="7"/>
        <v>0</v>
      </c>
      <c r="CI20" s="44">
        <f t="shared" si="7"/>
        <v>3.5009055027174288E-3</v>
      </c>
      <c r="CJ20" s="44">
        <f t="shared" si="7"/>
        <v>0</v>
      </c>
      <c r="CK20" s="44">
        <f t="shared" si="7"/>
        <v>1.17455160324832E-3</v>
      </c>
      <c r="CL20" s="44">
        <f t="shared" si="7"/>
        <v>2.0706489829166561E-3</v>
      </c>
      <c r="CM20" s="44">
        <f t="shared" si="7"/>
        <v>1.1486914369284148E-3</v>
      </c>
      <c r="CN20" s="44">
        <f t="shared" si="7"/>
        <v>2.380003573482818E-3</v>
      </c>
      <c r="CO20" s="18"/>
      <c r="CP20" s="18"/>
      <c r="CQ20" s="18"/>
    </row>
    <row r="21" spans="2:96">
      <c r="B21" s="5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2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18"/>
      <c r="CP21" s="18"/>
      <c r="CQ21" s="18"/>
    </row>
    <row r="22" spans="2:96">
      <c r="B22" s="2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3"/>
      <c r="CL22" s="43"/>
      <c r="CM22" s="43"/>
      <c r="CN22" s="43"/>
      <c r="CO22" s="12"/>
      <c r="CP22" s="12"/>
      <c r="CQ22" s="12"/>
    </row>
    <row r="23" spans="2:96" s="36" customFormat="1">
      <c r="B23" s="37" t="s">
        <v>2</v>
      </c>
      <c r="C23" s="81">
        <v>375.07</v>
      </c>
      <c r="D23" s="81">
        <v>375.84</v>
      </c>
      <c r="E23" s="82">
        <v>376.61</v>
      </c>
      <c r="F23" s="82">
        <v>377.38</v>
      </c>
      <c r="G23" s="82">
        <v>377.77</v>
      </c>
      <c r="H23" s="83">
        <v>378.15359387000001</v>
      </c>
      <c r="I23" s="83"/>
      <c r="J23" s="83">
        <v>378.92776306999997</v>
      </c>
      <c r="K23" s="83">
        <v>379.70335403000001</v>
      </c>
      <c r="L23" s="83"/>
      <c r="M23" s="83">
        <v>380.48036674999997</v>
      </c>
      <c r="N23" s="83">
        <v>383.15</v>
      </c>
      <c r="O23" s="83">
        <v>383.93</v>
      </c>
      <c r="P23" s="83"/>
      <c r="Q23" s="83">
        <v>385.89</v>
      </c>
      <c r="R23" s="83">
        <v>386.67</v>
      </c>
      <c r="S23" s="83">
        <v>387.46</v>
      </c>
      <c r="T23" s="83"/>
      <c r="U23" s="83">
        <v>388.25</v>
      </c>
      <c r="V23" s="83">
        <v>389.83</v>
      </c>
      <c r="W23" s="83"/>
      <c r="X23" s="82">
        <v>390.97</v>
      </c>
      <c r="Y23" s="83">
        <v>392.11</v>
      </c>
      <c r="Z23" s="83"/>
      <c r="AA23" s="83">
        <v>392.91</v>
      </c>
      <c r="AB23" s="83">
        <v>394.21</v>
      </c>
      <c r="AC23" s="83">
        <v>395.11</v>
      </c>
      <c r="AD23" s="83">
        <v>395.51</v>
      </c>
      <c r="AE23" s="83">
        <v>396.81</v>
      </c>
      <c r="AF23" s="83">
        <v>398.11</v>
      </c>
      <c r="AG23" s="83"/>
      <c r="AH23" s="83">
        <v>398.81</v>
      </c>
      <c r="AI23" s="85">
        <v>399.72</v>
      </c>
      <c r="AJ23" s="83">
        <v>400.52</v>
      </c>
      <c r="AK23" s="83"/>
      <c r="AL23" s="83">
        <v>401.33</v>
      </c>
      <c r="AM23" s="83">
        <v>401.95</v>
      </c>
      <c r="AN23" s="83">
        <v>402.16</v>
      </c>
      <c r="AO23" s="83">
        <v>402.37638828000001</v>
      </c>
      <c r="AP23" s="83">
        <v>402.59255756000027</v>
      </c>
      <c r="AQ23" s="83">
        <v>403.8108594800002</v>
      </c>
      <c r="AR23" s="83">
        <v>405.02916140000013</v>
      </c>
      <c r="AS23" s="83">
        <v>406.24959596000008</v>
      </c>
      <c r="AT23" s="83">
        <v>407.47003052000008</v>
      </c>
      <c r="AU23" s="82">
        <v>408.69259771999998</v>
      </c>
      <c r="AV23" s="83">
        <v>409.91516491999994</v>
      </c>
      <c r="AW23" s="82">
        <v>410.64998482400006</v>
      </c>
      <c r="AX23" s="82">
        <v>411.38480472800012</v>
      </c>
      <c r="AY23" s="82">
        <v>412.1209042160001</v>
      </c>
      <c r="AZ23" s="82">
        <v>412.85700370400002</v>
      </c>
      <c r="BA23" s="82">
        <v>413.22569324</v>
      </c>
      <c r="BB23" s="84">
        <v>413.59438277599997</v>
      </c>
      <c r="BC23" s="84">
        <v>414.33176184799999</v>
      </c>
      <c r="BD23" s="84">
        <v>415.07042050399991</v>
      </c>
      <c r="BE23" s="84">
        <v>415.8090791599999</v>
      </c>
      <c r="BF23" s="86">
        <v>416.54901739999997</v>
      </c>
      <c r="BG23" s="84">
        <v>417.28895564000004</v>
      </c>
      <c r="BH23" s="83">
        <v>418.03017346400009</v>
      </c>
      <c r="BI23" s="81">
        <v>418.77139128800007</v>
      </c>
      <c r="BJ23" s="83">
        <v>419.51388869600009</v>
      </c>
      <c r="BK23" s="83">
        <v>420.25638610400006</v>
      </c>
      <c r="BL23" s="83">
        <v>421.00016309600005</v>
      </c>
      <c r="BM23" s="83">
        <v>421.74394008800004</v>
      </c>
      <c r="BN23" s="83">
        <v>422.11646837600006</v>
      </c>
      <c r="BO23" s="83">
        <v>422.48899666400001</v>
      </c>
      <c r="BP23" s="83">
        <v>423.23405323999998</v>
      </c>
      <c r="BQ23" s="83">
        <v>423.98038940000004</v>
      </c>
      <c r="BR23" s="83">
        <v>424.72672556000009</v>
      </c>
      <c r="BS23" s="83">
        <v>425.84862901999998</v>
      </c>
      <c r="BT23" s="83">
        <v>426.97053247999992</v>
      </c>
      <c r="BU23" s="83">
        <v>427.72006759999999</v>
      </c>
      <c r="BV23" s="83">
        <v>428.46960272000001</v>
      </c>
      <c r="BW23" s="85">
        <v>429.22041742400006</v>
      </c>
      <c r="BX23" s="83">
        <v>429.97123212800005</v>
      </c>
      <c r="BY23" s="86">
        <v>430.72332641600008</v>
      </c>
      <c r="BZ23" s="83">
        <v>431.47542070400004</v>
      </c>
      <c r="CA23" s="86">
        <v>432.22879457600004</v>
      </c>
      <c r="CB23" s="83">
        <v>432.98216844799998</v>
      </c>
      <c r="CC23" s="86">
        <v>433.73682190400001</v>
      </c>
      <c r="CD23" s="83">
        <v>434.49147536000004</v>
      </c>
      <c r="CE23" s="86">
        <v>435.24740840000004</v>
      </c>
      <c r="CF23" s="83">
        <v>436.00334144000004</v>
      </c>
      <c r="CG23" s="83">
        <v>436.76055406400002</v>
      </c>
      <c r="CH23" s="83"/>
      <c r="CI23" s="86">
        <v>441.31534606399998</v>
      </c>
      <c r="CJ23" s="86"/>
      <c r="CK23" s="83">
        <v>444.746235254</v>
      </c>
      <c r="CL23" s="83">
        <v>445.23852558675918</v>
      </c>
      <c r="CM23" s="99">
        <v>449.21093937986251</v>
      </c>
      <c r="CN23" s="83">
        <v>453.18335317296595</v>
      </c>
      <c r="CO23" s="88"/>
      <c r="CP23" s="88"/>
      <c r="CQ23" s="88"/>
    </row>
    <row r="24" spans="2:96">
      <c r="B24" s="5" t="s">
        <v>30</v>
      </c>
      <c r="C24" s="45">
        <v>12</v>
      </c>
      <c r="D24" s="45">
        <v>15</v>
      </c>
      <c r="E24" s="45">
        <v>18</v>
      </c>
      <c r="F24" s="45">
        <v>18</v>
      </c>
      <c r="G24" s="45">
        <v>10</v>
      </c>
      <c r="H24" s="45">
        <v>14</v>
      </c>
      <c r="I24" s="45"/>
      <c r="J24" s="45">
        <v>9</v>
      </c>
      <c r="K24" s="45">
        <v>15</v>
      </c>
      <c r="L24" s="45"/>
      <c r="M24" s="45">
        <v>15</v>
      </c>
      <c r="N24" s="45">
        <v>10</v>
      </c>
      <c r="O24" s="45">
        <v>9</v>
      </c>
      <c r="P24" s="45"/>
      <c r="Q24" s="45">
        <v>12</v>
      </c>
      <c r="R24" s="45">
        <v>17</v>
      </c>
      <c r="S24" s="45">
        <v>19</v>
      </c>
      <c r="T24" s="45"/>
      <c r="U24" s="45">
        <v>11</v>
      </c>
      <c r="V24" s="45">
        <v>12</v>
      </c>
      <c r="W24" s="45"/>
      <c r="X24" s="45">
        <v>9</v>
      </c>
      <c r="Y24" s="45">
        <v>17</v>
      </c>
      <c r="Z24" s="45"/>
      <c r="AA24" s="45">
        <v>10</v>
      </c>
      <c r="AB24" s="45">
        <v>13</v>
      </c>
      <c r="AC24" s="45"/>
      <c r="AD24" s="45">
        <v>12</v>
      </c>
      <c r="AE24" s="45">
        <v>10</v>
      </c>
      <c r="AF24" s="45">
        <v>11</v>
      </c>
      <c r="AG24" s="45"/>
      <c r="AH24" s="45">
        <v>9</v>
      </c>
      <c r="AI24" s="45">
        <v>10</v>
      </c>
      <c r="AJ24" s="45">
        <v>11</v>
      </c>
      <c r="AK24" s="45"/>
      <c r="AL24" s="45">
        <v>4</v>
      </c>
      <c r="AM24" s="45">
        <v>12</v>
      </c>
      <c r="AN24" s="45"/>
      <c r="AO24" s="45">
        <v>8</v>
      </c>
      <c r="AP24" s="45">
        <v>14</v>
      </c>
      <c r="AQ24" s="45">
        <v>5</v>
      </c>
      <c r="AR24" s="45">
        <v>6</v>
      </c>
      <c r="AS24" s="45">
        <v>9</v>
      </c>
      <c r="AT24" s="45">
        <v>12</v>
      </c>
      <c r="AU24" s="45">
        <v>8</v>
      </c>
      <c r="AV24" s="45">
        <v>10</v>
      </c>
      <c r="AW24" s="45">
        <v>7</v>
      </c>
      <c r="AX24" s="45">
        <v>13</v>
      </c>
      <c r="AY24" s="45">
        <v>9</v>
      </c>
      <c r="AZ24" s="45">
        <v>11</v>
      </c>
      <c r="BA24" s="45">
        <v>14</v>
      </c>
      <c r="BB24" s="45">
        <v>7</v>
      </c>
      <c r="BC24" s="45">
        <v>7</v>
      </c>
      <c r="BD24" s="45">
        <v>8</v>
      </c>
      <c r="BE24" s="45">
        <v>8</v>
      </c>
      <c r="BF24" s="45">
        <v>12</v>
      </c>
      <c r="BG24" s="45">
        <v>11</v>
      </c>
      <c r="BH24" s="45">
        <v>13</v>
      </c>
      <c r="BI24" s="45">
        <v>16</v>
      </c>
      <c r="BJ24" s="45">
        <v>10</v>
      </c>
      <c r="BK24" s="45">
        <v>11</v>
      </c>
      <c r="BL24" s="45">
        <v>16</v>
      </c>
      <c r="BM24" s="45">
        <v>15</v>
      </c>
      <c r="BN24" s="45">
        <v>9</v>
      </c>
      <c r="BO24" s="45">
        <v>14</v>
      </c>
      <c r="BP24" s="45">
        <v>19</v>
      </c>
      <c r="BQ24" s="45">
        <v>12</v>
      </c>
      <c r="BR24" s="45">
        <v>15</v>
      </c>
      <c r="BS24" s="45">
        <v>5</v>
      </c>
      <c r="BT24" s="45">
        <v>5</v>
      </c>
      <c r="BU24" s="45">
        <v>14</v>
      </c>
      <c r="BV24" s="45">
        <v>19</v>
      </c>
      <c r="BW24" s="45">
        <v>10</v>
      </c>
      <c r="BX24" s="45">
        <v>12</v>
      </c>
      <c r="BY24" s="45">
        <v>11</v>
      </c>
      <c r="BZ24" s="45">
        <v>12</v>
      </c>
      <c r="CA24" s="45">
        <v>15</v>
      </c>
      <c r="CB24" s="45">
        <v>12</v>
      </c>
      <c r="CC24" s="45">
        <v>16</v>
      </c>
      <c r="CD24" s="45">
        <v>17</v>
      </c>
      <c r="CE24" s="45">
        <v>20</v>
      </c>
      <c r="CF24" s="45">
        <v>16</v>
      </c>
      <c r="CG24" s="45">
        <v>9</v>
      </c>
      <c r="CH24" s="45"/>
      <c r="CI24" s="45">
        <v>11</v>
      </c>
      <c r="CJ24" s="45"/>
      <c r="CK24" s="45">
        <v>10</v>
      </c>
      <c r="CL24" s="45">
        <v>11</v>
      </c>
      <c r="CM24" s="45">
        <v>18</v>
      </c>
      <c r="CN24" s="45">
        <v>9</v>
      </c>
      <c r="CO24" s="16"/>
      <c r="CP24" s="16"/>
      <c r="CQ24" s="16"/>
      <c r="CR24" s="34"/>
    </row>
    <row r="25" spans="2:96">
      <c r="B25" s="5" t="s">
        <v>32</v>
      </c>
      <c r="C25" s="43">
        <f>C30/C29</f>
        <v>9.5992505510784809E-2</v>
      </c>
      <c r="D25" s="43">
        <f t="shared" ref="D25:BO25" si="8">D30/D29</f>
        <v>8.8090515937201325E-2</v>
      </c>
      <c r="E25" s="43">
        <f t="shared" si="8"/>
        <v>8.1743918704291624E-2</v>
      </c>
      <c r="F25" s="43">
        <f t="shared" si="8"/>
        <v>8.4062193046454056E-2</v>
      </c>
      <c r="G25" s="43">
        <f t="shared" si="8"/>
        <v>7.8114447200034548E-2</v>
      </c>
      <c r="H25" s="43">
        <f t="shared" si="8"/>
        <v>0.10839295999813102</v>
      </c>
      <c r="I25" s="43"/>
      <c r="J25" s="43">
        <f t="shared" si="8"/>
        <v>9.8707948443920446E-2</v>
      </c>
      <c r="K25" s="43">
        <f t="shared" si="8"/>
        <v>0.12195023424719313</v>
      </c>
      <c r="L25" s="43"/>
      <c r="M25" s="43">
        <f t="shared" si="8"/>
        <v>7.5775175309058487E-2</v>
      </c>
      <c r="N25" s="43">
        <f t="shared" si="8"/>
        <v>6.5333072290004457E-2</v>
      </c>
      <c r="O25" s="43">
        <f t="shared" si="8"/>
        <v>0.11128711918873456</v>
      </c>
      <c r="P25" s="43"/>
      <c r="Q25" s="43">
        <f t="shared" si="8"/>
        <v>0.14040708685811074</v>
      </c>
      <c r="R25" s="43">
        <f t="shared" si="8"/>
        <v>0.11731193421946949</v>
      </c>
      <c r="S25" s="43">
        <f t="shared" si="8"/>
        <v>0.10409168211944457</v>
      </c>
      <c r="T25" s="43"/>
      <c r="U25" s="43">
        <f t="shared" si="8"/>
        <v>0.17687690319577418</v>
      </c>
      <c r="V25" s="43">
        <f t="shared" si="8"/>
        <v>0.18248162860088935</v>
      </c>
      <c r="W25" s="43"/>
      <c r="X25" s="43">
        <f t="shared" si="8"/>
        <v>0.23699684771929078</v>
      </c>
      <c r="Y25" s="43">
        <f t="shared" si="8"/>
        <v>0.11967827255634207</v>
      </c>
      <c r="Z25" s="43"/>
      <c r="AA25" s="43">
        <f t="shared" si="8"/>
        <v>9.467428934004006E-2</v>
      </c>
      <c r="AB25" s="43">
        <f t="shared" si="8"/>
        <v>0.17061539351232496</v>
      </c>
      <c r="AC25" s="43"/>
      <c r="AD25" s="43">
        <f t="shared" si="8"/>
        <v>0.2386924971283092</v>
      </c>
      <c r="AE25" s="43">
        <f t="shared" si="8"/>
        <v>0.25513096560025506</v>
      </c>
      <c r="AF25" s="43">
        <f t="shared" si="8"/>
        <v>0.15730449258999313</v>
      </c>
      <c r="AG25" s="43"/>
      <c r="AH25" s="43">
        <f t="shared" si="8"/>
        <v>0.15298615002295884</v>
      </c>
      <c r="AI25" s="43">
        <f t="shared" si="8"/>
        <v>9.6522896126341157E-2</v>
      </c>
      <c r="AJ25" s="43">
        <f t="shared" si="8"/>
        <v>0.20012143707173663</v>
      </c>
      <c r="AK25" s="43"/>
      <c r="AL25" s="43">
        <f t="shared" si="8"/>
        <v>0.15511809235817869</v>
      </c>
      <c r="AM25" s="43">
        <f t="shared" si="8"/>
        <v>0.17042510817833653</v>
      </c>
      <c r="AN25" s="43"/>
      <c r="AO25" s="43">
        <f t="shared" si="8"/>
        <v>0.13734267100850314</v>
      </c>
      <c r="AP25" s="43">
        <f t="shared" si="8"/>
        <v>0.13440500729380433</v>
      </c>
      <c r="AQ25" s="43">
        <f t="shared" si="8"/>
        <v>0.12959298398294547</v>
      </c>
      <c r="AR25" s="43">
        <f t="shared" si="8"/>
        <v>0.16328535200080149</v>
      </c>
      <c r="AS25" s="43">
        <f t="shared" si="8"/>
        <v>0.2497737850609002</v>
      </c>
      <c r="AT25" s="43">
        <f t="shared" si="8"/>
        <v>9.6169482314065191E-2</v>
      </c>
      <c r="AU25" s="43">
        <f t="shared" si="8"/>
        <v>0.14498996427728297</v>
      </c>
      <c r="AV25" s="43">
        <f t="shared" si="8"/>
        <v>7.6499433284586166E-2</v>
      </c>
      <c r="AW25" s="43">
        <f t="shared" si="8"/>
        <v>0.11481602799276887</v>
      </c>
      <c r="AX25" s="43">
        <f t="shared" si="8"/>
        <v>0.12234849721567301</v>
      </c>
      <c r="AY25" s="43">
        <f t="shared" si="8"/>
        <v>0.11360412150616737</v>
      </c>
      <c r="AZ25" s="43">
        <f t="shared" si="8"/>
        <v>0.18844821908700218</v>
      </c>
      <c r="BA25" s="43">
        <f t="shared" si="8"/>
        <v>0.13453459309780924</v>
      </c>
      <c r="BB25" s="43">
        <f t="shared" si="8"/>
        <v>0.12631368547465496</v>
      </c>
      <c r="BC25" s="43">
        <f t="shared" si="8"/>
        <v>8.1844754902818673E-2</v>
      </c>
      <c r="BD25" s="43">
        <f t="shared" si="8"/>
        <v>0.10965846291196783</v>
      </c>
      <c r="BE25" s="43">
        <f t="shared" si="8"/>
        <v>4.1969391683818996E-2</v>
      </c>
      <c r="BF25" s="43">
        <f t="shared" si="8"/>
        <v>6.2802324364242934E-2</v>
      </c>
      <c r="BG25" s="43">
        <f t="shared" si="8"/>
        <v>4.3164421866966632E-2</v>
      </c>
      <c r="BH25" s="43">
        <f t="shared" si="8"/>
        <v>0.11350286917084475</v>
      </c>
      <c r="BI25" s="43">
        <f t="shared" si="8"/>
        <v>3.5962042108561534E-2</v>
      </c>
      <c r="BJ25" s="43">
        <f t="shared" si="8"/>
        <v>8.8420968224080021E-2</v>
      </c>
      <c r="BK25" s="43">
        <f t="shared" si="8"/>
        <v>7.8984656557194971E-2</v>
      </c>
      <c r="BL25" s="43">
        <f t="shared" si="8"/>
        <v>5.5739517357594838E-2</v>
      </c>
      <c r="BM25" s="43">
        <f t="shared" si="8"/>
        <v>4.7278143615694053E-2</v>
      </c>
      <c r="BN25" s="43">
        <f t="shared" si="8"/>
        <v>0.16663736615726291</v>
      </c>
      <c r="BO25" s="43">
        <f t="shared" si="8"/>
        <v>4.4368995332191206E-2</v>
      </c>
      <c r="BP25" s="43"/>
      <c r="BQ25" s="43">
        <f t="shared" ref="BQ25:CN25" si="9">BQ30/BQ29</f>
        <v>6.4994134535682674E-2</v>
      </c>
      <c r="BR25" s="43">
        <f t="shared" si="9"/>
        <v>0.13500124749727122</v>
      </c>
      <c r="BS25" s="43"/>
      <c r="BT25" s="43"/>
      <c r="BU25" s="43">
        <f t="shared" si="9"/>
        <v>0.11505831083303529</v>
      </c>
      <c r="BV25" s="43">
        <f t="shared" si="9"/>
        <v>7.8858664280252552E-2</v>
      </c>
      <c r="BW25" s="43">
        <f t="shared" si="9"/>
        <v>9.80924269118717E-2</v>
      </c>
      <c r="BX25" s="43">
        <f t="shared" si="9"/>
        <v>6.7475860627984663E-2</v>
      </c>
      <c r="BY25" s="43">
        <f t="shared" si="9"/>
        <v>5.1079136667955188E-2</v>
      </c>
      <c r="BZ25" s="43">
        <f t="shared" si="9"/>
        <v>4.7155789513791208E-2</v>
      </c>
      <c r="CA25" s="43">
        <f t="shared" si="9"/>
        <v>5.302684161879901E-2</v>
      </c>
      <c r="CB25" s="43">
        <f t="shared" si="9"/>
        <v>6.8846767823609503E-2</v>
      </c>
      <c r="CC25" s="43">
        <f t="shared" si="9"/>
        <v>4.3564138109047426E-2</v>
      </c>
      <c r="CD25" s="43">
        <f t="shared" si="9"/>
        <v>5.8570169105146487E-2</v>
      </c>
      <c r="CE25" s="43">
        <f t="shared" si="9"/>
        <v>4.2151596145987673E-2</v>
      </c>
      <c r="CF25" s="43">
        <f t="shared" si="9"/>
        <v>5.4937701204848061E-2</v>
      </c>
      <c r="CG25" s="43">
        <f t="shared" si="9"/>
        <v>5.9777516013331547E-2</v>
      </c>
      <c r="CH25" s="43"/>
      <c r="CI25" s="43">
        <f t="shared" si="9"/>
        <v>9.997495647910877E-2</v>
      </c>
      <c r="CJ25" s="43"/>
      <c r="CK25" s="43">
        <f t="shared" si="9"/>
        <v>4.6349038850268198E-2</v>
      </c>
      <c r="CL25" s="43">
        <f t="shared" si="9"/>
        <v>9.7216485403948602E-2</v>
      </c>
      <c r="CM25" s="43"/>
      <c r="CN25" s="43">
        <f t="shared" si="9"/>
        <v>0.10068372626689902</v>
      </c>
      <c r="CO25" s="17"/>
      <c r="CP25" s="17"/>
      <c r="CQ25" s="12"/>
    </row>
    <row r="26" spans="2:96">
      <c r="B26" s="5" t="s">
        <v>15</v>
      </c>
      <c r="C26" s="43">
        <v>1.6698704640096447</v>
      </c>
      <c r="D26" s="44">
        <v>1.5807146051033747</v>
      </c>
      <c r="E26" s="44">
        <v>1.6738385302954122</v>
      </c>
      <c r="F26" s="44">
        <v>1.659028423386576</v>
      </c>
      <c r="G26" s="44">
        <v>1.6545229729026982</v>
      </c>
      <c r="H26" s="44">
        <v>1.6710015614562306</v>
      </c>
      <c r="I26" s="44"/>
      <c r="J26" s="44">
        <v>1.8570004769278907</v>
      </c>
      <c r="K26" s="44">
        <v>1.5468240236896806</v>
      </c>
      <c r="L26" s="44"/>
      <c r="M26" s="44">
        <v>1.5184015879071329</v>
      </c>
      <c r="N26" s="44">
        <v>1.8524510656060673</v>
      </c>
      <c r="O26" s="44">
        <v>1.6104061867617181</v>
      </c>
      <c r="P26" s="44"/>
      <c r="Q26" s="44">
        <v>1.7018577157498835</v>
      </c>
      <c r="R26" s="44">
        <v>2.1121490541297727</v>
      </c>
      <c r="S26" s="44">
        <v>1.9763466348760823</v>
      </c>
      <c r="T26" s="44"/>
      <c r="U26" s="44">
        <v>2.060525167114815</v>
      </c>
      <c r="V26" s="44">
        <v>1.9973292630504875</v>
      </c>
      <c r="W26" s="44"/>
      <c r="X26" s="44">
        <v>2.0055872176361684</v>
      </c>
      <c r="Y26" s="44">
        <v>2.2474154876895702</v>
      </c>
      <c r="Z26" s="44"/>
      <c r="AA26" s="44">
        <v>1.9391186351650642</v>
      </c>
      <c r="AB26" s="44">
        <v>2.2964358132333809</v>
      </c>
      <c r="AC26" s="44"/>
      <c r="AD26" s="44">
        <v>2.0028299605522157</v>
      </c>
      <c r="AE26" s="44">
        <v>1.9375892305079272</v>
      </c>
      <c r="AF26" s="44">
        <v>1.9679132774298667</v>
      </c>
      <c r="AG26" s="44"/>
      <c r="AH26" s="44">
        <v>2.1898692300948066</v>
      </c>
      <c r="AI26" s="44">
        <v>2.2076656095958227</v>
      </c>
      <c r="AJ26" s="44">
        <v>2.2096468077763447</v>
      </c>
      <c r="AK26" s="44"/>
      <c r="AL26" s="44">
        <v>2.1421230965892843</v>
      </c>
      <c r="AM26" s="44">
        <v>2.1295531377290859</v>
      </c>
      <c r="AN26" s="44" t="e">
        <v>#N/A</v>
      </c>
      <c r="AO26" s="44">
        <v>2.1557531173909541</v>
      </c>
      <c r="AP26" s="44">
        <v>2.2222232086254143</v>
      </c>
      <c r="AQ26" s="44">
        <v>2.2306101187908665</v>
      </c>
      <c r="AR26" s="44">
        <v>1.7840155990143451</v>
      </c>
      <c r="AS26" s="44">
        <v>2.4346397060099934</v>
      </c>
      <c r="AT26" s="44">
        <v>2.0876649353040442</v>
      </c>
      <c r="AU26" s="44">
        <v>2.029705768684972</v>
      </c>
      <c r="AV26" s="44">
        <v>2.034869335781937</v>
      </c>
      <c r="AW26" s="44">
        <v>1.8255334628880535</v>
      </c>
      <c r="AX26" s="44">
        <v>2.1394648260661353</v>
      </c>
      <c r="AY26" s="44">
        <v>1.986693886782801</v>
      </c>
      <c r="AZ26" s="44">
        <v>2.0467540795162491</v>
      </c>
      <c r="BA26" s="44">
        <v>1.8863140328928838</v>
      </c>
      <c r="BB26" s="44">
        <v>1.5419265191855229</v>
      </c>
      <c r="BC26" s="44">
        <v>2.358650726535704</v>
      </c>
      <c r="BD26" s="44">
        <v>2.206406170994331</v>
      </c>
      <c r="BE26" s="44">
        <v>2.0862601740696212</v>
      </c>
      <c r="BF26" s="44">
        <v>2.1985514744228163</v>
      </c>
      <c r="BG26" s="44">
        <v>2.1598396698815239</v>
      </c>
      <c r="BH26" s="44">
        <v>1.9974877101485906</v>
      </c>
      <c r="BI26" s="44">
        <v>2.1833024166019559</v>
      </c>
      <c r="BJ26" s="44">
        <v>2.345425747996825</v>
      </c>
      <c r="BK26" s="44">
        <v>2.2493959860359634</v>
      </c>
      <c r="BL26" s="44">
        <v>2.2968297658616237</v>
      </c>
      <c r="BM26" s="44">
        <v>2.0974833415599456</v>
      </c>
      <c r="BN26" s="43">
        <v>1.8102522355338229</v>
      </c>
      <c r="BO26" s="43">
        <v>2.1405128808793199</v>
      </c>
      <c r="BP26" s="43">
        <v>2.0992198985748836</v>
      </c>
      <c r="BQ26" s="43">
        <v>2.2878035433907478</v>
      </c>
      <c r="BR26" s="43">
        <v>2.7725154973181629</v>
      </c>
      <c r="BS26" s="43">
        <v>2.3198879540009338</v>
      </c>
      <c r="BT26" s="43">
        <v>1.9895085722065891</v>
      </c>
      <c r="BU26" s="43">
        <v>2.0884664119075493</v>
      </c>
      <c r="BV26" s="43">
        <v>1.836478355271268</v>
      </c>
      <c r="BW26" s="43">
        <v>1.6732606176347062</v>
      </c>
      <c r="BX26" s="43">
        <v>1.79208649279467</v>
      </c>
      <c r="BY26" s="43">
        <v>1.5263547169810676</v>
      </c>
      <c r="BZ26" s="44">
        <v>1.5410627591314334</v>
      </c>
      <c r="CA26" s="43">
        <v>1.6281219724349569</v>
      </c>
      <c r="CB26" s="43">
        <v>1.6133742883451434</v>
      </c>
      <c r="CC26" s="43">
        <v>1.5834417509779621</v>
      </c>
      <c r="CD26" s="43">
        <v>1.5399419432481725</v>
      </c>
      <c r="CE26" s="43">
        <v>1.399560213527868</v>
      </c>
      <c r="CF26" s="43">
        <v>1.4429847410660137</v>
      </c>
      <c r="CG26" s="43">
        <v>1.5514794773880753</v>
      </c>
      <c r="CH26" s="43"/>
      <c r="CI26" s="43">
        <v>1.3378640628806184</v>
      </c>
      <c r="CJ26" s="43"/>
      <c r="CK26" s="43">
        <v>1.3319487000851549</v>
      </c>
      <c r="CL26" s="44">
        <v>1.58109128000324</v>
      </c>
      <c r="CM26" s="44"/>
      <c r="CN26" s="44">
        <v>1.4503225687324199</v>
      </c>
      <c r="CO26" s="17"/>
      <c r="CP26" s="17"/>
      <c r="CQ26" s="17"/>
    </row>
    <row r="27" spans="2:96">
      <c r="B27" s="5" t="s">
        <v>16</v>
      </c>
      <c r="C27" s="43">
        <v>0.17827083090670579</v>
      </c>
      <c r="D27" s="44">
        <v>0.14119532449510722</v>
      </c>
      <c r="E27" s="44">
        <v>0.16656021460685258</v>
      </c>
      <c r="F27" s="44">
        <v>0.16692974186687434</v>
      </c>
      <c r="G27" s="44">
        <v>0.16696691388092913</v>
      </c>
      <c r="H27" s="44">
        <v>0.29997881261132237</v>
      </c>
      <c r="I27" s="44"/>
      <c r="J27" s="44">
        <v>0.1940232873748387</v>
      </c>
      <c r="K27" s="44">
        <v>0.1115053707476968</v>
      </c>
      <c r="L27" s="44"/>
      <c r="M27" s="44">
        <v>0.13060839280817316</v>
      </c>
      <c r="N27" s="44">
        <v>0.24483704562373626</v>
      </c>
      <c r="O27" s="44">
        <v>6.9749310698340797E-2</v>
      </c>
      <c r="P27" s="44"/>
      <c r="Q27" s="44">
        <v>9.2615837444219362E-2</v>
      </c>
      <c r="R27" s="44">
        <v>0.2578317951897432</v>
      </c>
      <c r="S27" s="44">
        <v>0.13020880637093657</v>
      </c>
      <c r="T27" s="44"/>
      <c r="U27" s="44">
        <v>6.7266174140631615E-2</v>
      </c>
      <c r="V27" s="44">
        <v>0.10344457249315879</v>
      </c>
      <c r="W27" s="44"/>
      <c r="X27" s="44">
        <v>0.2000067217671605</v>
      </c>
      <c r="Y27" s="44">
        <v>9.3128622303794997E-2</v>
      </c>
      <c r="Z27" s="44"/>
      <c r="AA27" s="44">
        <v>0.14320820375966517</v>
      </c>
      <c r="AB27" s="44">
        <v>9.2647017080470295E-2</v>
      </c>
      <c r="AC27" s="44"/>
      <c r="AD27" s="44">
        <v>0.26131279022040949</v>
      </c>
      <c r="AE27" s="44">
        <v>7.0401022904112306E-2</v>
      </c>
      <c r="AF27" s="44">
        <v>0.10279476277733361</v>
      </c>
      <c r="AG27" s="44"/>
      <c r="AH27" s="44">
        <v>9.3386780784316628E-2</v>
      </c>
      <c r="AI27" s="44">
        <v>0.10740263528215273</v>
      </c>
      <c r="AJ27" s="44">
        <v>0.1090916351546288</v>
      </c>
      <c r="AK27" s="44"/>
      <c r="AL27" s="44">
        <v>6.8939740475534583E-2</v>
      </c>
      <c r="AM27" s="44">
        <v>7.4026293061442802E-2</v>
      </c>
      <c r="AN27" s="44"/>
      <c r="AO27" s="44">
        <v>9.4226989291448626E-2</v>
      </c>
      <c r="AP27" s="44">
        <v>0.22418194376233749</v>
      </c>
      <c r="AQ27" s="44">
        <v>0.10264998284998968</v>
      </c>
      <c r="AR27" s="44">
        <v>8.524867342498009E-2</v>
      </c>
      <c r="AS27" s="44">
        <v>7.2905724747972439E-2</v>
      </c>
      <c r="AT27" s="44">
        <v>5.9512781019657457E-2</v>
      </c>
      <c r="AU27" s="44">
        <v>0.10173850038279023</v>
      </c>
      <c r="AV27" s="44">
        <v>0.11902230642726226</v>
      </c>
      <c r="AW27" s="44">
        <v>5.2651806253080878E-2</v>
      </c>
      <c r="AX27" s="44">
        <v>0.12636131160871017</v>
      </c>
      <c r="AY27" s="44">
        <v>0.14366561859626856</v>
      </c>
      <c r="AZ27" s="44">
        <v>0.1043611010030925</v>
      </c>
      <c r="BA27" s="44">
        <v>0.12045748825762381</v>
      </c>
      <c r="BB27" s="44">
        <v>0.21930195743567829</v>
      </c>
      <c r="BC27" s="44">
        <v>5.1382690773679199E-2</v>
      </c>
      <c r="BD27" s="44">
        <v>0.1227286602054808</v>
      </c>
      <c r="BE27" s="44">
        <v>6.5878232429437578E-2</v>
      </c>
      <c r="BF27" s="44">
        <v>0.17361647951383138</v>
      </c>
      <c r="BG27" s="44">
        <v>9.3081318559908519E-2</v>
      </c>
      <c r="BH27" s="44">
        <v>0.13639018368487713</v>
      </c>
      <c r="BI27" s="44">
        <v>9.9509051237239146E-2</v>
      </c>
      <c r="BJ27" s="44">
        <v>0.13608846879898046</v>
      </c>
      <c r="BK27" s="44">
        <v>0.13777836403512175</v>
      </c>
      <c r="BL27" s="44">
        <v>0.10398315262978719</v>
      </c>
      <c r="BM27" s="44">
        <v>9.6457827639472873E-2</v>
      </c>
      <c r="BN27" s="43">
        <v>0.16944834983446491</v>
      </c>
      <c r="BO27" s="43">
        <v>9.7663200845287318E-2</v>
      </c>
      <c r="BP27" s="43"/>
      <c r="BQ27" s="43">
        <v>0.12884538137881404</v>
      </c>
      <c r="BR27" s="43">
        <v>0.11883915848405222</v>
      </c>
      <c r="BS27" s="43">
        <v>0.14113338007649773</v>
      </c>
      <c r="BT27" s="43">
        <v>9.0929020261053789E-2</v>
      </c>
      <c r="BU27" s="43"/>
      <c r="BV27" s="43">
        <v>9.7763113774195651E-2</v>
      </c>
      <c r="BW27" s="43">
        <v>0.17055729389506785</v>
      </c>
      <c r="BX27" s="43">
        <v>7.8760743942702868E-2</v>
      </c>
      <c r="BY27" s="43">
        <v>8.0701442691631431E-2</v>
      </c>
      <c r="BZ27" s="44">
        <v>0.10740458047776774</v>
      </c>
      <c r="CA27" s="43">
        <v>6.3786644927750075E-2</v>
      </c>
      <c r="CB27" s="43">
        <v>0.14564055898644099</v>
      </c>
      <c r="CC27" s="43">
        <v>0.10192426216551753</v>
      </c>
      <c r="CD27" s="43">
        <v>7.977899548786492E-2</v>
      </c>
      <c r="CE27" s="43">
        <v>9.1798897721597578E-2</v>
      </c>
      <c r="CF27" s="43">
        <v>6.2748799936315519E-2</v>
      </c>
      <c r="CG27" s="43">
        <v>0.24904895200623972</v>
      </c>
      <c r="CH27" s="43"/>
      <c r="CI27" s="43">
        <v>0.16873612289953771</v>
      </c>
      <c r="CJ27" s="43"/>
      <c r="CK27" s="43">
        <v>0.15772515466412357</v>
      </c>
      <c r="CL27" s="44">
        <v>0.23628771422959757</v>
      </c>
      <c r="CM27" s="44"/>
      <c r="CN27" s="44">
        <v>0.21320633836264599</v>
      </c>
      <c r="CO27" s="17"/>
      <c r="CP27" s="17"/>
      <c r="CQ27" s="17"/>
    </row>
    <row r="28" spans="2:96">
      <c r="B28" s="5" t="s">
        <v>17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4"/>
      <c r="CM28" s="44"/>
      <c r="CN28" s="44"/>
      <c r="CO28" s="17"/>
      <c r="CP28" s="17"/>
      <c r="CQ28" s="17"/>
    </row>
    <row r="29" spans="2:96">
      <c r="B29" s="5" t="s">
        <v>18</v>
      </c>
      <c r="C29" s="43">
        <v>0.18250011491960147</v>
      </c>
      <c r="D29" s="44">
        <v>0.23969054969468909</v>
      </c>
      <c r="E29" s="44">
        <v>0.27272273476511433</v>
      </c>
      <c r="F29" s="44">
        <v>0.22060548165215688</v>
      </c>
      <c r="G29" s="44">
        <v>0.25713553213655149</v>
      </c>
      <c r="H29" s="44">
        <v>0.24243132825219643</v>
      </c>
      <c r="I29" s="44"/>
      <c r="J29" s="44">
        <v>0.18713486600712922</v>
      </c>
      <c r="K29" s="44">
        <v>0.16583441011216807</v>
      </c>
      <c r="L29" s="44"/>
      <c r="M29" s="44">
        <v>0.23335411969217229</v>
      </c>
      <c r="N29" s="44">
        <v>0.30595349503277275</v>
      </c>
      <c r="O29" s="44">
        <v>0.33369272811528722</v>
      </c>
      <c r="P29" s="44"/>
      <c r="Q29" s="44">
        <v>0.26079551258798223</v>
      </c>
      <c r="R29" s="44">
        <v>0.25529561142603951</v>
      </c>
      <c r="S29" s="44">
        <v>0.2662195150200124</v>
      </c>
      <c r="T29" s="44"/>
      <c r="U29" s="44">
        <v>0.28414486421094909</v>
      </c>
      <c r="V29" s="44">
        <v>0.19341625340326976</v>
      </c>
      <c r="W29" s="44"/>
      <c r="X29" s="44">
        <v>0.22759318979283305</v>
      </c>
      <c r="Y29" s="44">
        <v>0.33656970333715003</v>
      </c>
      <c r="Z29" s="44"/>
      <c r="AA29" s="44">
        <v>0.36690516027850817</v>
      </c>
      <c r="AB29" s="44">
        <v>0.3643315138088552</v>
      </c>
      <c r="AC29" s="44"/>
      <c r="AD29" s="44">
        <v>0.31311013426479822</v>
      </c>
      <c r="AE29" s="44">
        <v>0.31984412964758313</v>
      </c>
      <c r="AF29" s="44">
        <v>0.31290612075767404</v>
      </c>
      <c r="AG29" s="44"/>
      <c r="AH29" s="44">
        <v>0.26064493293020685</v>
      </c>
      <c r="AI29" s="44">
        <v>0.34658092337736857</v>
      </c>
      <c r="AJ29" s="44">
        <v>0.25997594735515361</v>
      </c>
      <c r="AK29" s="44"/>
      <c r="AL29" s="44">
        <v>0.23673929848150085</v>
      </c>
      <c r="AM29" s="44">
        <v>0.21425950490576384</v>
      </c>
      <c r="AN29" s="44"/>
      <c r="AO29" s="44">
        <v>0.27309479764698802</v>
      </c>
      <c r="AP29" s="44">
        <v>0.13573034812732704</v>
      </c>
      <c r="AQ29" s="44">
        <v>0.33246517768962508</v>
      </c>
      <c r="AR29" s="44">
        <v>0.11169266158043965</v>
      </c>
      <c r="AS29" s="44">
        <v>0.24432350484902171</v>
      </c>
      <c r="AT29" s="44">
        <v>0.2506527531132996</v>
      </c>
      <c r="AU29" s="44">
        <v>0.31711571062278315</v>
      </c>
      <c r="AV29" s="44">
        <v>0.14713949406639229</v>
      </c>
      <c r="AW29" s="44">
        <v>0.27839032820127702</v>
      </c>
      <c r="AX29" s="44">
        <v>0.12611701359971114</v>
      </c>
      <c r="AY29" s="44">
        <v>0.24502369183732112</v>
      </c>
      <c r="AZ29" s="44">
        <v>0.14342126396382437</v>
      </c>
      <c r="BA29" s="44">
        <v>9.3335308852478385E-2</v>
      </c>
      <c r="BB29" s="44">
        <v>0.10442800268591836</v>
      </c>
      <c r="BC29" s="44">
        <v>0.26834887712949013</v>
      </c>
      <c r="BD29" s="44">
        <v>0.15677296156909565</v>
      </c>
      <c r="BE29" s="44">
        <v>0.20914473069979173</v>
      </c>
      <c r="BF29" s="44">
        <v>0.2141790941236329</v>
      </c>
      <c r="BG29" s="44">
        <v>0.33023294284048615</v>
      </c>
      <c r="BH29" s="44">
        <v>0.22818681216329331</v>
      </c>
      <c r="BI29" s="44">
        <v>0.30740019682524022</v>
      </c>
      <c r="BJ29" s="44">
        <v>0.25294898606291294</v>
      </c>
      <c r="BK29" s="44">
        <v>0.22200587525390691</v>
      </c>
      <c r="BL29" s="44">
        <v>0.34787406853385233</v>
      </c>
      <c r="BM29" s="44">
        <v>0.28929607625916709</v>
      </c>
      <c r="BN29" s="43">
        <v>0.2754056001976386</v>
      </c>
      <c r="BO29" s="43">
        <v>0.25752710088690078</v>
      </c>
      <c r="BP29" s="43"/>
      <c r="BQ29" s="43">
        <v>0.21642087697546789</v>
      </c>
      <c r="BR29" s="43">
        <v>0.26019826110963395</v>
      </c>
      <c r="BS29" s="43">
        <v>0.36099641055157361</v>
      </c>
      <c r="BT29" s="43">
        <v>0.11626124140530587</v>
      </c>
      <c r="BU29" s="43">
        <v>0.26204161737467718</v>
      </c>
      <c r="BV29" s="43">
        <v>0.18971638239399297</v>
      </c>
      <c r="BW29" s="43">
        <v>0.13627064306028944</v>
      </c>
      <c r="BX29" s="43">
        <v>0.13554708670539872</v>
      </c>
      <c r="BY29" s="43">
        <v>0.12739628746218729</v>
      </c>
      <c r="BZ29" s="44">
        <v>0.1286442347150635</v>
      </c>
      <c r="CA29" s="43">
        <v>0.14623815583523248</v>
      </c>
      <c r="CB29" s="43">
        <v>0.14691263764948825</v>
      </c>
      <c r="CC29" s="43">
        <v>0.12493227558928717</v>
      </c>
      <c r="CD29" s="43">
        <v>0.14099787650926587</v>
      </c>
      <c r="CE29" s="43">
        <v>0.10727697738425798</v>
      </c>
      <c r="CF29" s="43">
        <v>0.15621660892976399</v>
      </c>
      <c r="CG29" s="43">
        <v>0.11383202028129438</v>
      </c>
      <c r="CH29" s="43"/>
      <c r="CI29" s="43">
        <v>0.11363316282656903</v>
      </c>
      <c r="CJ29" s="43"/>
      <c r="CK29" s="43">
        <v>0.12042252211890656</v>
      </c>
      <c r="CL29" s="44">
        <v>9.2510564693754502E-2</v>
      </c>
      <c r="CM29" s="44"/>
      <c r="CN29" s="44">
        <v>0.10432020190142884</v>
      </c>
      <c r="CO29" s="17"/>
      <c r="CP29" s="17"/>
      <c r="CQ29" s="17"/>
    </row>
    <row r="30" spans="2:96">
      <c r="B30" s="5" t="s">
        <v>19</v>
      </c>
      <c r="C30" s="43">
        <v>1.7518643287138706E-2</v>
      </c>
      <c r="D30" s="44">
        <v>2.1114464187876554E-2</v>
      </c>
      <c r="E30" s="44">
        <v>2.2293425059451592E-2</v>
      </c>
      <c r="F30" s="44">
        <v>1.8544580585749589E-2</v>
      </c>
      <c r="G30" s="44">
        <v>2.008599994833344E-2</v>
      </c>
      <c r="H30" s="44">
        <v>2.6277849265534097E-2</v>
      </c>
      <c r="I30" s="44"/>
      <c r="J30" s="44">
        <v>1.8471698705891673E-2</v>
      </c>
      <c r="K30" s="44">
        <v>2.022354515942399E-2</v>
      </c>
      <c r="L30" s="44"/>
      <c r="M30" s="44">
        <v>1.7682449328765372E-2</v>
      </c>
      <c r="N30" s="44">
        <v>1.998888180835566E-2</v>
      </c>
      <c r="O30" s="44">
        <v>3.7135702406179964E-2</v>
      </c>
      <c r="P30" s="44"/>
      <c r="Q30" s="44">
        <v>3.661753818814633E-2</v>
      </c>
      <c r="R30" s="44">
        <v>2.9949221974130791E-2</v>
      </c>
      <c r="S30" s="44">
        <v>2.7711237131455829E-2</v>
      </c>
      <c r="T30" s="44"/>
      <c r="U30" s="44">
        <v>5.0258663640616444E-2</v>
      </c>
      <c r="V30" s="44">
        <v>3.5294912918910973E-2</v>
      </c>
      <c r="W30" s="44"/>
      <c r="X30" s="44">
        <v>5.39388685432797E-2</v>
      </c>
      <c r="Y30" s="44">
        <v>4.0280080690190637E-2</v>
      </c>
      <c r="Z30" s="44"/>
      <c r="AA30" s="44">
        <v>3.4736485304561256E-2</v>
      </c>
      <c r="AB30" s="44">
        <v>6.2160564597438892E-2</v>
      </c>
      <c r="AC30" s="44"/>
      <c r="AD30" s="44">
        <v>7.4737039823844859E-2</v>
      </c>
      <c r="AE30" s="44">
        <v>8.1602141638561054E-2</v>
      </c>
      <c r="AF30" s="44">
        <v>4.9221538554089034E-2</v>
      </c>
      <c r="AG30" s="44"/>
      <c r="AH30" s="44">
        <v>3.9875064811984669E-2</v>
      </c>
      <c r="AI30" s="44">
        <v>3.3452994466525152E-2</v>
      </c>
      <c r="AJ30" s="44">
        <v>5.2026760188799488E-2</v>
      </c>
      <c r="AK30" s="44"/>
      <c r="AL30" s="44">
        <v>3.6722548366663881E-2</v>
      </c>
      <c r="AM30" s="44">
        <v>3.651519930180163E-2</v>
      </c>
      <c r="AN30" s="44"/>
      <c r="AO30" s="44">
        <v>3.7507568947364012E-2</v>
      </c>
      <c r="AP30" s="44">
        <v>1.8242838430043991E-2</v>
      </c>
      <c r="AQ30" s="44">
        <v>4.3085154447218707E-2</v>
      </c>
      <c r="AR30" s="44">
        <v>1.8237775562068487E-2</v>
      </c>
      <c r="AS30" s="44">
        <v>6.1025606585485358E-2</v>
      </c>
      <c r="AT30" s="44">
        <v>2.4105145507501216E-2</v>
      </c>
      <c r="AU30" s="44">
        <v>4.5978595554962531E-2</v>
      </c>
      <c r="AV30" s="44">
        <v>1.1256087909859739E-2</v>
      </c>
      <c r="AW30" s="44">
        <v>3.1963671715673936E-2</v>
      </c>
      <c r="AX30" s="44">
        <v>1.5430227087253253E-2</v>
      </c>
      <c r="AY30" s="44">
        <v>2.783570125937674E-2</v>
      </c>
      <c r="AZ30" s="44">
        <v>2.7027481773189546E-2</v>
      </c>
      <c r="BA30" s="44">
        <v>1.2556827798126533E-2</v>
      </c>
      <c r="BB30" s="44">
        <v>1.3190685886015515E-2</v>
      </c>
      <c r="BC30" s="44">
        <v>2.1962948077109724E-2</v>
      </c>
      <c r="BD30" s="44">
        <v>1.7191481991824034E-2</v>
      </c>
      <c r="BE30" s="44">
        <v>8.7776771213464028E-3</v>
      </c>
      <c r="BF30" s="44">
        <v>1.345094494119211E-2</v>
      </c>
      <c r="BG30" s="44">
        <v>1.4254314059136623E-2</v>
      </c>
      <c r="BH30" s="44">
        <v>2.5899857887482405E-2</v>
      </c>
      <c r="BI30" s="44">
        <v>1.1054738822409392E-2</v>
      </c>
      <c r="BJ30" s="44">
        <v>2.2365994258982086E-2</v>
      </c>
      <c r="BK30" s="44">
        <v>1.7535057810609309E-2</v>
      </c>
      <c r="BL30" s="44">
        <v>1.9390332681299798E-2</v>
      </c>
      <c r="BM30" s="44">
        <v>1.3677381440837681E-2</v>
      </c>
      <c r="BN30" s="43">
        <v>4.5892863841894664E-2</v>
      </c>
      <c r="BO30" s="43">
        <v>1.1426218737163634E-2</v>
      </c>
      <c r="BP30" s="43"/>
      <c r="BQ30" s="43">
        <v>1.4066087594473989E-2</v>
      </c>
      <c r="BR30" s="43">
        <v>3.5127089846421294E-2</v>
      </c>
      <c r="BS30" s="43"/>
      <c r="BT30" s="43"/>
      <c r="BU30" s="43">
        <v>3.0150065863086908E-2</v>
      </c>
      <c r="BV30" s="43">
        <v>1.4960780507671906E-2</v>
      </c>
      <c r="BW30" s="43">
        <v>1.3367118094625197E-2</v>
      </c>
      <c r="BX30" s="43">
        <v>9.1461563310628376E-3</v>
      </c>
      <c r="BY30" s="43">
        <v>6.5072923782711701E-3</v>
      </c>
      <c r="BZ30" s="44">
        <v>6.0663204543862865E-3</v>
      </c>
      <c r="CA30" s="43">
        <v>7.7545475281001206E-3</v>
      </c>
      <c r="CB30" s="43">
        <v>1.011446025460839E-2</v>
      </c>
      <c r="CC30" s="43">
        <v>5.442566908049281E-3</v>
      </c>
      <c r="CD30" s="43">
        <v>8.2582694706142632E-3</v>
      </c>
      <c r="CE30" s="43">
        <v>4.5218958264634955E-3</v>
      </c>
      <c r="CF30" s="43">
        <v>8.5821813846179741E-3</v>
      </c>
      <c r="CG30" s="43">
        <v>6.8045954151949566E-3</v>
      </c>
      <c r="CH30" s="43"/>
      <c r="CI30" s="43">
        <v>1.1360470508169719E-2</v>
      </c>
      <c r="CJ30" s="43"/>
      <c r="CK30" s="43">
        <v>5.5814681561364814E-3</v>
      </c>
      <c r="CL30" s="44">
        <v>8.9935519622614275E-3</v>
      </c>
      <c r="CM30" s="44"/>
      <c r="CN30" s="44">
        <v>1.0503346652351099E-2</v>
      </c>
      <c r="CO30" s="17"/>
      <c r="CP30" s="17"/>
      <c r="CQ30" s="17"/>
    </row>
    <row r="31" spans="2:96" s="34" customFormat="1">
      <c r="B31" s="5" t="s">
        <v>20</v>
      </c>
      <c r="C31" s="43">
        <v>1.3294335796610099</v>
      </c>
      <c r="D31" s="43">
        <v>1.3223860746305476</v>
      </c>
      <c r="E31" s="43">
        <v>1.294626091526722</v>
      </c>
      <c r="F31" s="43">
        <v>1.3236085251435514</v>
      </c>
      <c r="G31" s="43">
        <v>1.3455476498160406</v>
      </c>
      <c r="H31" s="43">
        <v>1.4002538911589706</v>
      </c>
      <c r="I31" s="43"/>
      <c r="J31" s="43">
        <v>1.4096155934561112</v>
      </c>
      <c r="K31" s="43">
        <v>1.3577226677790777</v>
      </c>
      <c r="L31" s="43"/>
      <c r="M31" s="43">
        <v>1.3379290470740388</v>
      </c>
      <c r="N31" s="43">
        <v>1.3505250360191865</v>
      </c>
      <c r="O31" s="43">
        <v>1.3984615170109553</v>
      </c>
      <c r="P31" s="43"/>
      <c r="Q31" s="43">
        <v>1.3060387740960189</v>
      </c>
      <c r="R31" s="43">
        <v>1.3521514132548029</v>
      </c>
      <c r="S31" s="43">
        <v>1.3647237611418692</v>
      </c>
      <c r="T31" s="43"/>
      <c r="U31" s="43">
        <v>1.292285762610087</v>
      </c>
      <c r="V31" s="43">
        <v>1.370420339966701</v>
      </c>
      <c r="W31" s="43"/>
      <c r="X31" s="43">
        <v>1.3101743596871784</v>
      </c>
      <c r="Y31" s="43">
        <v>1.3978968417890325</v>
      </c>
      <c r="Z31" s="43"/>
      <c r="AA31" s="43">
        <v>1.3324920354215479</v>
      </c>
      <c r="AB31" s="43">
        <v>1.3739079260751077</v>
      </c>
      <c r="AC31" s="43"/>
      <c r="AD31" s="43">
        <v>1.3614038082362283</v>
      </c>
      <c r="AE31" s="43">
        <v>1.3353053019317667</v>
      </c>
      <c r="AF31" s="43">
        <v>1.4004790835308076</v>
      </c>
      <c r="AG31" s="43"/>
      <c r="AH31" s="43">
        <v>1.2958905207681775</v>
      </c>
      <c r="AI31" s="43">
        <v>1.3563423914388522</v>
      </c>
      <c r="AJ31" s="43">
        <v>1.3502165635069925</v>
      </c>
      <c r="AK31" s="43"/>
      <c r="AL31" s="43">
        <v>1.3297288590244936</v>
      </c>
      <c r="AM31" s="43">
        <v>1.3714891407831387</v>
      </c>
      <c r="AN31" s="43"/>
      <c r="AO31" s="43">
        <v>1.3426905693527189</v>
      </c>
      <c r="AP31" s="43">
        <v>1.4331938419849002</v>
      </c>
      <c r="AQ31" s="43">
        <v>1.3896859002765927</v>
      </c>
      <c r="AR31" s="43">
        <v>1.3120909361383255</v>
      </c>
      <c r="AS31" s="43">
        <v>1.3587306389086977</v>
      </c>
      <c r="AT31" s="43">
        <v>1.3607216400244873</v>
      </c>
      <c r="AU31" s="43">
        <v>1.2915933457804047</v>
      </c>
      <c r="AV31" s="43">
        <v>1.3429262885606597</v>
      </c>
      <c r="AW31" s="43">
        <v>1.4733626523959276</v>
      </c>
      <c r="AX31" s="43">
        <v>1.4080962206410692</v>
      </c>
      <c r="AY31" s="43">
        <v>1.3890870844144845</v>
      </c>
      <c r="AZ31" s="43">
        <v>1.4144979551117114</v>
      </c>
      <c r="BA31" s="43">
        <v>1.406857479545879</v>
      </c>
      <c r="BB31" s="43">
        <v>1.380446448443688</v>
      </c>
      <c r="BC31" s="43">
        <v>1.4753048843075178</v>
      </c>
      <c r="BD31" s="43">
        <v>1.3984740276839096</v>
      </c>
      <c r="BE31" s="43">
        <v>1.4194092097223412</v>
      </c>
      <c r="BF31" s="43">
        <v>1.361991795039283</v>
      </c>
      <c r="BG31" s="43">
        <v>1.3455124535178908</v>
      </c>
      <c r="BH31" s="43">
        <v>1.4209091199023525</v>
      </c>
      <c r="BI31" s="43">
        <v>1.3583335928270117</v>
      </c>
      <c r="BJ31" s="43">
        <v>1.316866360364525</v>
      </c>
      <c r="BK31" s="43">
        <v>1.3649382329315387</v>
      </c>
      <c r="BL31" s="43"/>
      <c r="BM31" s="43">
        <v>1.3780701396094295</v>
      </c>
      <c r="BN31" s="40">
        <v>1.377478924384776</v>
      </c>
      <c r="BO31" s="40">
        <v>1.3359962876563061</v>
      </c>
      <c r="BP31" s="40"/>
      <c r="BQ31" s="40">
        <v>1.4029362625521635</v>
      </c>
      <c r="BR31" s="40"/>
      <c r="BS31" s="40"/>
      <c r="BT31" s="40"/>
      <c r="BU31" s="40">
        <v>1.3926471172140353</v>
      </c>
      <c r="BV31" s="40">
        <v>1.4705554886475463</v>
      </c>
      <c r="BW31" s="40">
        <v>1.4227754025424155</v>
      </c>
      <c r="BX31" s="40">
        <v>1.4074607471563942</v>
      </c>
      <c r="BY31" s="40">
        <v>1.3230265912561301</v>
      </c>
      <c r="BZ31" s="40">
        <v>1.365362297618905</v>
      </c>
      <c r="CA31" s="40">
        <v>1.4090243313843887</v>
      </c>
      <c r="CB31" s="40">
        <v>1.3783410858602538</v>
      </c>
      <c r="CC31" s="40">
        <v>1.3513674217285698</v>
      </c>
      <c r="CD31" s="40">
        <v>1.3958400170095853</v>
      </c>
      <c r="CE31" s="40">
        <v>1.2559396538782082</v>
      </c>
      <c r="CF31" s="40">
        <v>1.4160521692891614</v>
      </c>
      <c r="CG31" s="40">
        <v>1.4291311750731093</v>
      </c>
      <c r="CH31" s="40"/>
      <c r="CI31" s="40">
        <v>1.4302294966990934</v>
      </c>
      <c r="CJ31" s="40"/>
      <c r="CK31" s="40">
        <v>1.4151401989785943</v>
      </c>
      <c r="CL31" s="40">
        <v>1.4627639482616823</v>
      </c>
      <c r="CM31" s="40"/>
      <c r="CN31" s="40">
        <v>1.3780583518619691</v>
      </c>
      <c r="CO31" s="15"/>
      <c r="CP31" s="15"/>
      <c r="CQ31" s="15"/>
    </row>
    <row r="32" spans="2:96">
      <c r="B32" s="5" t="s">
        <v>3</v>
      </c>
      <c r="C32" s="43">
        <v>2.6062445172545878</v>
      </c>
      <c r="D32" s="44">
        <v>2.5657385815931497</v>
      </c>
      <c r="E32" s="44">
        <v>2.3606907200492082</v>
      </c>
      <c r="F32" s="44">
        <v>2.6489176627915678</v>
      </c>
      <c r="G32" s="44">
        <v>2.6975802332380532</v>
      </c>
      <c r="H32" s="44">
        <v>2.8763602403755817</v>
      </c>
      <c r="I32" s="44"/>
      <c r="J32" s="44">
        <v>2.2688330914221098</v>
      </c>
      <c r="K32" s="44">
        <v>2.7064283940473359</v>
      </c>
      <c r="L32" s="44"/>
      <c r="M32" s="44">
        <v>2.1457519994557641</v>
      </c>
      <c r="N32" s="44">
        <v>2.9297258712880607</v>
      </c>
      <c r="O32" s="44">
        <v>2.2879544362518929</v>
      </c>
      <c r="P32" s="44"/>
      <c r="Q32" s="44">
        <v>2.640801005726201</v>
      </c>
      <c r="R32" s="44">
        <v>2.3497826392618002</v>
      </c>
      <c r="S32" s="44">
        <v>2.3209331201254235</v>
      </c>
      <c r="T32" s="44"/>
      <c r="U32" s="44">
        <v>2.7457919134799487</v>
      </c>
      <c r="V32" s="44">
        <v>2.7198205844727217</v>
      </c>
      <c r="W32" s="44"/>
      <c r="X32" s="44">
        <v>3.0661233803839969</v>
      </c>
      <c r="Y32" s="44">
        <v>1.974544763034584</v>
      </c>
      <c r="Z32" s="44"/>
      <c r="AA32" s="44">
        <v>2.1187663034330115</v>
      </c>
      <c r="AB32" s="44">
        <v>3.0391822671546014</v>
      </c>
      <c r="AC32" s="44"/>
      <c r="AD32" s="44">
        <v>2.2816338855504594</v>
      </c>
      <c r="AE32" s="44">
        <v>2.5569252532540419</v>
      </c>
      <c r="AF32" s="44">
        <v>2.9357967889270173</v>
      </c>
      <c r="AG32" s="44"/>
      <c r="AH32" s="44">
        <v>2.8432107041803683</v>
      </c>
      <c r="AI32" s="44">
        <v>2.8681377341981693</v>
      </c>
      <c r="AJ32" s="44">
        <v>2.2281849755377059</v>
      </c>
      <c r="AK32" s="44"/>
      <c r="AL32" s="44">
        <v>1.8149646731641298</v>
      </c>
      <c r="AM32" s="44">
        <v>2.4770622493365582</v>
      </c>
      <c r="AN32" s="44"/>
      <c r="AO32" s="44">
        <v>2.4947398252393214</v>
      </c>
      <c r="AP32" s="44">
        <v>2.3904888120620384</v>
      </c>
      <c r="AQ32" s="44">
        <v>2.2882678605638045</v>
      </c>
      <c r="AR32" s="44">
        <v>2.6283192164236109</v>
      </c>
      <c r="AS32" s="44">
        <v>2.8351874463628239</v>
      </c>
      <c r="AT32" s="44">
        <v>2.382310548999361</v>
      </c>
      <c r="AU32" s="44">
        <v>2.3836734445855692</v>
      </c>
      <c r="AV32" s="44">
        <v>2.0616406656145996</v>
      </c>
      <c r="AW32" s="44">
        <v>2.8218618790748442</v>
      </c>
      <c r="AX32" s="44">
        <v>2.4242444536013261</v>
      </c>
      <c r="AY32" s="44">
        <v>3.0089412394421289</v>
      </c>
      <c r="AZ32" s="44">
        <v>2.4117267653890142</v>
      </c>
      <c r="BA32" s="44">
        <v>2.3423551021352611</v>
      </c>
      <c r="BB32" s="44">
        <v>2.7443390468349125</v>
      </c>
      <c r="BC32" s="44">
        <v>2.1563926759164049</v>
      </c>
      <c r="BD32" s="44">
        <v>2.1889030899544411</v>
      </c>
      <c r="BE32" s="44">
        <v>2.6783393790800778</v>
      </c>
      <c r="BF32" s="44">
        <v>2.3031100620093352</v>
      </c>
      <c r="BG32" s="44">
        <v>2.2251069936606571</v>
      </c>
      <c r="BH32" s="44">
        <v>2.6363648169465419</v>
      </c>
      <c r="BI32" s="44">
        <v>2.4603243080258301</v>
      </c>
      <c r="BJ32" s="44">
        <v>2.2711155425240559</v>
      </c>
      <c r="BK32" s="44">
        <v>2.5289327295366366</v>
      </c>
      <c r="BL32" s="44">
        <v>2.18329885780207</v>
      </c>
      <c r="BM32" s="44">
        <v>2.0844972045605679</v>
      </c>
      <c r="BN32" s="43">
        <v>2.5058327362033008</v>
      </c>
      <c r="BO32" s="43">
        <v>2.0440353466215302</v>
      </c>
      <c r="BP32" s="43"/>
      <c r="BQ32" s="43">
        <v>2.0739131454837696</v>
      </c>
      <c r="BR32" s="43">
        <v>2.0295111810424848</v>
      </c>
      <c r="BS32" s="43">
        <v>3.1433913955415038</v>
      </c>
      <c r="BT32" s="43">
        <v>2.2229377602985969</v>
      </c>
      <c r="BU32" s="43">
        <v>3.0483736558109844</v>
      </c>
      <c r="BV32" s="43">
        <v>2.1976187147359436</v>
      </c>
      <c r="BW32" s="43">
        <v>2.5791232678275819</v>
      </c>
      <c r="BX32" s="43">
        <v>2.264368818215805</v>
      </c>
      <c r="BY32" s="43">
        <v>1.9417405264447283</v>
      </c>
      <c r="BZ32" s="44">
        <v>2.314582354246923</v>
      </c>
      <c r="CA32" s="43">
        <v>2.2083708607332468</v>
      </c>
      <c r="CB32" s="43">
        <v>2.8012568532496993</v>
      </c>
      <c r="CC32" s="43">
        <v>1.9840175621818068</v>
      </c>
      <c r="CD32" s="43">
        <v>2.2163546516832136</v>
      </c>
      <c r="CE32" s="43">
        <v>2.0274711370059033</v>
      </c>
      <c r="CF32" s="43">
        <v>2.3840373578485634</v>
      </c>
      <c r="CG32" s="43">
        <v>2.4643884431075151</v>
      </c>
      <c r="CH32" s="43"/>
      <c r="CI32" s="43">
        <v>2.4593963348222374</v>
      </c>
      <c r="CJ32" s="43"/>
      <c r="CK32" s="43">
        <v>3.0575416722209448</v>
      </c>
      <c r="CL32" s="44">
        <v>2.2140015262866104</v>
      </c>
      <c r="CM32" s="44"/>
      <c r="CN32" s="44">
        <v>1.9085270175209017</v>
      </c>
      <c r="CO32" s="17"/>
      <c r="CP32" s="17"/>
      <c r="CQ32" s="17"/>
    </row>
    <row r="33" spans="2:95" s="32" customFormat="1">
      <c r="B33" s="25" t="s">
        <v>4</v>
      </c>
      <c r="C33" s="46">
        <v>4.1096015441638398</v>
      </c>
      <c r="D33" s="46">
        <v>4.0438901304421453</v>
      </c>
      <c r="E33" s="46">
        <v>4.1124440029014169</v>
      </c>
      <c r="F33" s="46">
        <v>4.101800450685543</v>
      </c>
      <c r="G33" s="46">
        <v>4.0985436716213952</v>
      </c>
      <c r="H33" s="46">
        <v>4.1104124748201993</v>
      </c>
      <c r="I33" s="46"/>
      <c r="J33" s="46">
        <v>4.2368069121143481</v>
      </c>
      <c r="K33" s="46">
        <v>4.0179341847513106</v>
      </c>
      <c r="L33" s="46"/>
      <c r="M33" s="46">
        <v>3.9957238647513833</v>
      </c>
      <c r="N33" s="46">
        <v>4.2338693352451706</v>
      </c>
      <c r="O33" s="46">
        <v>4.0661768497108941</v>
      </c>
      <c r="P33" s="46"/>
      <c r="Q33" s="46">
        <v>4.1323253422846733</v>
      </c>
      <c r="R33" s="46">
        <v>4.390990623525318</v>
      </c>
      <c r="S33" s="46">
        <v>4.3114026812777828</v>
      </c>
      <c r="T33" s="46"/>
      <c r="U33" s="46">
        <v>4.3613558302053299</v>
      </c>
      <c r="V33" s="46">
        <v>4.3240504815617093</v>
      </c>
      <c r="W33" s="46"/>
      <c r="X33" s="46">
        <v>4.3289917687699715</v>
      </c>
      <c r="Y33" s="46">
        <v>4.4653318757685545</v>
      </c>
      <c r="Z33" s="46"/>
      <c r="AA33" s="46">
        <v>4.2886284916067723</v>
      </c>
      <c r="AB33" s="46">
        <v>4.4911730622620336</v>
      </c>
      <c r="AC33" s="46"/>
      <c r="AD33" s="46">
        <v>4.3273441833684645</v>
      </c>
      <c r="AE33" s="46">
        <v>4.2876835545610277</v>
      </c>
      <c r="AF33" s="46">
        <v>4.3062813936890567</v>
      </c>
      <c r="AG33" s="46"/>
      <c r="AH33" s="46">
        <v>4.4342671403328699</v>
      </c>
      <c r="AI33" s="46">
        <v>4.4439603645920265</v>
      </c>
      <c r="AJ33" s="46">
        <v>4.4450346343591036</v>
      </c>
      <c r="AK33" s="46"/>
      <c r="AL33" s="46">
        <v>4.4078666716819379</v>
      </c>
      <c r="AM33" s="46">
        <v>4.4008184378872652</v>
      </c>
      <c r="AN33" s="46"/>
      <c r="AO33" s="46">
        <v>4.4154627177831935</v>
      </c>
      <c r="AP33" s="46">
        <v>4.4518315838526608</v>
      </c>
      <c r="AQ33" s="46">
        <v>4.4563429656762983</v>
      </c>
      <c r="AR33" s="46">
        <v>4.1887880363827241</v>
      </c>
      <c r="AS33" s="46">
        <v>4.5611616926071168</v>
      </c>
      <c r="AT33" s="46">
        <v>4.3770268478606358</v>
      </c>
      <c r="AU33" s="46">
        <v>4.3433078723736802</v>
      </c>
      <c r="AV33" s="46">
        <v>4.3463507075329399</v>
      </c>
      <c r="AW33" s="46">
        <v>4.2163395031980135</v>
      </c>
      <c r="AX33" s="46">
        <v>4.406379579519256</v>
      </c>
      <c r="AY33" s="46">
        <v>4.3176564384836968</v>
      </c>
      <c r="AZ33" s="46">
        <v>4.3533250237821841</v>
      </c>
      <c r="BA33" s="46">
        <v>4.2555639642330991</v>
      </c>
      <c r="BB33" s="46">
        <v>4.0141363514920805</v>
      </c>
      <c r="BC33" s="46">
        <v>4.5231867807347701</v>
      </c>
      <c r="BD33" s="46">
        <v>4.4432769548885647</v>
      </c>
      <c r="BE33" s="46">
        <v>4.3762207247016542</v>
      </c>
      <c r="BF33" s="46">
        <v>4.4390059343845731</v>
      </c>
      <c r="BG33" s="46">
        <v>4.417730807727283</v>
      </c>
      <c r="BH33" s="46">
        <v>4.3241454831625781</v>
      </c>
      <c r="BI33" s="46">
        <v>4.430670458636734</v>
      </c>
      <c r="BJ33" s="46">
        <v>4.5164529023782505</v>
      </c>
      <c r="BK33" s="46">
        <v>4.4663867807714768</v>
      </c>
      <c r="BL33" s="46">
        <v>4.4913784932556542</v>
      </c>
      <c r="BM33" s="46">
        <v>4.3826460475451867</v>
      </c>
      <c r="BN33" s="46">
        <v>4.206272364832194</v>
      </c>
      <c r="BO33" s="46">
        <v>4.4069661038312606</v>
      </c>
      <c r="BP33" s="46">
        <v>4.3836371631898352</v>
      </c>
      <c r="BQ33" s="46">
        <v>4.4866628004146749</v>
      </c>
      <c r="BR33" s="46">
        <v>4.7167979189215679</v>
      </c>
      <c r="BS33" s="46">
        <v>4.5033414625635384</v>
      </c>
      <c r="BT33" s="46">
        <v>4.3193519664880506</v>
      </c>
      <c r="BU33" s="46">
        <v>4.3774865327468362</v>
      </c>
      <c r="BV33" s="46">
        <v>4.2234982428355847</v>
      </c>
      <c r="BW33" s="46">
        <v>4.112030444206443</v>
      </c>
      <c r="BX33" s="46">
        <v>4.1941937866757923</v>
      </c>
      <c r="BY33" s="46">
        <v>4.0019803438822086</v>
      </c>
      <c r="BZ33" s="46">
        <v>4.0134652864235818</v>
      </c>
      <c r="CA33" s="46">
        <v>4.0792795435147537</v>
      </c>
      <c r="CB33" s="46">
        <v>4.0683820952023826</v>
      </c>
      <c r="CC33" s="46">
        <v>4.0459545314418159</v>
      </c>
      <c r="CD33" s="46">
        <v>4.0125939508302633</v>
      </c>
      <c r="CE33" s="46">
        <v>3.8981189059814714</v>
      </c>
      <c r="CF33" s="46">
        <v>3.9347125002417482</v>
      </c>
      <c r="CG33" s="46">
        <v>4.0215331852009371</v>
      </c>
      <c r="CH33" s="46"/>
      <c r="CI33" s="46">
        <v>3.8441264571417788</v>
      </c>
      <c r="CJ33" s="46"/>
      <c r="CK33" s="46">
        <v>3.8388195093949879</v>
      </c>
      <c r="CL33" s="46">
        <v>4.0441754785520763</v>
      </c>
      <c r="CM33" s="46"/>
      <c r="CN33" s="46">
        <v>3.9407870961728095</v>
      </c>
      <c r="CO33" s="26"/>
      <c r="CP33" s="26"/>
      <c r="CQ33" s="26"/>
    </row>
    <row r="34" spans="2:95">
      <c r="B34" s="5" t="s">
        <v>5</v>
      </c>
      <c r="C34" s="43">
        <v>-0.41475731915020314</v>
      </c>
      <c r="D34" s="44">
        <v>-0.40842511845771873</v>
      </c>
      <c r="E34" s="44">
        <v>-0.37613168347380793</v>
      </c>
      <c r="F34" s="44">
        <v>-0.42116192454962681</v>
      </c>
      <c r="G34" s="44">
        <v>-0.42915170547142933</v>
      </c>
      <c r="H34" s="44">
        <v>-0.45665172311833085</v>
      </c>
      <c r="I34" s="44"/>
      <c r="J34" s="44">
        <v>-0.3615199772802426</v>
      </c>
      <c r="K34" s="44">
        <v>-0.42992487941810892</v>
      </c>
      <c r="L34" s="44"/>
      <c r="M34" s="44">
        <v>-0.34216651383960256</v>
      </c>
      <c r="N34" s="44">
        <v>-0.46495710636908816</v>
      </c>
      <c r="O34" s="44">
        <v>-0.36462603720468933</v>
      </c>
      <c r="P34" s="44"/>
      <c r="Q34" s="44">
        <v>-0.41984167498130481</v>
      </c>
      <c r="R34" s="44">
        <v>-0.37402425890503371</v>
      </c>
      <c r="S34" s="44">
        <v>-0.36968423381153576</v>
      </c>
      <c r="T34" s="44"/>
      <c r="U34" s="44">
        <v>-0.43629735325189112</v>
      </c>
      <c r="V34" s="44">
        <v>-0.42379482076546143</v>
      </c>
      <c r="W34" s="44"/>
      <c r="X34" s="44">
        <v>-0.48642269643054509</v>
      </c>
      <c r="Y34" s="44">
        <v>-0.31525490827647112</v>
      </c>
      <c r="Z34" s="44"/>
      <c r="AA34" s="44">
        <v>-0.33780410301746289</v>
      </c>
      <c r="AB34" s="44">
        <v>-0.48250328316424118</v>
      </c>
      <c r="AC34" s="44"/>
      <c r="AD34" s="44">
        <v>-0.36338918994979813</v>
      </c>
      <c r="AE34" s="44">
        <v>-0.40639245855440825</v>
      </c>
      <c r="AF34" s="44">
        <v>-0.46619314669636452</v>
      </c>
      <c r="AG34" s="44"/>
      <c r="AH34" s="44">
        <v>-0.45171591341165612</v>
      </c>
      <c r="AI34" s="44">
        <v>-0.45552839975437714</v>
      </c>
      <c r="AJ34" s="44">
        <v>-0.35506706711681796</v>
      </c>
      <c r="AK34" s="44"/>
      <c r="AL34" s="44">
        <v>-0.29007725490875824</v>
      </c>
      <c r="AM34" s="44">
        <v>-0.3943442629872001</v>
      </c>
      <c r="AN34" s="44"/>
      <c r="AO34" s="44">
        <v>-0.39706741680307056</v>
      </c>
      <c r="AP34" s="44">
        <v>-0.38063868475639911</v>
      </c>
      <c r="AQ34" s="44">
        <v>-0.36466168854161507</v>
      </c>
      <c r="AR34" s="44">
        <v>-0.41826804939357248</v>
      </c>
      <c r="AS34" s="44">
        <v>-0.45084448914574143</v>
      </c>
      <c r="AT34" s="44">
        <v>-0.37916896713567461</v>
      </c>
      <c r="AU34" s="44">
        <v>-0.3797297901721195</v>
      </c>
      <c r="AV34" s="44">
        <v>-0.32908887951692911</v>
      </c>
      <c r="AW34" s="44">
        <v>-0.44864915351610701</v>
      </c>
      <c r="AX34" s="44">
        <v>-0.3862181968784224</v>
      </c>
      <c r="AY34" s="44">
        <v>-0.47803572696798763</v>
      </c>
      <c r="AZ34" s="44">
        <v>-0.38405259897533478</v>
      </c>
      <c r="BA34" s="44">
        <v>-0.3729712314529991</v>
      </c>
      <c r="BB34" s="44">
        <v>-0.43641875740591435</v>
      </c>
      <c r="BC34" s="44">
        <v>-0.34387708347689333</v>
      </c>
      <c r="BD34" s="44">
        <v>-0.34886991693299296</v>
      </c>
      <c r="BE34" s="44">
        <v>-0.42606859934634467</v>
      </c>
      <c r="BF34" s="44">
        <v>-0.36686472496622952</v>
      </c>
      <c r="BG34" s="44">
        <v>-0.35454224501915871</v>
      </c>
      <c r="BH34" s="44">
        <v>-0.41927927292368261</v>
      </c>
      <c r="BI34" s="44">
        <v>-0.39172357795639795</v>
      </c>
      <c r="BJ34" s="44">
        <v>-0.3618977317989131</v>
      </c>
      <c r="BK34" s="44">
        <v>-0.40225029429487208</v>
      </c>
      <c r="BL34" s="44">
        <v>-0.34806663074379385</v>
      </c>
      <c r="BM34" s="44">
        <v>-0.33245470505108549</v>
      </c>
      <c r="BN34" s="43">
        <v>-0.39907023018347065</v>
      </c>
      <c r="BO34" s="43">
        <v>-0.326144037828555</v>
      </c>
      <c r="BP34" s="43"/>
      <c r="BQ34" s="43">
        <v>-0.33065224534742077</v>
      </c>
      <c r="BR34" s="43">
        <v>-0.32392781244615632</v>
      </c>
      <c r="BS34" s="43">
        <v>-0.49832105499846585</v>
      </c>
      <c r="BT34" s="43">
        <v>-0.35438624571116006</v>
      </c>
      <c r="BU34" s="43">
        <v>-0.48377406935198636</v>
      </c>
      <c r="BV34" s="43">
        <v>-0.35028523540836565</v>
      </c>
      <c r="BW34" s="43">
        <v>-0.40945278268350205</v>
      </c>
      <c r="BX34" s="43">
        <v>-0.36067282131064432</v>
      </c>
      <c r="BY34" s="43">
        <v>-0.30981360366985355</v>
      </c>
      <c r="BZ34" s="44">
        <v>-0.36855770274227889</v>
      </c>
      <c r="CA34" s="43">
        <v>-0.35195714081676693</v>
      </c>
      <c r="CB34" s="43">
        <v>-0.44542632477688154</v>
      </c>
      <c r="CC34" s="43">
        <v>-0.31670729528975533</v>
      </c>
      <c r="CD34" s="43">
        <v>-0.35322322775852966</v>
      </c>
      <c r="CE34" s="43">
        <v>-0.3235587529988227</v>
      </c>
      <c r="CF34" s="43">
        <v>-0.37968701441587083</v>
      </c>
      <c r="CG34" s="43">
        <v>-0.3922224929982514</v>
      </c>
      <c r="CH34" s="43"/>
      <c r="CI34" s="43">
        <v>-0.39159140421084171</v>
      </c>
      <c r="CJ34" s="43"/>
      <c r="CK34" s="43">
        <v>-0.48536985932910798</v>
      </c>
      <c r="CL34" s="44">
        <v>-0.35284482206444368</v>
      </c>
      <c r="CM34" s="44"/>
      <c r="CN34" s="44">
        <v>-0.30462630269103008</v>
      </c>
      <c r="CO34" s="17"/>
      <c r="CP34" s="17"/>
      <c r="CQ34" s="17"/>
    </row>
    <row r="35" spans="2:95">
      <c r="B35" s="20" t="s">
        <v>6</v>
      </c>
      <c r="C35" s="41">
        <v>-4.0340792221283353E-2</v>
      </c>
      <c r="D35" s="41">
        <v>2.8900651843961844E-2</v>
      </c>
      <c r="E35" s="41">
        <v>-1.0461362639696535E-2</v>
      </c>
      <c r="F35" s="41">
        <v>-4.7661514141801508E-3</v>
      </c>
      <c r="G35" s="41">
        <v>4.8458398633234742E-2</v>
      </c>
      <c r="H35" s="41">
        <v>-6.5957333330731102E-2</v>
      </c>
      <c r="I35" s="41"/>
      <c r="J35" s="41">
        <v>-0.21744808947837044</v>
      </c>
      <c r="K35" s="41">
        <v>-0.17858621378978051</v>
      </c>
      <c r="L35" s="41"/>
      <c r="M35" s="41">
        <v>0.2512859543648665</v>
      </c>
      <c r="N35" s="41">
        <v>0.42780607367682233</v>
      </c>
      <c r="O35" s="52">
        <v>0.36792738203410369</v>
      </c>
      <c r="P35" s="52"/>
      <c r="Q35" s="41">
        <v>4.1779613819208805E-2</v>
      </c>
      <c r="R35" s="41">
        <v>7.29287636055593E-3</v>
      </c>
      <c r="S35" s="41">
        <v>8.5404835404894894E-2</v>
      </c>
      <c r="T35" s="41"/>
      <c r="U35" s="41">
        <v>0.28697431357064324</v>
      </c>
      <c r="V35" s="41">
        <v>0.16932954470604436</v>
      </c>
      <c r="W35" s="41"/>
      <c r="X35" s="41">
        <v>0.12136488419086475</v>
      </c>
      <c r="Y35" s="41">
        <v>0.42566094949694466</v>
      </c>
      <c r="Z35" s="41"/>
      <c r="AA35" s="41">
        <v>0.10591777429540719</v>
      </c>
      <c r="AB35" s="41">
        <v>0.35708784291325008</v>
      </c>
      <c r="AC35" s="41"/>
      <c r="AD35" s="41">
        <v>8.4053953918684615E-2</v>
      </c>
      <c r="AE35" s="41">
        <v>0.46671163393719933</v>
      </c>
      <c r="AF35" s="41">
        <v>1.9108957772500101E-3</v>
      </c>
      <c r="AG35" s="41"/>
      <c r="AH35" s="41">
        <v>-0.13700731279242828</v>
      </c>
      <c r="AI35" s="41">
        <v>-0.10039983779342868</v>
      </c>
      <c r="AJ35" s="41">
        <v>7.3063689038032703E-2</v>
      </c>
      <c r="AK35" s="41"/>
      <c r="AL35" s="41">
        <v>0.2539876157154885</v>
      </c>
      <c r="AM35" s="41">
        <v>0.10716957959921047</v>
      </c>
      <c r="AN35" s="41"/>
      <c r="AO35" s="41">
        <v>-0.10316584756986105</v>
      </c>
      <c r="AP35" s="41">
        <v>0.29574048478152409</v>
      </c>
      <c r="AQ35" s="41">
        <v>0.10819608501474827</v>
      </c>
      <c r="AR35" s="41">
        <v>-2.1670895667920131E-2</v>
      </c>
      <c r="AS35" s="41">
        <v>0.39460358134963325</v>
      </c>
      <c r="AT35" s="41"/>
      <c r="AU35" s="41">
        <v>0.36547342638021796</v>
      </c>
      <c r="AV35" s="41">
        <v>0.10565766330381643</v>
      </c>
      <c r="AW35" s="41">
        <v>6.8059431270978646E-2</v>
      </c>
      <c r="AX35" s="41">
        <v>0.20639984000758804</v>
      </c>
      <c r="AY35" s="41">
        <v>0.29017891594573886</v>
      </c>
      <c r="AZ35" s="41">
        <v>0.24232108541118361</v>
      </c>
      <c r="BA35" s="41">
        <v>-0.13790046139147305</v>
      </c>
      <c r="BB35" s="41">
        <v>6.7943192656700017E-3</v>
      </c>
      <c r="BC35" s="41">
        <v>0.3941004151367562</v>
      </c>
      <c r="BD35" s="41">
        <v>-0.16852833765353792</v>
      </c>
      <c r="BE35" s="41">
        <v>0.15329601202377691</v>
      </c>
      <c r="BF35" s="41">
        <v>-0.10942080308140567</v>
      </c>
      <c r="BG35" s="41">
        <v>0.28611828801375566</v>
      </c>
      <c r="BH35" s="41"/>
      <c r="BI35" s="41"/>
      <c r="BJ35" s="41"/>
      <c r="BK35" s="41"/>
      <c r="BL35" s="41"/>
      <c r="BM35" s="41"/>
      <c r="BN35" s="41">
        <v>0.44618769052536639</v>
      </c>
      <c r="BO35" s="41"/>
      <c r="BP35" s="41"/>
      <c r="BQ35" s="41"/>
      <c r="BR35" s="41"/>
      <c r="BS35" s="41"/>
      <c r="BT35" s="41"/>
      <c r="BU35" s="41">
        <v>0.26845347564864042</v>
      </c>
      <c r="BV35" s="41"/>
      <c r="BW35" s="41"/>
      <c r="BX35" s="41"/>
      <c r="BY35" s="41"/>
      <c r="BZ35" s="41"/>
      <c r="CA35" s="41"/>
      <c r="CB35" s="41">
        <v>8.4088905238461464E-2</v>
      </c>
      <c r="CC35" s="41"/>
      <c r="CD35" s="41"/>
      <c r="CE35" s="41"/>
      <c r="CF35" s="41"/>
      <c r="CG35" s="41">
        <v>-4.1984458886734188E-2</v>
      </c>
      <c r="CH35" s="41"/>
      <c r="CI35" s="41"/>
      <c r="CJ35" s="41"/>
      <c r="CK35" s="41">
        <v>-7.2468415952733956E-2</v>
      </c>
      <c r="CL35" s="41"/>
      <c r="CM35" s="41"/>
      <c r="CN35" s="41"/>
      <c r="CO35" s="11"/>
      <c r="CP35" s="11"/>
      <c r="CQ35" s="11"/>
    </row>
    <row r="36" spans="2:95">
      <c r="B36" s="5" t="s">
        <v>7</v>
      </c>
      <c r="C36" s="52">
        <v>1.2174874366141364</v>
      </c>
      <c r="D36" s="52">
        <v>0.53851366113998156</v>
      </c>
      <c r="E36" s="52">
        <v>0.88908097087455551</v>
      </c>
      <c r="F36" s="52">
        <v>0.68124674665526896</v>
      </c>
      <c r="G36" s="52">
        <v>0.95960488862326743</v>
      </c>
      <c r="H36" s="52">
        <v>0.46046286321551472</v>
      </c>
      <c r="I36" s="52"/>
      <c r="J36" s="52">
        <v>0.6616452341343958</v>
      </c>
      <c r="K36" s="52">
        <v>0.67095714738218926</v>
      </c>
      <c r="L36" s="52"/>
      <c r="M36" s="52">
        <v>0.64094355810138803</v>
      </c>
      <c r="N36" s="52">
        <v>0.8548259027388414</v>
      </c>
      <c r="O36" s="52">
        <v>0.67200271047596594</v>
      </c>
      <c r="P36" s="52"/>
      <c r="Q36" s="52">
        <v>0.62170818171587205</v>
      </c>
      <c r="R36" s="52">
        <v>1.1471727582805649</v>
      </c>
      <c r="S36" s="52">
        <v>0.93488129613130777</v>
      </c>
      <c r="T36" s="52"/>
      <c r="U36" s="52">
        <v>1.0238174156981643</v>
      </c>
      <c r="V36" s="52">
        <v>1.0598063010270333</v>
      </c>
      <c r="W36" s="52"/>
      <c r="X36" s="52">
        <v>0.86649831056928461</v>
      </c>
      <c r="Y36" s="52">
        <v>0.56655568773610177</v>
      </c>
      <c r="Z36" s="52"/>
      <c r="AA36" s="52">
        <v>0.75959915904444564</v>
      </c>
      <c r="AB36" s="52">
        <v>1.0389953751263243</v>
      </c>
      <c r="AC36" s="52"/>
      <c r="AD36" s="52">
        <v>0.84535200411406153</v>
      </c>
      <c r="AE36" s="52">
        <v>1.3457594456075548</v>
      </c>
      <c r="AF36" s="52">
        <v>0.73234054328201292</v>
      </c>
      <c r="AG36" s="52"/>
      <c r="AH36" s="52">
        <v>0.78780523575834105</v>
      </c>
      <c r="AI36" s="52">
        <v>1.087407630671589</v>
      </c>
      <c r="AJ36" s="52">
        <v>0.43334669575621221</v>
      </c>
      <c r="AK36" s="52"/>
      <c r="AL36" s="52">
        <v>0.86932577554953572</v>
      </c>
      <c r="AM36" s="52">
        <v>0.78028686106316147</v>
      </c>
      <c r="AN36" s="52"/>
      <c r="AO36" s="52">
        <v>0.53803819755120053</v>
      </c>
      <c r="AP36" s="52">
        <v>0.7462820301572044</v>
      </c>
      <c r="AQ36" s="52">
        <v>0.7462820301572044</v>
      </c>
      <c r="AR36" s="52">
        <v>0.75782101312626493</v>
      </c>
      <c r="AS36" s="52">
        <v>1.3587761596162349</v>
      </c>
      <c r="AT36" s="52"/>
      <c r="AU36" s="52">
        <v>1.0705309754081476</v>
      </c>
      <c r="AV36" s="52">
        <v>0.87116590654552684</v>
      </c>
      <c r="AW36" s="52">
        <v>0.6587604146348004</v>
      </c>
      <c r="AX36" s="52">
        <v>0.84573813136231701</v>
      </c>
      <c r="AY36" s="52">
        <v>0.67704974497483772</v>
      </c>
      <c r="AZ36" s="52">
        <v>0.60056540327374641</v>
      </c>
      <c r="BA36" s="52">
        <v>0.56330855222697696</v>
      </c>
      <c r="BB36" s="52">
        <v>0.65829792497901396</v>
      </c>
      <c r="BC36" s="52">
        <v>0.50455974798409975</v>
      </c>
      <c r="BD36" s="52">
        <v>1.0498026648198457</v>
      </c>
      <c r="BE36" s="52">
        <v>0.92491610712506656</v>
      </c>
      <c r="BF36" s="52">
        <v>1.0842380127356543</v>
      </c>
      <c r="BG36" s="52">
        <v>1.1215157447002286</v>
      </c>
      <c r="BH36" s="52"/>
      <c r="BI36" s="52"/>
      <c r="BJ36" s="52"/>
      <c r="BK36" s="52"/>
      <c r="BL36" s="52"/>
      <c r="BM36" s="52"/>
      <c r="BN36" s="52">
        <v>1.2075038339303132</v>
      </c>
      <c r="BO36" s="52"/>
      <c r="BP36" s="52"/>
      <c r="BQ36" s="52"/>
      <c r="BR36" s="52"/>
      <c r="BS36" s="52"/>
      <c r="BT36" s="52"/>
      <c r="BU36" s="52">
        <v>1.0542536631128543</v>
      </c>
      <c r="BV36" s="52"/>
      <c r="BW36" s="52"/>
      <c r="BX36" s="52"/>
      <c r="BY36" s="52"/>
      <c r="BZ36" s="52"/>
      <c r="CA36" s="52"/>
      <c r="CB36" s="52">
        <v>0.62254186338557682</v>
      </c>
      <c r="CC36" s="52"/>
      <c r="CD36" s="52"/>
      <c r="CE36" s="52"/>
      <c r="CF36" s="52"/>
      <c r="CG36" s="52">
        <v>0.8578780593287576</v>
      </c>
      <c r="CH36" s="52"/>
      <c r="CI36" s="52"/>
      <c r="CJ36" s="52"/>
      <c r="CK36" s="52">
        <v>0.55150126123963805</v>
      </c>
      <c r="CL36" s="52"/>
      <c r="CM36" s="52"/>
      <c r="CN36" s="52"/>
      <c r="CO36" s="18"/>
      <c r="CP36" s="18"/>
      <c r="CQ36" s="18"/>
    </row>
    <row r="37" spans="2:95">
      <c r="B37" s="5" t="s">
        <v>8</v>
      </c>
      <c r="C37" s="52">
        <v>0.35145834963207956</v>
      </c>
      <c r="D37" s="52">
        <v>0.13904362942002219</v>
      </c>
      <c r="E37" s="52">
        <v>0.17436312383282221</v>
      </c>
      <c r="F37" s="52">
        <v>0.1605713980737383</v>
      </c>
      <c r="G37" s="52">
        <v>0.30345371018817241</v>
      </c>
      <c r="H37" s="52">
        <v>0.12306387667752926</v>
      </c>
      <c r="I37" s="52"/>
      <c r="J37" s="52">
        <v>0.22054841137813194</v>
      </c>
      <c r="K37" s="52">
        <v>0.17324039052200363</v>
      </c>
      <c r="L37" s="52"/>
      <c r="M37" s="52">
        <v>0.16549091509237343</v>
      </c>
      <c r="N37" s="52">
        <v>0.2703196855564306</v>
      </c>
      <c r="O37" s="51">
        <v>0.22400090349198865</v>
      </c>
      <c r="P37" s="51"/>
      <c r="Q37" s="52">
        <v>0.17947169303552576</v>
      </c>
      <c r="R37" s="52">
        <v>0.2782302619542309</v>
      </c>
      <c r="S37" s="52">
        <v>0.21447647863382593</v>
      </c>
      <c r="T37" s="52"/>
      <c r="U37" s="52">
        <v>0.30869256560928471</v>
      </c>
      <c r="V37" s="52">
        <v>0.30593972659340962</v>
      </c>
      <c r="W37" s="52"/>
      <c r="X37" s="52">
        <v>0.28883277018976156</v>
      </c>
      <c r="Y37" s="52">
        <v>0.13740993784296493</v>
      </c>
      <c r="Z37" s="52"/>
      <c r="AA37" s="52">
        <v>0.24020634513289379</v>
      </c>
      <c r="AB37" s="52">
        <v>0.28816546922983882</v>
      </c>
      <c r="AC37" s="52"/>
      <c r="AD37" s="52">
        <v>0.24403210356762153</v>
      </c>
      <c r="AE37" s="52">
        <v>0.42556650308053534</v>
      </c>
      <c r="AF37" s="52">
        <v>0.22080898189376963</v>
      </c>
      <c r="AG37" s="52"/>
      <c r="AH37" s="52">
        <v>0.26260174525278035</v>
      </c>
      <c r="AI37" s="52">
        <v>0.34386848579693935</v>
      </c>
      <c r="AJ37" s="52">
        <v>0.13065894490578658</v>
      </c>
      <c r="AK37" s="52"/>
      <c r="AL37" s="52">
        <v>0.43466288777476786</v>
      </c>
      <c r="AM37" s="52">
        <v>0.22524941463997222</v>
      </c>
      <c r="AN37" s="52"/>
      <c r="AO37" s="52">
        <v>0.19022522901292058</v>
      </c>
      <c r="AP37" s="52">
        <v>0.33374746996361143</v>
      </c>
      <c r="AQ37" s="52">
        <v>0.19945226219673981</v>
      </c>
      <c r="AR37" s="52">
        <v>0.30937913308639037</v>
      </c>
      <c r="AS37" s="52">
        <v>0.45292538653874498</v>
      </c>
      <c r="AT37" s="52"/>
      <c r="AU37" s="52">
        <v>0.37848985609067509</v>
      </c>
      <c r="AV37" s="52">
        <v>0.27548684845692534</v>
      </c>
      <c r="AW37" s="52">
        <v>0.24898803295678235</v>
      </c>
      <c r="AX37" s="52">
        <v>0.23456555371091795</v>
      </c>
      <c r="AY37" s="52">
        <v>0.22568324832494591</v>
      </c>
      <c r="AZ37" s="52">
        <v>0.18107728224795414</v>
      </c>
      <c r="BA37" s="52">
        <v>0.15055054324807163</v>
      </c>
      <c r="BB37" s="52">
        <v>0.26874900248859079</v>
      </c>
      <c r="BC37" s="52">
        <v>0.19070565924847876</v>
      </c>
      <c r="BD37" s="52">
        <v>0.37116129160091055</v>
      </c>
      <c r="BE37" s="52">
        <v>0.32700722568839885</v>
      </c>
      <c r="BF37" s="52">
        <v>0.31299255425927747</v>
      </c>
      <c r="BG37" s="52">
        <v>0.3381497201496978</v>
      </c>
      <c r="BH37" s="52"/>
      <c r="BI37" s="52"/>
      <c r="BJ37" s="52"/>
      <c r="BK37" s="52"/>
      <c r="BL37" s="52"/>
      <c r="BM37" s="52"/>
      <c r="BN37" s="52">
        <v>0.4025012779767711</v>
      </c>
      <c r="BO37" s="52"/>
      <c r="BP37" s="52"/>
      <c r="BQ37" s="52"/>
      <c r="BR37" s="52"/>
      <c r="BS37" s="52"/>
      <c r="BT37" s="52"/>
      <c r="BU37" s="42">
        <v>0.25569407112991971</v>
      </c>
      <c r="BV37" s="42"/>
      <c r="BW37" s="42"/>
      <c r="BX37" s="42"/>
      <c r="BY37" s="42"/>
      <c r="BZ37" s="42"/>
      <c r="CA37" s="42"/>
      <c r="CB37" s="52">
        <v>0.18770343428533171</v>
      </c>
      <c r="CC37" s="52"/>
      <c r="CD37" s="52"/>
      <c r="CE37" s="52"/>
      <c r="CF37" s="52"/>
      <c r="CG37" s="52">
        <v>0.28595935310958587</v>
      </c>
      <c r="CH37" s="52"/>
      <c r="CI37" s="52"/>
      <c r="CJ37" s="52"/>
      <c r="CK37" s="52">
        <v>0.17440001179727899</v>
      </c>
      <c r="CL37" s="52"/>
      <c r="CM37" s="52"/>
      <c r="CN37" s="52"/>
      <c r="CO37" s="18"/>
      <c r="CP37" s="18"/>
      <c r="CQ37" s="18"/>
    </row>
    <row r="38" spans="2:95">
      <c r="B38" s="5" t="s">
        <v>9</v>
      </c>
      <c r="C38" s="52">
        <f t="shared" ref="C38:H39" si="10">((C7-C26)/C7)*100</f>
        <v>0.97394718929707158</v>
      </c>
      <c r="D38" s="52">
        <f t="shared" si="10"/>
        <v>7.8372744185147418</v>
      </c>
      <c r="E38" s="52">
        <f t="shared" si="10"/>
        <v>-6.9218888776925569</v>
      </c>
      <c r="F38" s="52">
        <f t="shared" si="10"/>
        <v>4.8962546285644359</v>
      </c>
      <c r="G38" s="52">
        <f t="shared" si="10"/>
        <v>3.3602643083024417</v>
      </c>
      <c r="H38" s="52">
        <f t="shared" si="10"/>
        <v>-2.2157759353871089</v>
      </c>
      <c r="I38" s="52"/>
      <c r="J38" s="52">
        <f>((J7-J26)/J7)*100</f>
        <v>-10.999610540033633</v>
      </c>
      <c r="K38" s="52">
        <f>((K7-K26)/K7)*100</f>
        <v>1.5165748402897796</v>
      </c>
      <c r="L38" s="52"/>
      <c r="M38" s="52">
        <f t="shared" ref="M38:O39" si="11">((M7-M26)/M7)*100</f>
        <v>11.9125693263729</v>
      </c>
      <c r="N38" s="52">
        <f t="shared" si="11"/>
        <v>8.3531857019860531</v>
      </c>
      <c r="O38" s="52">
        <f t="shared" si="11"/>
        <v>8.0667492896298203</v>
      </c>
      <c r="P38" s="52"/>
      <c r="Q38" s="52">
        <f t="shared" ref="Q38:S39" si="12">((Q7-Q26)/Q7)*100</f>
        <v>-1.2766190099909127</v>
      </c>
      <c r="R38" s="52">
        <f t="shared" si="12"/>
        <v>1.3006297220854275</v>
      </c>
      <c r="S38" s="52">
        <f t="shared" si="12"/>
        <v>3.0034186255479227</v>
      </c>
      <c r="T38" s="52"/>
      <c r="U38" s="52">
        <f>((U7-U26)/U7)*100</f>
        <v>10.633614341362581</v>
      </c>
      <c r="V38" s="52">
        <f>((V7-V26)/V7)*100</f>
        <v>4.4904213416368393</v>
      </c>
      <c r="W38" s="52"/>
      <c r="X38" s="52">
        <f>((X7-X26)/X7)*100</f>
        <v>3.193171676452248</v>
      </c>
      <c r="Y38" s="52">
        <f>((Y7-Y26)/Y7)*100</f>
        <v>11.079515145643583</v>
      </c>
      <c r="Z38" s="52"/>
      <c r="AA38" s="52">
        <f>((AA7-AA26)/AA7)*100</f>
        <v>4.4636154982199043</v>
      </c>
      <c r="AB38" s="52">
        <f>((AB7-AB26)/AB7)*100</f>
        <v>10.35933590697109</v>
      </c>
      <c r="AC38" s="52"/>
      <c r="AD38" s="52">
        <f t="shared" ref="AD38:AF39" si="13">((AD7-AD26)/AD7)*100</f>
        <v>1.5269754908168172</v>
      </c>
      <c r="AE38" s="52">
        <f t="shared" si="13"/>
        <v>18.213575622034352</v>
      </c>
      <c r="AF38" s="52">
        <f t="shared" si="13"/>
        <v>0.35944927567522877</v>
      </c>
      <c r="AG38" s="52"/>
      <c r="AH38" s="52">
        <f t="shared" ref="AH38:AJ39" si="14">((AH7-AH26)/AH7)*100</f>
        <v>-1.4300650707372577</v>
      </c>
      <c r="AI38" s="52">
        <f t="shared" si="14"/>
        <v>2.3952609415307724</v>
      </c>
      <c r="AJ38" s="52">
        <f t="shared" si="14"/>
        <v>0.90780448979927963</v>
      </c>
      <c r="AK38" s="52"/>
      <c r="AL38" s="52">
        <f>((AL7-AL26)/AL7)*100</f>
        <v>3.7175503587889516</v>
      </c>
      <c r="AM38" s="52">
        <f>((AM7-AM26)/AM7)*100</f>
        <v>4.3928497718708455</v>
      </c>
      <c r="AN38" s="52"/>
      <c r="AO38" s="52">
        <f t="shared" ref="AO38:BO38" si="15">((AO7-AO26)/AO7)*100</f>
        <v>-6.6358260555231929</v>
      </c>
      <c r="AP38" s="52">
        <f t="shared" si="15"/>
        <v>3.2957027779835939</v>
      </c>
      <c r="AQ38" s="52">
        <f t="shared" si="15"/>
        <v>-1.4357052964102635</v>
      </c>
      <c r="AR38" s="52">
        <f t="shared" si="15"/>
        <v>-0.50529241325931495</v>
      </c>
      <c r="AS38" s="52">
        <f t="shared" si="15"/>
        <v>3.4397300302622509</v>
      </c>
      <c r="AT38" s="52">
        <f t="shared" si="15"/>
        <v>6.3851660408910993</v>
      </c>
      <c r="AU38" s="52">
        <f t="shared" si="15"/>
        <v>15.258709124277894</v>
      </c>
      <c r="AV38" s="52">
        <f t="shared" si="15"/>
        <v>-3.9452108843136351</v>
      </c>
      <c r="AW38" s="52">
        <f t="shared" si="15"/>
        <v>5.1197369875748491</v>
      </c>
      <c r="AX38" s="52">
        <f t="shared" si="15"/>
        <v>4.3666317060478121</v>
      </c>
      <c r="AY38" s="52">
        <f t="shared" si="15"/>
        <v>10.391706881155436</v>
      </c>
      <c r="AZ38" s="52">
        <f t="shared" si="15"/>
        <v>4.9032979248792765</v>
      </c>
      <c r="BA38" s="52">
        <f t="shared" si="15"/>
        <v>4.5257875178546314</v>
      </c>
      <c r="BB38" s="52">
        <f t="shared" si="15"/>
        <v>9.0483673606491291</v>
      </c>
      <c r="BC38" s="52">
        <f t="shared" si="15"/>
        <v>13.230288018700149</v>
      </c>
      <c r="BD38" s="52">
        <f t="shared" si="15"/>
        <v>-12.496759361072515</v>
      </c>
      <c r="BE38" s="52">
        <f t="shared" si="15"/>
        <v>5.6276585526452445</v>
      </c>
      <c r="BF38" s="52">
        <f t="shared" si="15"/>
        <v>-5.1084940288924745</v>
      </c>
      <c r="BG38" s="52">
        <f t="shared" si="15"/>
        <v>13.215954609129374</v>
      </c>
      <c r="BH38" s="52">
        <f t="shared" si="15"/>
        <v>8.2845848446811772</v>
      </c>
      <c r="BI38" s="52">
        <f t="shared" si="15"/>
        <v>14.026390832591993</v>
      </c>
      <c r="BJ38" s="52">
        <f t="shared" si="15"/>
        <v>14.019843832396855</v>
      </c>
      <c r="BK38" s="52">
        <f t="shared" si="15"/>
        <v>8.0727831642289907</v>
      </c>
      <c r="BL38" s="52">
        <f t="shared" si="15"/>
        <v>12.794415203867212</v>
      </c>
      <c r="BM38" s="52">
        <f t="shared" si="15"/>
        <v>16.288557809889241</v>
      </c>
      <c r="BN38" s="52">
        <f t="shared" si="15"/>
        <v>32.129325963556759</v>
      </c>
      <c r="BO38" s="52">
        <f t="shared" si="15"/>
        <v>9.9363256120342811</v>
      </c>
      <c r="BP38" s="52"/>
      <c r="BQ38" s="52">
        <f>((BQ7-BQ26)/BQ7)*100</f>
        <v>-9.7144093857782678</v>
      </c>
      <c r="BR38" s="52">
        <f>((BR7-BR26)/BR7)*100</f>
        <v>-0.76246578197284764</v>
      </c>
      <c r="BS38" s="52" t="e">
        <f>((#REF!-BS26)/#REF!)*100</f>
        <v>#REF!</v>
      </c>
      <c r="BT38" s="52">
        <f t="shared" ref="BT38:CG38" si="16">((BT7-BT26)/BT7)*100</f>
        <v>3.911813883475491</v>
      </c>
      <c r="BU38" s="52">
        <f t="shared" si="16"/>
        <v>12.966542311278412</v>
      </c>
      <c r="BV38" s="52">
        <f t="shared" si="16"/>
        <v>-4.1473274250092178</v>
      </c>
      <c r="BW38" s="52">
        <f t="shared" si="16"/>
        <v>11.568088892790138</v>
      </c>
      <c r="BX38" s="52">
        <f t="shared" si="16"/>
        <v>-9.9735876792890998</v>
      </c>
      <c r="BY38" s="52">
        <f t="shared" si="16"/>
        <v>8.1321256871691023</v>
      </c>
      <c r="BZ38" s="52">
        <f t="shared" si="16"/>
        <v>4.4366286013924432</v>
      </c>
      <c r="CA38" s="52">
        <f t="shared" si="16"/>
        <v>3.6803728311806387</v>
      </c>
      <c r="CB38" s="52">
        <f t="shared" si="16"/>
        <v>-8.6306702423982031</v>
      </c>
      <c r="CC38" s="52">
        <f t="shared" si="16"/>
        <v>4.2116103611625908</v>
      </c>
      <c r="CD38" s="52">
        <f t="shared" si="16"/>
        <v>0.86645177969443565</v>
      </c>
      <c r="CE38" s="52">
        <f t="shared" si="16"/>
        <v>-14.994161845966616</v>
      </c>
      <c r="CF38" s="52">
        <f t="shared" si="16"/>
        <v>-11.48790044294063</v>
      </c>
      <c r="CG38" s="52">
        <f t="shared" si="16"/>
        <v>-16.638359011025134</v>
      </c>
      <c r="CH38" s="52"/>
      <c r="CI38" s="52">
        <f>((CI7-CI26)/CI7)*100</f>
        <v>7.2188103742820156</v>
      </c>
      <c r="CJ38" s="52"/>
      <c r="CK38" s="52">
        <f>((CK7-CK26)/CK7)*100</f>
        <v>4.3113258853102021</v>
      </c>
      <c r="CL38" s="52">
        <f>((CL7-CL26)/CL7)*100</f>
        <v>-7.2060639992258757</v>
      </c>
      <c r="CM38" s="52"/>
      <c r="CN38" s="52">
        <f>((CN7-CN26)/CN7)*100</f>
        <v>-10.671970427400918</v>
      </c>
      <c r="CO38" s="18"/>
      <c r="CP38" s="18"/>
      <c r="CQ38" s="18"/>
    </row>
    <row r="39" spans="2:95">
      <c r="B39" s="5" t="s">
        <v>10</v>
      </c>
      <c r="C39" s="52">
        <f t="shared" si="10"/>
        <v>-19.598527169351058</v>
      </c>
      <c r="D39" s="52">
        <f t="shared" si="10"/>
        <v>54.296890015194585</v>
      </c>
      <c r="E39" s="52">
        <f t="shared" si="10"/>
        <v>38.575043924199242</v>
      </c>
      <c r="F39" s="52">
        <f t="shared" si="10"/>
        <v>-36.485733936471178</v>
      </c>
      <c r="G39" s="52">
        <f t="shared" si="10"/>
        <v>-39.182604368329535</v>
      </c>
      <c r="H39" s="52">
        <f t="shared" si="10"/>
        <v>-19.521168037248575</v>
      </c>
      <c r="I39" s="52"/>
      <c r="J39" s="52">
        <f>((J8-J27)/J8)*100</f>
        <v>-18.908549707554286</v>
      </c>
      <c r="K39" s="52">
        <f>((K8-K27)/K8)*100</f>
        <v>-49.935318410969757</v>
      </c>
      <c r="L39" s="52"/>
      <c r="M39" s="52">
        <f t="shared" si="11"/>
        <v>24.580510028325744</v>
      </c>
      <c r="N39" s="52">
        <f t="shared" si="11"/>
        <v>-9.2206499877600017</v>
      </c>
      <c r="O39" s="52">
        <f t="shared" si="11"/>
        <v>32.976131404898709</v>
      </c>
      <c r="P39" s="52"/>
      <c r="Q39" s="52">
        <f t="shared" si="12"/>
        <v>-10.327732828871225</v>
      </c>
      <c r="R39" s="52">
        <f t="shared" si="12"/>
        <v>3.0960399413045283</v>
      </c>
      <c r="S39" s="52">
        <f t="shared" si="12"/>
        <v>19.535911364939746</v>
      </c>
      <c r="T39" s="52"/>
      <c r="U39" s="52">
        <f>((U8-U27)/U8)*100</f>
        <v>45.844163319911829</v>
      </c>
      <c r="V39" s="52">
        <f>((V8-V27)/V8)*100</f>
        <v>23.938564963019974</v>
      </c>
      <c r="W39" s="52"/>
      <c r="X39" s="52">
        <f>((X8-X27)/X8)*100</f>
        <v>-100.9303254632417</v>
      </c>
      <c r="Y39" s="52">
        <f>((Y8-Y27)/Y8)*100</f>
        <v>27.394801632476785</v>
      </c>
      <c r="Z39" s="52"/>
      <c r="AA39" s="52">
        <f>((AA8-AA27)/AA8)*100</f>
        <v>-29.745152599064902</v>
      </c>
      <c r="AB39" s="52">
        <f>((AB8-AB27)/AB8)*100</f>
        <v>-20.06000321904461</v>
      </c>
      <c r="AC39" s="52"/>
      <c r="AD39" s="52">
        <f t="shared" si="13"/>
        <v>-3.2404548884046571</v>
      </c>
      <c r="AE39" s="52">
        <f t="shared" si="13"/>
        <v>49.344870334333876</v>
      </c>
      <c r="AF39" s="52">
        <f t="shared" si="13"/>
        <v>-5.7262830116421313</v>
      </c>
      <c r="AG39" s="52"/>
      <c r="AH39" s="52">
        <f t="shared" si="14"/>
        <v>-15.31011301409468</v>
      </c>
      <c r="AI39" s="52">
        <f t="shared" si="14"/>
        <v>-52.502166547406382</v>
      </c>
      <c r="AJ39" s="52">
        <f t="shared" si="14"/>
        <v>31.553741948590169</v>
      </c>
      <c r="AK39" s="52"/>
      <c r="AL39" s="52">
        <f>((AL8-AL27)/AL8)*100</f>
        <v>60.347729876477288</v>
      </c>
      <c r="AM39" s="52">
        <f>((AM8-AM27)/AM8)*100</f>
        <v>7.3893052735309928</v>
      </c>
      <c r="AN39" s="52"/>
      <c r="AO39" s="52">
        <f t="shared" ref="AO39:BO39" si="17">((AO8-AO27)/AO8)*100</f>
        <v>14.428524258632361</v>
      </c>
      <c r="AP39" s="52">
        <f t="shared" si="17"/>
        <v>-2.5054886642491647</v>
      </c>
      <c r="AQ39" s="52">
        <f t="shared" si="17"/>
        <v>22.944297659221387</v>
      </c>
      <c r="AR39" s="52">
        <f t="shared" si="17"/>
        <v>30.96592599936605</v>
      </c>
      <c r="AS39" s="52">
        <f t="shared" si="17"/>
        <v>40.260577232491457</v>
      </c>
      <c r="AT39" s="52">
        <f t="shared" si="17"/>
        <v>31.542061835510811</v>
      </c>
      <c r="AU39" s="52">
        <f t="shared" si="17"/>
        <v>-9.1868061048953198</v>
      </c>
      <c r="AV39" s="52">
        <f t="shared" si="17"/>
        <v>-2.4563407194273861</v>
      </c>
      <c r="AW39" s="52">
        <f t="shared" si="17"/>
        <v>18.63388770177334</v>
      </c>
      <c r="AX39" s="52">
        <f t="shared" si="17"/>
        <v>31.217410979037052</v>
      </c>
      <c r="AY39" s="52">
        <f t="shared" si="17"/>
        <v>20.581651560753254</v>
      </c>
      <c r="AZ39" s="52">
        <f t="shared" si="17"/>
        <v>-25.300493354821263</v>
      </c>
      <c r="BA39" s="52">
        <f t="shared" si="17"/>
        <v>32.817325647144081</v>
      </c>
      <c r="BB39" s="52">
        <f t="shared" si="17"/>
        <v>-3.0048696546583016</v>
      </c>
      <c r="BC39" s="52">
        <f t="shared" si="17"/>
        <v>19.442073863877166</v>
      </c>
      <c r="BD39" s="52">
        <f t="shared" si="17"/>
        <v>8.4616070323380779</v>
      </c>
      <c r="BE39" s="52">
        <f t="shared" si="17"/>
        <v>67.973492503418399</v>
      </c>
      <c r="BF39" s="52">
        <f t="shared" si="17"/>
        <v>26.367017037545025</v>
      </c>
      <c r="BG39" s="52">
        <f t="shared" si="17"/>
        <v>4.8029122841003016</v>
      </c>
      <c r="BH39" s="52">
        <f t="shared" si="17"/>
        <v>8.3965128603632273</v>
      </c>
      <c r="BI39" s="52">
        <f t="shared" si="17"/>
        <v>17.306433783288629</v>
      </c>
      <c r="BJ39" s="52">
        <f t="shared" si="17"/>
        <v>5.9415134607156244</v>
      </c>
      <c r="BK39" s="52">
        <f t="shared" si="17"/>
        <v>30.2361767164134</v>
      </c>
      <c r="BL39" s="52">
        <f t="shared" si="17"/>
        <v>18.924073872883415</v>
      </c>
      <c r="BM39" s="52">
        <f t="shared" si="17"/>
        <v>42.634850973625603</v>
      </c>
      <c r="BN39" s="52">
        <f t="shared" si="17"/>
        <v>32.248701289827771</v>
      </c>
      <c r="BO39" s="52">
        <f t="shared" si="17"/>
        <v>44.617002938072424</v>
      </c>
      <c r="BP39" s="52">
        <f>((BP8-BP27)/BP8)*100</f>
        <v>100</v>
      </c>
      <c r="BQ39" s="52">
        <f>((BQ8-BQ27)/BQ8)*100</f>
        <v>-33.696281509659968</v>
      </c>
      <c r="BR39" s="52">
        <f>((BR8-BR27)/BR8)*100</f>
        <v>25.885474347385269</v>
      </c>
      <c r="BS39" s="52" t="e">
        <f>((#REF!-BS27)/#REF!)*100</f>
        <v>#REF!</v>
      </c>
      <c r="BT39" s="52">
        <f>((BT8-BT27)/BT8)*100</f>
        <v>16.257824685055727</v>
      </c>
      <c r="BU39" s="52"/>
      <c r="BV39" s="52">
        <f t="shared" ref="BV39:CG39" si="18">((BV8-BV27)/BV8)*100</f>
        <v>-14.060560593039332</v>
      </c>
      <c r="BW39" s="52">
        <f t="shared" si="18"/>
        <v>-18.611857271362275</v>
      </c>
      <c r="BX39" s="52">
        <f t="shared" si="18"/>
        <v>-14.556626743314455</v>
      </c>
      <c r="BY39" s="52">
        <f t="shared" si="18"/>
        <v>-6.3393812951611226</v>
      </c>
      <c r="BZ39" s="52">
        <f t="shared" si="18"/>
        <v>-52.767821874035839</v>
      </c>
      <c r="CA39" s="52">
        <f t="shared" si="18"/>
        <v>27.280835211169109</v>
      </c>
      <c r="CB39" s="52">
        <f t="shared" si="18"/>
        <v>-32.267977645678336</v>
      </c>
      <c r="CC39" s="52">
        <f t="shared" si="18"/>
        <v>-14.287672471703313</v>
      </c>
      <c r="CD39" s="52">
        <f t="shared" si="18"/>
        <v>7.8615704258167387</v>
      </c>
      <c r="CE39" s="52">
        <f t="shared" si="18"/>
        <v>-46.971554391164794</v>
      </c>
      <c r="CF39" s="52">
        <f t="shared" si="18"/>
        <v>-6.6692999374533715</v>
      </c>
      <c r="CG39" s="52">
        <f t="shared" si="18"/>
        <v>-44.454534236729486</v>
      </c>
      <c r="CH39" s="52"/>
      <c r="CI39" s="52">
        <f>((CI8-CI27)/CI8)*100</f>
        <v>-23.503405512846516</v>
      </c>
      <c r="CJ39" s="52"/>
      <c r="CK39" s="52">
        <f>((CK8-CK27)/CK8)*100</f>
        <v>-8.7196438587391505</v>
      </c>
      <c r="CL39" s="52">
        <f>((CL8-CL27)/CL8)*100</f>
        <v>-60.059408805996824</v>
      </c>
      <c r="CM39" s="52"/>
      <c r="CN39" s="52">
        <f>((CN8-CN27)/CN8)*100</f>
        <v>-61.815126553892441</v>
      </c>
      <c r="CO39" s="18"/>
      <c r="CP39" s="18"/>
      <c r="CQ39" s="18"/>
    </row>
    <row r="40" spans="2:95">
      <c r="B40" s="5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18"/>
      <c r="CP40" s="18"/>
      <c r="CQ40" s="18"/>
    </row>
    <row r="41" spans="2:95">
      <c r="B41" s="5" t="s">
        <v>11</v>
      </c>
      <c r="C41" s="52">
        <f t="shared" ref="C41:H42" si="19">((C10-C29)/C29)*100</f>
        <v>-26.912856116380041</v>
      </c>
      <c r="D41" s="52">
        <f t="shared" si="19"/>
        <v>-10.734858214959496</v>
      </c>
      <c r="E41" s="52">
        <f t="shared" si="19"/>
        <v>-43.002226620007889</v>
      </c>
      <c r="F41" s="52">
        <f t="shared" si="19"/>
        <v>-15.513883389367383</v>
      </c>
      <c r="G41" s="52">
        <f t="shared" si="19"/>
        <v>-31.181264697341739</v>
      </c>
      <c r="H41" s="52">
        <f t="shared" si="19"/>
        <v>-17.491635267140598</v>
      </c>
      <c r="I41" s="52"/>
      <c r="J41" s="52">
        <f>((J10-J29)/J29)*100</f>
        <v>-18.796928222634833</v>
      </c>
      <c r="K41" s="52">
        <f>((K10-K29)/K29)*100</f>
        <v>-12.987123129605086</v>
      </c>
      <c r="L41" s="52"/>
      <c r="M41" s="52">
        <f t="shared" ref="M41:O42" si="20">((M10-M29)/M29)*100</f>
        <v>-13.953799125396445</v>
      </c>
      <c r="N41" s="52">
        <f t="shared" si="20"/>
        <v>-13.961727661254738</v>
      </c>
      <c r="O41" s="52">
        <f t="shared" si="20"/>
        <v>-37.111771181483142</v>
      </c>
      <c r="P41" s="52"/>
      <c r="Q41" s="52">
        <f t="shared" ref="Q41:S42" si="21">((Q10-Q29)/Q29)*100</f>
        <v>-5.392692197079926</v>
      </c>
      <c r="R41" s="52">
        <f t="shared" si="21"/>
        <v>-23.277635091479524</v>
      </c>
      <c r="S41" s="52">
        <f t="shared" si="21"/>
        <v>-17.569286712604598</v>
      </c>
      <c r="T41" s="52"/>
      <c r="U41" s="52">
        <f>((U10-U29)/U29)*100</f>
        <v>-9.9263645380252274</v>
      </c>
      <c r="V41" s="52">
        <f>((V10-V29)/V29)*100</f>
        <v>-9.9935794351647687</v>
      </c>
      <c r="W41" s="52"/>
      <c r="X41" s="52">
        <f>((X10-X29)/X29)*100</f>
        <v>-23.656070990199606</v>
      </c>
      <c r="Y41" s="52">
        <f>((Y10-Y29)/Y29)*100</f>
        <v>-9.9086760480514506</v>
      </c>
      <c r="Z41" s="52"/>
      <c r="AA41" s="52">
        <f>((AA10-AA29)/AA29)*100</f>
        <v>-14.371034612557576</v>
      </c>
      <c r="AB41" s="52">
        <f>((AB10-AB29)/AB29)*100</f>
        <v>-0.32091382390924106</v>
      </c>
      <c r="AC41" s="52"/>
      <c r="AD41" s="52">
        <f t="shared" ref="AD41:AF42" si="22">((AD10-AD29)/AD29)*100</f>
        <v>-7.0146063944802579</v>
      </c>
      <c r="AE41" s="52">
        <f t="shared" si="22"/>
        <v>5.4567161949547449</v>
      </c>
      <c r="AF41" s="52">
        <f t="shared" si="22"/>
        <v>2.883260505702324</v>
      </c>
      <c r="AG41" s="52"/>
      <c r="AH41" s="52">
        <f t="shared" ref="AH41:AJ42" si="23">((AH10-AH29)/AH29)*100</f>
        <v>-54.502386738796936</v>
      </c>
      <c r="AI41" s="52">
        <f t="shared" si="23"/>
        <v>-42.845338655640944</v>
      </c>
      <c r="AJ41" s="52">
        <f t="shared" si="23"/>
        <v>-32.494983549985378</v>
      </c>
      <c r="AK41" s="52"/>
      <c r="AL41" s="52">
        <f>((AL10-AL29)/AL29)*100</f>
        <v>-36.593211237796481</v>
      </c>
      <c r="AM41" s="52">
        <f>((AM10-AM29)/AM29)*100</f>
        <v>-5.2415315720008122</v>
      </c>
      <c r="AN41" s="52"/>
      <c r="AO41" s="52">
        <f t="shared" ref="AO41:BR41" si="24">((AO10-AO29)/AO29)*100</f>
        <v>-41.85836240455351</v>
      </c>
      <c r="AP41" s="52">
        <f t="shared" si="24"/>
        <v>-18.67683309158782</v>
      </c>
      <c r="AQ41" s="52">
        <f t="shared" si="24"/>
        <v>-32.900010716193528</v>
      </c>
      <c r="AR41" s="52">
        <f t="shared" si="24"/>
        <v>-18.453648517217431</v>
      </c>
      <c r="AS41" s="52">
        <f t="shared" si="24"/>
        <v>4.0813660111360477</v>
      </c>
      <c r="AT41" s="52">
        <f t="shared" si="24"/>
        <v>-18.537815047303617</v>
      </c>
      <c r="AU41" s="52">
        <f t="shared" si="24"/>
        <v>-24.241919756284169</v>
      </c>
      <c r="AV41" s="52">
        <f t="shared" si="24"/>
        <v>-40.782828634686723</v>
      </c>
      <c r="AW41" s="52">
        <f t="shared" si="24"/>
        <v>-36.857819878128865</v>
      </c>
      <c r="AX41" s="52">
        <f t="shared" si="24"/>
        <v>-12.858744756068516</v>
      </c>
      <c r="AY41" s="52">
        <f t="shared" si="24"/>
        <v>-32.237337611312796</v>
      </c>
      <c r="AZ41" s="52">
        <f t="shared" si="24"/>
        <v>-14.238940315542385</v>
      </c>
      <c r="BA41" s="52">
        <f t="shared" si="24"/>
        <v>-14.787907869689787</v>
      </c>
      <c r="BB41" s="52">
        <f t="shared" si="24"/>
        <v>-9.4623074372554683</v>
      </c>
      <c r="BC41" s="52">
        <f t="shared" si="24"/>
        <v>-4.4802801676079733</v>
      </c>
      <c r="BD41" s="52">
        <f t="shared" si="24"/>
        <v>-25.834450258738865</v>
      </c>
      <c r="BE41" s="52">
        <f t="shared" si="24"/>
        <v>-32.209485241091045</v>
      </c>
      <c r="BF41" s="52">
        <f t="shared" si="24"/>
        <v>-33.367956071303837</v>
      </c>
      <c r="BG41" s="52">
        <f t="shared" si="24"/>
        <v>-20.082318028025021</v>
      </c>
      <c r="BH41" s="52">
        <f t="shared" si="24"/>
        <v>-40.297174522241356</v>
      </c>
      <c r="BI41" s="52">
        <f t="shared" si="24"/>
        <v>-21.938599853033892</v>
      </c>
      <c r="BJ41" s="52">
        <f t="shared" si="24"/>
        <v>2.7944596059654727</v>
      </c>
      <c r="BK41" s="52">
        <f t="shared" si="24"/>
        <v>-9.2440702341583609</v>
      </c>
      <c r="BL41" s="52">
        <f t="shared" si="24"/>
        <v>-9.8520525757328787</v>
      </c>
      <c r="BM41" s="52">
        <f t="shared" si="24"/>
        <v>-13.497860234705044</v>
      </c>
      <c r="BN41" s="52">
        <f t="shared" si="24"/>
        <v>-9.6604351818636029</v>
      </c>
      <c r="BO41" s="52">
        <f t="shared" si="24"/>
        <v>-21.543175985925089</v>
      </c>
      <c r="BP41" s="52" t="e">
        <f t="shared" si="24"/>
        <v>#DIV/0!</v>
      </c>
      <c r="BQ41" s="52">
        <f t="shared" si="24"/>
        <v>-18.695935936311315</v>
      </c>
      <c r="BR41" s="52">
        <f t="shared" si="24"/>
        <v>-14.639660739977305</v>
      </c>
      <c r="BS41" s="52" t="e">
        <f>((#REF!-BS29)/BS29)*100</f>
        <v>#REF!</v>
      </c>
      <c r="BT41" s="52">
        <f t="shared" ref="BT41:CG41" si="25">((BT10-BT29)/BT29)*100</f>
        <v>-30.883938353943712</v>
      </c>
      <c r="BU41" s="52">
        <f t="shared" si="25"/>
        <v>-15.196106828912253</v>
      </c>
      <c r="BV41" s="52">
        <f t="shared" si="25"/>
        <v>-50.602235107377055</v>
      </c>
      <c r="BW41" s="52">
        <f t="shared" si="25"/>
        <v>-26.239389861794944</v>
      </c>
      <c r="BX41" s="52">
        <f t="shared" si="25"/>
        <v>-38.984141998572461</v>
      </c>
      <c r="BY41" s="52">
        <f t="shared" si="25"/>
        <v>-41.122872225129072</v>
      </c>
      <c r="BZ41" s="52">
        <f t="shared" si="25"/>
        <v>-48.439912979497208</v>
      </c>
      <c r="CA41" s="52">
        <f t="shared" si="25"/>
        <v>-21.51756936144951</v>
      </c>
      <c r="CB41" s="52">
        <f t="shared" si="25"/>
        <v>-36.595562361153739</v>
      </c>
      <c r="CC41" s="52">
        <f t="shared" si="25"/>
        <v>-45.19365687987559</v>
      </c>
      <c r="CD41" s="52">
        <f t="shared" si="25"/>
        <v>-53.811833169557843</v>
      </c>
      <c r="CE41" s="52">
        <f t="shared" si="25"/>
        <v>-64.838667275346381</v>
      </c>
      <c r="CF41" s="52">
        <f t="shared" si="25"/>
        <v>-64.613502520926986</v>
      </c>
      <c r="CG41" s="52">
        <f t="shared" si="25"/>
        <v>-50.095613537929829</v>
      </c>
      <c r="CH41" s="52"/>
      <c r="CI41" s="52">
        <f>((CI10-CI29)/CI29)*100</f>
        <v>-38.507560615102285</v>
      </c>
      <c r="CJ41" s="52"/>
      <c r="CK41" s="52">
        <f>((CK10-CK29)/CK29)*100</f>
        <v>-54.21709258714754</v>
      </c>
      <c r="CL41" s="52">
        <f>((CL10-CL29)/CL29)*100</f>
        <v>-29.435094065575484</v>
      </c>
      <c r="CM41" s="52"/>
      <c r="CN41" s="52">
        <f>((CN10-CN29)/CN29)*100</f>
        <v>-53.001029837252389</v>
      </c>
      <c r="CO41" s="18"/>
      <c r="CP41" s="18"/>
      <c r="CQ41" s="18"/>
    </row>
    <row r="42" spans="2:95">
      <c r="B42" s="5" t="s">
        <v>12</v>
      </c>
      <c r="C42" s="52">
        <f t="shared" si="19"/>
        <v>-18.793377544212397</v>
      </c>
      <c r="D42" s="52">
        <f t="shared" si="19"/>
        <v>-20.336541777033727</v>
      </c>
      <c r="E42" s="52">
        <f t="shared" si="19"/>
        <v>-53.057209959323693</v>
      </c>
      <c r="F42" s="52">
        <f t="shared" si="19"/>
        <v>-15.743160623425995</v>
      </c>
      <c r="G42" s="52">
        <f t="shared" si="19"/>
        <v>-13.284807196566121</v>
      </c>
      <c r="H42" s="52">
        <f t="shared" si="19"/>
        <v>-17.439600494718256</v>
      </c>
      <c r="I42" s="52"/>
      <c r="J42" s="52">
        <f>((J11-J30)/J30)*100</f>
        <v>-9.1560940353333748</v>
      </c>
      <c r="K42" s="52">
        <f>((K11-K30)/K30)*100</f>
        <v>-27.396650015432154</v>
      </c>
      <c r="L42" s="52"/>
      <c r="M42" s="52">
        <f t="shared" si="20"/>
        <v>-24.404397323945268</v>
      </c>
      <c r="N42" s="52">
        <f t="shared" si="20"/>
        <v>-18.293310999365069</v>
      </c>
      <c r="O42" s="52">
        <f t="shared" si="20"/>
        <v>-34.318906723866469</v>
      </c>
      <c r="P42" s="52"/>
      <c r="Q42" s="52">
        <f t="shared" si="21"/>
        <v>-16.342789196639139</v>
      </c>
      <c r="R42" s="52">
        <f t="shared" si="21"/>
        <v>-22.819158837635207</v>
      </c>
      <c r="S42" s="52">
        <f t="shared" si="21"/>
        <v>-3.946403448228661</v>
      </c>
      <c r="T42" s="52"/>
      <c r="U42" s="52">
        <f>((U11-U30)/U30)*100</f>
        <v>-15.07357650955953</v>
      </c>
      <c r="V42" s="52">
        <f>((V11-V30)/V30)*100</f>
        <v>-10.237317383684442</v>
      </c>
      <c r="W42" s="52"/>
      <c r="X42" s="52">
        <f>((X11-X30)/X30)*100</f>
        <v>-21.032274357965072</v>
      </c>
      <c r="Y42" s="52">
        <f>((Y11-Y30)/Y30)*100</f>
        <v>-18.259484501948414</v>
      </c>
      <c r="Z42" s="52"/>
      <c r="AA42" s="52">
        <f>((AA11-AA30)/AA30)*100</f>
        <v>-18.483979829153814</v>
      </c>
      <c r="AB42" s="52">
        <f>((AB11-AB30)/AB30)*100</f>
        <v>-2.0072841483880985</v>
      </c>
      <c r="AC42" s="52"/>
      <c r="AD42" s="52">
        <f t="shared" si="22"/>
        <v>-18.592701448752567</v>
      </c>
      <c r="AE42" s="52">
        <f t="shared" si="22"/>
        <v>-41.896326422266576</v>
      </c>
      <c r="AF42" s="52">
        <f t="shared" si="22"/>
        <v>2.428530084458985</v>
      </c>
      <c r="AG42" s="52"/>
      <c r="AH42" s="52">
        <f t="shared" si="23"/>
        <v>-61.070689317809759</v>
      </c>
      <c r="AI42" s="52">
        <f t="shared" si="23"/>
        <v>-40.545863141226526</v>
      </c>
      <c r="AJ42" s="52">
        <f t="shared" si="23"/>
        <v>-32.047936556223085</v>
      </c>
      <c r="AK42" s="52"/>
      <c r="AL42" s="52">
        <f>((AL11-AL30)/AL30)*100</f>
        <v>-16.152813078528744</v>
      </c>
      <c r="AM42" s="52">
        <f>((AM11-AM30)/AM30)*100</f>
        <v>4.1191143429468839</v>
      </c>
      <c r="AN42" s="52"/>
      <c r="AO42" s="52">
        <f t="shared" ref="AO42:BR42" si="26">((AO11-AO30)/AO30)*100</f>
        <v>-48.863089231187296</v>
      </c>
      <c r="AP42" s="52">
        <f t="shared" si="26"/>
        <v>-20.645460298440295</v>
      </c>
      <c r="AQ42" s="52">
        <f t="shared" si="26"/>
        <v>-38.727480790405629</v>
      </c>
      <c r="AR42" s="52">
        <f t="shared" si="26"/>
        <v>-38.566188792859215</v>
      </c>
      <c r="AS42" s="52">
        <f t="shared" si="26"/>
        <v>-28.656515265083687</v>
      </c>
      <c r="AT42" s="52">
        <f t="shared" si="26"/>
        <v>-21.363843725782957</v>
      </c>
      <c r="AU42" s="52">
        <f t="shared" si="26"/>
        <v>-24.987890503711121</v>
      </c>
      <c r="AV42" s="52">
        <f t="shared" si="26"/>
        <v>-8.7886801867330124</v>
      </c>
      <c r="AW42" s="52">
        <f t="shared" si="26"/>
        <v>-47.695612293011642</v>
      </c>
      <c r="AX42" s="52">
        <f t="shared" si="26"/>
        <v>-5.8219886461450576</v>
      </c>
      <c r="AY42" s="52">
        <f t="shared" si="26"/>
        <v>-30.818649122179064</v>
      </c>
      <c r="AZ42" s="52">
        <f t="shared" si="26"/>
        <v>-27.573801711725672</v>
      </c>
      <c r="BA42" s="52">
        <f t="shared" si="26"/>
        <v>-4.5648061296518865</v>
      </c>
      <c r="BB42" s="52">
        <f t="shared" si="26"/>
        <v>3.7734993937109067</v>
      </c>
      <c r="BC42" s="52">
        <f t="shared" si="26"/>
        <v>-20.802764094685976</v>
      </c>
      <c r="BD42" s="52">
        <f t="shared" si="26"/>
        <v>-39.030230151083849</v>
      </c>
      <c r="BE42" s="52">
        <f t="shared" si="26"/>
        <v>-16.536174569811507</v>
      </c>
      <c r="BF42" s="52">
        <f t="shared" si="26"/>
        <v>-20.00673382969013</v>
      </c>
      <c r="BG42" s="52">
        <f t="shared" si="26"/>
        <v>-28.22549626976781</v>
      </c>
      <c r="BH42" s="52">
        <f t="shared" si="26"/>
        <v>-33.065560151316653</v>
      </c>
      <c r="BI42" s="52">
        <f t="shared" si="26"/>
        <v>-12.471337757754361</v>
      </c>
      <c r="BJ42" s="52">
        <f t="shared" si="26"/>
        <v>-13.300446501367027</v>
      </c>
      <c r="BK42" s="52">
        <f t="shared" si="26"/>
        <v>-40.143964432469559</v>
      </c>
      <c r="BL42" s="52">
        <f t="shared" si="26"/>
        <v>-26.263900414843473</v>
      </c>
      <c r="BM42" s="52">
        <f t="shared" si="26"/>
        <v>-1.4886465589317639</v>
      </c>
      <c r="BN42" s="52">
        <f t="shared" si="26"/>
        <v>-13.210139249936701</v>
      </c>
      <c r="BO42" s="52">
        <f t="shared" si="26"/>
        <v>-16.974657853342471</v>
      </c>
      <c r="BP42" s="52" t="e">
        <f t="shared" si="26"/>
        <v>#DIV/0!</v>
      </c>
      <c r="BQ42" s="52">
        <f t="shared" si="26"/>
        <v>-3.3921513977630373</v>
      </c>
      <c r="BR42" s="52">
        <f t="shared" si="26"/>
        <v>-11.097247197569136</v>
      </c>
      <c r="BS42" s="52"/>
      <c r="BT42" s="52"/>
      <c r="BU42" s="52">
        <f t="shared" ref="BU42:CG42" si="27">((BU11-BU30)/BU30)*100</f>
        <v>-4.6738186903331362</v>
      </c>
      <c r="BV42" s="52">
        <f t="shared" si="27"/>
        <v>-33.765377355931619</v>
      </c>
      <c r="BW42" s="52">
        <f t="shared" si="27"/>
        <v>-24.123851489147274</v>
      </c>
      <c r="BX42" s="52">
        <f t="shared" si="27"/>
        <v>-21.548585089980989</v>
      </c>
      <c r="BY42" s="52">
        <f t="shared" si="27"/>
        <v>-34.020923219751857</v>
      </c>
      <c r="BZ42" s="52">
        <f t="shared" si="27"/>
        <v>-10.513335016214628</v>
      </c>
      <c r="CA42" s="52">
        <f t="shared" si="27"/>
        <v>-18.504749616862849</v>
      </c>
      <c r="CB42" s="52">
        <f t="shared" si="27"/>
        <v>-16.124311599033547</v>
      </c>
      <c r="CC42" s="52">
        <f t="shared" si="27"/>
        <v>-32.256548182266798</v>
      </c>
      <c r="CD42" s="52">
        <f t="shared" si="27"/>
        <v>-38.663318719964359</v>
      </c>
      <c r="CE42" s="52">
        <f t="shared" si="27"/>
        <v>-57.415372822843565</v>
      </c>
      <c r="CF42" s="52">
        <f t="shared" si="27"/>
        <v>-62.05162772924551</v>
      </c>
      <c r="CG42" s="52">
        <f t="shared" si="27"/>
        <v>-52.103399333931812</v>
      </c>
      <c r="CH42" s="52"/>
      <c r="CI42" s="52">
        <f>((CI11-CI30)/CI30)*100</f>
        <v>-38.429524672408611</v>
      </c>
      <c r="CJ42" s="52"/>
      <c r="CK42" s="52">
        <f>((CK11-CK30)/CK30)*100</f>
        <v>-29.56695113950893</v>
      </c>
      <c r="CL42" s="52">
        <f>((CL11-CL30)/CL30)*100</f>
        <v>-40.683629192565427</v>
      </c>
      <c r="CM42" s="52"/>
      <c r="CN42" s="52">
        <f>((CN11-CN30)/CN30)*100</f>
        <v>-54.000617501566914</v>
      </c>
      <c r="CO42" s="18"/>
      <c r="CP42" s="18"/>
      <c r="CQ42" s="18"/>
    </row>
    <row r="43" spans="2:95">
      <c r="B43" s="5" t="s">
        <v>13</v>
      </c>
      <c r="C43" s="52">
        <f t="shared" ref="C43:H43" si="28">((C12-C31)/C12)*100</f>
        <v>-1.4317261998403916</v>
      </c>
      <c r="D43" s="52">
        <f t="shared" si="28"/>
        <v>-1.7418587152409615</v>
      </c>
      <c r="E43" s="52">
        <f t="shared" si="28"/>
        <v>2.1581616644999806</v>
      </c>
      <c r="F43" s="52">
        <f t="shared" si="28"/>
        <v>1.4748188878816868</v>
      </c>
      <c r="G43" s="52">
        <f t="shared" si="28"/>
        <v>-1.3304821614957274</v>
      </c>
      <c r="H43" s="52">
        <f t="shared" si="28"/>
        <v>1.0344742200972146</v>
      </c>
      <c r="I43" s="52"/>
      <c r="J43" s="52">
        <f>((J12-J31)/J12)*100</f>
        <v>1.1903169331434988</v>
      </c>
      <c r="K43" s="52">
        <f>((K12-K31)/K12)*100</f>
        <v>-0.74890584778608937</v>
      </c>
      <c r="L43" s="52"/>
      <c r="M43" s="52">
        <f>((M12-M31)/M12)*100</f>
        <v>-0.5502742101302398</v>
      </c>
      <c r="N43" s="52">
        <f>((N12-N31)/N12)*100</f>
        <v>-1.1047392460583918</v>
      </c>
      <c r="O43" s="52">
        <f>((O12-O31)/O12)*100</f>
        <v>0.12610322013149272</v>
      </c>
      <c r="P43" s="52"/>
      <c r="Q43" s="52">
        <f>((Q12-Q31)/Q12)*100</f>
        <v>-1.9336620001290046</v>
      </c>
      <c r="R43" s="52">
        <f>((R12-R31)/R12)*100</f>
        <v>-0.5439242852297197</v>
      </c>
      <c r="S43" s="52">
        <f>((S12-S31)/S12)*100</f>
        <v>-0.42325278356346518</v>
      </c>
      <c r="T43" s="52"/>
      <c r="U43" s="52">
        <f>((U12-U31)/U12)*100</f>
        <v>1.2383179543735288</v>
      </c>
      <c r="V43" s="52">
        <f>((V12-V31)/V12)*100</f>
        <v>0.29148284772080818</v>
      </c>
      <c r="W43" s="52"/>
      <c r="X43" s="52">
        <f>((X12-X31)/X12)*100</f>
        <v>-0.4585955443026436</v>
      </c>
      <c r="Y43" s="52">
        <f>((Y12-Y31)/Y12)*100</f>
        <v>1.3373763307901483</v>
      </c>
      <c r="Z43" s="52"/>
      <c r="AA43" s="52">
        <f>((AA12-AA31)/AA12)*100</f>
        <v>1.0096542668800756</v>
      </c>
      <c r="AB43" s="52">
        <f>((AB12-AB31)/AB12)*100</f>
        <v>-1.9515987062305038</v>
      </c>
      <c r="AC43" s="52"/>
      <c r="AD43" s="52">
        <f>((AD12-AD31)/AD12)*100</f>
        <v>0.44861898138973572</v>
      </c>
      <c r="AE43" s="52">
        <f>((AE12-AE31)/AE12)*100</f>
        <v>-1.5412844249441668</v>
      </c>
      <c r="AF43" s="52">
        <f>((AF12-AF31)/AF12)*100</f>
        <v>-1.0069156589075192</v>
      </c>
      <c r="AG43" s="52"/>
      <c r="AH43" s="52">
        <f>((AH12-AH31)/AH12)*100</f>
        <v>2.3678843401937195</v>
      </c>
      <c r="AI43" s="52">
        <f>((AI12-AI31)/AI12)*100</f>
        <v>2.1338961158232115</v>
      </c>
      <c r="AJ43" s="52">
        <f>((AJ12-AJ31)/AJ12)*100</f>
        <v>0.91948565753488132</v>
      </c>
      <c r="AK43" s="52"/>
      <c r="AL43" s="52">
        <f>((AL12-AL31)/AL12)*100</f>
        <v>3.7118284708539626</v>
      </c>
      <c r="AM43" s="52">
        <f>((AM12-AM31)/AM12)*100</f>
        <v>0.17274980350198571</v>
      </c>
      <c r="AN43" s="52"/>
      <c r="AO43" s="52">
        <f t="shared" ref="AO43:BK43" si="29">((AO12-AO31)/AO12)*100</f>
        <v>3.6708987710296834</v>
      </c>
      <c r="AP43" s="52">
        <f t="shared" si="29"/>
        <v>-2.1173096598570136</v>
      </c>
      <c r="AQ43" s="52">
        <f t="shared" si="29"/>
        <v>-1.4082689646440922</v>
      </c>
      <c r="AR43" s="52">
        <f t="shared" si="29"/>
        <v>-3.8964555921421526</v>
      </c>
      <c r="AS43" s="52">
        <f t="shared" si="29"/>
        <v>-3.2095603398312598</v>
      </c>
      <c r="AT43" s="52">
        <f t="shared" si="29"/>
        <v>1.2064654014588732</v>
      </c>
      <c r="AU43" s="52">
        <f t="shared" si="29"/>
        <v>2.5554339796485754</v>
      </c>
      <c r="AV43" s="52">
        <f t="shared" si="29"/>
        <v>2.4577731643203187</v>
      </c>
      <c r="AW43" s="52">
        <f t="shared" si="29"/>
        <v>1.3514817125057814</v>
      </c>
      <c r="AX43" s="52">
        <f t="shared" si="29"/>
        <v>-0.30799027649057759</v>
      </c>
      <c r="AY43" s="52">
        <f t="shared" si="29"/>
        <v>-0.37951462715839546</v>
      </c>
      <c r="AZ43" s="52">
        <f t="shared" si="29"/>
        <v>-1.1737712322916005</v>
      </c>
      <c r="BA43" s="52">
        <f t="shared" si="29"/>
        <v>9.8444351138409464E-2</v>
      </c>
      <c r="BB43" s="52">
        <f t="shared" si="29"/>
        <v>-1.0243060017243479</v>
      </c>
      <c r="BC43" s="52">
        <f t="shared" si="29"/>
        <v>-4.0826224683890429</v>
      </c>
      <c r="BD43" s="52">
        <f t="shared" si="29"/>
        <v>-0.30790765366699485</v>
      </c>
      <c r="BE43" s="52">
        <f t="shared" si="29"/>
        <v>-1.776588540526983</v>
      </c>
      <c r="BF43" s="52">
        <f t="shared" si="29"/>
        <v>-0.37848736932007071</v>
      </c>
      <c r="BG43" s="52">
        <f t="shared" si="29"/>
        <v>1.1736521287071653</v>
      </c>
      <c r="BH43" s="52">
        <f t="shared" si="29"/>
        <v>-0.92702676290538111</v>
      </c>
      <c r="BI43" s="52">
        <f t="shared" si="29"/>
        <v>0.73713737162569037</v>
      </c>
      <c r="BJ43" s="52">
        <f t="shared" si="29"/>
        <v>9.0820847973675978</v>
      </c>
      <c r="BK43" s="52">
        <f t="shared" si="29"/>
        <v>-1.0408792968944358</v>
      </c>
      <c r="BL43" s="52"/>
      <c r="BM43" s="52">
        <f>((BM12-BM31)/BM12)*100</f>
        <v>-0.83542236243340207</v>
      </c>
      <c r="BN43" s="52">
        <f>((BN12-BN31)/BN12)*100</f>
        <v>-0.22191863751209717</v>
      </c>
      <c r="BO43" s="52">
        <f>((BO12-BO31)/BO12)*100</f>
        <v>0.38882601526128741</v>
      </c>
      <c r="BP43" s="52">
        <f>((BP12-BP31)/BP12)*100</f>
        <v>100</v>
      </c>
      <c r="BQ43" s="52">
        <f>((BQ12-BQ31)/BQ12)*100</f>
        <v>-2.7784337453306529</v>
      </c>
      <c r="BR43" s="52"/>
      <c r="BS43" s="52" t="e">
        <f>((#REF!-BS31)/#REF!)*100</f>
        <v>#REF!</v>
      </c>
      <c r="BT43" s="52"/>
      <c r="BU43" s="52">
        <f t="shared" ref="BU43:CG43" si="30">((BU12-BU31)/BU12)*100</f>
        <v>-3.6008555019150799</v>
      </c>
      <c r="BV43" s="52">
        <f t="shared" si="30"/>
        <v>-6.5664273050135975</v>
      </c>
      <c r="BW43" s="52">
        <f t="shared" si="30"/>
        <v>-1.895754217821255</v>
      </c>
      <c r="BX43" s="52">
        <f t="shared" si="30"/>
        <v>-2.2125155760339168</v>
      </c>
      <c r="BY43" s="52">
        <f t="shared" si="30"/>
        <v>0.24523366179763931</v>
      </c>
      <c r="BZ43" s="52">
        <f t="shared" si="30"/>
        <v>1.0838498600691648</v>
      </c>
      <c r="CA43" s="52">
        <f t="shared" si="30"/>
        <v>-2.1924421745119274</v>
      </c>
      <c r="CB43" s="52">
        <f t="shared" si="30"/>
        <v>0.98818434641485919</v>
      </c>
      <c r="CC43" s="52">
        <f t="shared" si="30"/>
        <v>-1.7105751053689573</v>
      </c>
      <c r="CD43" s="52">
        <f t="shared" si="30"/>
        <v>-1.4352347582404212</v>
      </c>
      <c r="CE43" s="52">
        <f t="shared" si="30"/>
        <v>-3.4520814850458867</v>
      </c>
      <c r="CF43" s="52">
        <f t="shared" si="30"/>
        <v>-1.54640479490073</v>
      </c>
      <c r="CG43" s="52">
        <f t="shared" si="30"/>
        <v>-4.8467613920747361</v>
      </c>
      <c r="CH43" s="52"/>
      <c r="CI43" s="52">
        <f>((CI12-CI31)/CI12)*100</f>
        <v>-3.4274569580435803</v>
      </c>
      <c r="CJ43" s="52"/>
      <c r="CK43" s="52">
        <f>((CK12-CK31)/CK12)*100</f>
        <v>-2.8291053910860651</v>
      </c>
      <c r="CL43" s="52">
        <f>((CL12-CL31)/CL12)*100</f>
        <v>-5.8103758952850875</v>
      </c>
      <c r="CM43" s="52"/>
      <c r="CN43" s="52">
        <f>((CN12-CN31)/CN12)*100</f>
        <v>-1.4893193752712941</v>
      </c>
      <c r="CO43" s="18"/>
      <c r="CP43" s="18"/>
      <c r="CQ43" s="18"/>
    </row>
    <row r="44" spans="2:95"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1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42"/>
      <c r="BV44" s="42"/>
      <c r="BW44" s="42"/>
      <c r="BX44" s="42"/>
      <c r="BY44" s="42"/>
      <c r="BZ44" s="42"/>
      <c r="CA44" s="4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18"/>
      <c r="CP44" s="18"/>
      <c r="CQ44" s="18"/>
    </row>
    <row r="45" spans="2:95">
      <c r="B45" s="37"/>
      <c r="C45" s="52">
        <f>C33-C14</f>
        <v>-2.7095344431170103</v>
      </c>
      <c r="D45" s="52">
        <f t="shared" ref="D45:BO45" si="31">D33-D14</f>
        <v>-3.3959252832662852</v>
      </c>
      <c r="E45" s="52">
        <f t="shared" si="31"/>
        <v>-1.574664639961064</v>
      </c>
      <c r="F45" s="52">
        <f t="shared" si="31"/>
        <v>-3.5098522336371634</v>
      </c>
      <c r="G45" s="52">
        <f t="shared" si="31"/>
        <v>-3.0413135969344047</v>
      </c>
      <c r="H45" s="52">
        <f t="shared" si="31"/>
        <v>-2.7397766503638454</v>
      </c>
      <c r="I45" s="52" t="e">
        <f t="shared" si="31"/>
        <v>#N/A</v>
      </c>
      <c r="J45" s="52">
        <f t="shared" si="31"/>
        <v>-2.9972997042517298</v>
      </c>
      <c r="K45" s="52">
        <f t="shared" si="31"/>
        <v>-2.1432232115678245</v>
      </c>
      <c r="L45" s="52" t="e">
        <f t="shared" si="31"/>
        <v>#N/A</v>
      </c>
      <c r="M45" s="52">
        <f t="shared" si="31"/>
        <v>-3.5505351827447722</v>
      </c>
      <c r="N45" s="52">
        <f t="shared" si="31"/>
        <v>-5.5606954080494262</v>
      </c>
      <c r="O45" s="52">
        <f t="shared" si="31"/>
        <v>-3.8722703302520234</v>
      </c>
      <c r="P45" s="52" t="e">
        <f t="shared" si="31"/>
        <v>#N/A</v>
      </c>
      <c r="Q45" s="52">
        <f t="shared" si="31"/>
        <v>-3.000158469193674</v>
      </c>
      <c r="R45" s="52">
        <f t="shared" si="31"/>
        <v>-5.9445102109066577</v>
      </c>
      <c r="S45" s="52">
        <f t="shared" si="31"/>
        <v>-5.5390223807595484</v>
      </c>
      <c r="T45" s="52" t="e">
        <f t="shared" si="31"/>
        <v>#N/A</v>
      </c>
      <c r="U45" s="52">
        <f t="shared" si="31"/>
        <v>-7.5023463005736897</v>
      </c>
      <c r="V45" s="52">
        <f t="shared" si="31"/>
        <v>-5.713639151059386</v>
      </c>
      <c r="W45" s="52" t="e">
        <f t="shared" si="31"/>
        <v>#N/A</v>
      </c>
      <c r="X45" s="52">
        <f t="shared" si="31"/>
        <v>-5.9834097033036047</v>
      </c>
      <c r="Y45" s="52">
        <f t="shared" si="31"/>
        <v>-8.565750445714702</v>
      </c>
      <c r="Z45" s="52" t="e">
        <f t="shared" si="31"/>
        <v>#N/A</v>
      </c>
      <c r="AA45" s="52">
        <f t="shared" si="31"/>
        <v>-5.6106167311416399</v>
      </c>
      <c r="AB45" s="52">
        <f t="shared" si="31"/>
        <v>-8.6717329872943356</v>
      </c>
      <c r="AC45" s="52" t="e">
        <f t="shared" si="31"/>
        <v>#N/A</v>
      </c>
      <c r="AD45" s="52">
        <f t="shared" si="31"/>
        <v>-5.365286085690598</v>
      </c>
      <c r="AE45" s="52">
        <f t="shared" si="31"/>
        <v>-7.416640668974221</v>
      </c>
      <c r="AF45" s="52">
        <f t="shared" si="31"/>
        <v>-5.2288320179888821</v>
      </c>
      <c r="AG45" s="52" t="e">
        <f t="shared" si="31"/>
        <v>#N/A</v>
      </c>
      <c r="AH45" s="52">
        <f t="shared" si="31"/>
        <v>-6.3691475457978983</v>
      </c>
      <c r="AI45" s="52">
        <f t="shared" si="31"/>
        <v>-6.950818408705711</v>
      </c>
      <c r="AJ45" s="52">
        <f t="shared" si="31"/>
        <v>-6.9752545564924411</v>
      </c>
      <c r="AK45" s="52" t="e">
        <f t="shared" si="31"/>
        <v>#N/A</v>
      </c>
      <c r="AL45" s="52">
        <f t="shared" si="31"/>
        <v>-6.735206914358252</v>
      </c>
      <c r="AM45" s="52">
        <f t="shared" si="31"/>
        <v>-6.8238966851744038</v>
      </c>
      <c r="AN45" s="52" t="e">
        <f t="shared" si="31"/>
        <v>#N/A</v>
      </c>
      <c r="AO45" s="52">
        <f t="shared" si="31"/>
        <v>-5.4080014758402362</v>
      </c>
      <c r="AP45" s="52">
        <f t="shared" si="31"/>
        <v>-7.2717518479844721</v>
      </c>
      <c r="AQ45" s="52">
        <f t="shared" si="31"/>
        <v>-6.7679963988183198</v>
      </c>
      <c r="AR45" s="52">
        <f t="shared" si="31"/>
        <v>-3.9213228739888324</v>
      </c>
      <c r="AS45" s="52">
        <f t="shared" si="31"/>
        <v>-7.8566787965463423</v>
      </c>
      <c r="AT45" s="52">
        <f t="shared" si="31"/>
        <v>-6.9362895292617814</v>
      </c>
      <c r="AU45" s="52">
        <f t="shared" si="31"/>
        <v>-7.775165746868467</v>
      </c>
      <c r="AV45" s="52">
        <f t="shared" si="31"/>
        <v>-4.8670276656954226</v>
      </c>
      <c r="AW45" s="52">
        <f t="shared" si="31"/>
        <v>-4.8972859271347557</v>
      </c>
      <c r="AX45" s="52">
        <f t="shared" si="31"/>
        <v>-6.9078009787217303</v>
      </c>
      <c r="AY45" s="52">
        <f t="shared" si="31"/>
        <v>-6.6512691334238649</v>
      </c>
      <c r="AZ45" s="52">
        <f t="shared" si="31"/>
        <v>-6.4311078878127619</v>
      </c>
      <c r="BA45" s="52">
        <f t="shared" si="31"/>
        <v>-5.3132139981845867</v>
      </c>
      <c r="BB45" s="52">
        <f t="shared" si="31"/>
        <v>-2.9891958248427857</v>
      </c>
      <c r="BC45" s="52">
        <f t="shared" si="31"/>
        <v>-9.5975407866021278</v>
      </c>
      <c r="BD45" s="52">
        <f t="shared" si="31"/>
        <v>-4.7448480242644022</v>
      </c>
      <c r="BE45" s="52">
        <f t="shared" si="31"/>
        <v>-6.7934209293097387</v>
      </c>
      <c r="BF45" s="52">
        <f t="shared" si="31"/>
        <v>-5.9203599019276414</v>
      </c>
      <c r="BG45" s="52">
        <f t="shared" si="31"/>
        <v>-8.1981711622491691</v>
      </c>
      <c r="BH45" s="52">
        <f t="shared" si="31"/>
        <v>-6.0095417517880314</v>
      </c>
      <c r="BI45" s="52">
        <f t="shared" si="31"/>
        <v>-8.6763980181396043</v>
      </c>
      <c r="BJ45" s="52">
        <f t="shared" si="31"/>
        <v>-9.5958843727262035</v>
      </c>
      <c r="BK45" s="52">
        <f t="shared" si="31"/>
        <v>-8.2067725795913837</v>
      </c>
      <c r="BL45" s="52">
        <f t="shared" si="31"/>
        <v>-9.0485587392730853</v>
      </c>
      <c r="BM45" s="52">
        <f t="shared" si="31"/>
        <v>-8.5443704229404265</v>
      </c>
      <c r="BN45" s="52"/>
      <c r="BO45" s="52">
        <f t="shared" si="31"/>
        <v>-7.6297799946418969</v>
      </c>
      <c r="BP45" s="52"/>
      <c r="BQ45" s="52">
        <f t="shared" ref="BQ45:CN45" si="32">BQ33-BQ14</f>
        <v>-5.6144898547959725</v>
      </c>
      <c r="BR45" s="52">
        <f t="shared" si="32"/>
        <v>-8.9931501815731707</v>
      </c>
      <c r="BS45" s="52"/>
      <c r="BT45" s="52">
        <f t="shared" si="32"/>
        <v>-5.5479864189386818</v>
      </c>
      <c r="BU45" s="52">
        <f t="shared" si="32"/>
        <v>-7.8908460626180865</v>
      </c>
      <c r="BV45" s="52">
        <f t="shared" si="32"/>
        <v>-3.5536960154436805</v>
      </c>
      <c r="BW45" s="52">
        <f t="shared" si="32"/>
        <v>-4.122781281484956</v>
      </c>
      <c r="BX45" s="52">
        <f t="shared" si="32"/>
        <v>-2.1571685931868521</v>
      </c>
      <c r="BY45" s="52">
        <f t="shared" si="32"/>
        <v>-2.9065910833111017</v>
      </c>
      <c r="BZ45" s="52">
        <f t="shared" si="32"/>
        <v>-2.7109233511084563</v>
      </c>
      <c r="CA45" s="52">
        <f t="shared" si="32"/>
        <v>-3.0935883742320636</v>
      </c>
      <c r="CB45" s="52">
        <f t="shared" si="32"/>
        <v>-1.3292756550848894</v>
      </c>
      <c r="CC45" s="52">
        <f t="shared" si="32"/>
        <v>-2.2639904887034703</v>
      </c>
      <c r="CD45" s="52">
        <f t="shared" si="32"/>
        <v>-2.1511817944576972</v>
      </c>
      <c r="CE45" s="52">
        <f t="shared" si="32"/>
        <v>1.2952767557649487</v>
      </c>
      <c r="CF45" s="52">
        <f t="shared" si="32"/>
        <v>0.36740270008255482</v>
      </c>
      <c r="CG45" s="52">
        <f t="shared" si="32"/>
        <v>0.32037484522905135</v>
      </c>
      <c r="CH45" s="52" t="e">
        <f t="shared" si="32"/>
        <v>#N/A</v>
      </c>
      <c r="CI45" s="52">
        <f t="shared" si="32"/>
        <v>-1.4135272298035835</v>
      </c>
      <c r="CJ45" s="52" t="e">
        <f t="shared" si="32"/>
        <v>#N/A</v>
      </c>
      <c r="CK45" s="52">
        <f t="shared" si="32"/>
        <v>-0.33017383144395973</v>
      </c>
      <c r="CL45" s="52">
        <f t="shared" si="32"/>
        <v>-1.2360366856919063</v>
      </c>
      <c r="CM45" s="52">
        <f t="shared" si="32"/>
        <v>-3.8047232668899182</v>
      </c>
      <c r="CN45" s="52">
        <f t="shared" si="32"/>
        <v>0.26780933180259447</v>
      </c>
      <c r="CO45" s="18"/>
      <c r="CP45" s="18"/>
      <c r="CQ45" s="18"/>
    </row>
    <row r="46" spans="2:95"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42"/>
      <c r="BU46" s="42"/>
      <c r="BV46" s="42"/>
      <c r="BW46" s="42"/>
      <c r="BX46" s="42"/>
      <c r="BY46" s="42"/>
      <c r="BZ46" s="42"/>
      <c r="CA46" s="52"/>
      <c r="CB46" s="52"/>
      <c r="CC46" s="52"/>
      <c r="CD46" s="52"/>
      <c r="CE46" s="52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</row>
    <row r="47" spans="2:95"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42"/>
      <c r="BU47" s="42"/>
      <c r="BV47" s="42"/>
      <c r="BW47" s="42"/>
      <c r="BX47" s="42"/>
      <c r="BY47" s="42"/>
      <c r="BZ47" s="42"/>
      <c r="CA47" s="52"/>
      <c r="CB47" s="52"/>
      <c r="CC47" s="52"/>
      <c r="CD47" s="52"/>
      <c r="CE47" s="52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</row>
    <row r="48" spans="2:95"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42"/>
      <c r="BU48" s="42"/>
      <c r="BV48" s="42"/>
      <c r="BW48" s="42"/>
      <c r="BX48" s="42"/>
      <c r="BY48" s="42"/>
      <c r="BZ48" s="42"/>
      <c r="CA48" s="52"/>
      <c r="CB48" s="52"/>
      <c r="CC48" s="52"/>
      <c r="CD48" s="52"/>
      <c r="CE48" s="52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</row>
    <row r="49" spans="2:95"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42"/>
      <c r="BU49" s="42"/>
      <c r="BV49" s="42"/>
      <c r="BW49" s="42"/>
      <c r="BX49" s="42"/>
      <c r="BY49" s="42"/>
      <c r="BZ49" s="42"/>
      <c r="CA49" s="52"/>
      <c r="CB49" s="52"/>
      <c r="CC49" s="52"/>
      <c r="CD49" s="52"/>
      <c r="CE49" s="52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</row>
    <row r="50" spans="2:95"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42"/>
      <c r="BU50" s="42"/>
      <c r="BV50" s="42"/>
      <c r="BW50" s="42"/>
      <c r="BX50" s="42"/>
      <c r="BY50" s="42"/>
      <c r="BZ50" s="42"/>
      <c r="CA50" s="52"/>
      <c r="CB50" s="52"/>
      <c r="CC50" s="52"/>
      <c r="CD50" s="52"/>
      <c r="CE50" s="52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</row>
    <row r="51" spans="2:95">
      <c r="B51" s="37"/>
      <c r="C51" s="52"/>
      <c r="D51" s="52"/>
      <c r="E51" s="52"/>
      <c r="F51" s="52"/>
      <c r="G51" s="52"/>
      <c r="H51" s="52"/>
      <c r="I51" s="52"/>
      <c r="J51" s="4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18"/>
      <c r="CG51" s="18"/>
      <c r="CH51" s="18"/>
      <c r="CI51" s="18"/>
      <c r="CJ51" s="18"/>
      <c r="CK51" s="18"/>
      <c r="CL51" s="18"/>
      <c r="CM51" s="18"/>
      <c r="CN51" s="18"/>
      <c r="CO51" s="12"/>
      <c r="CP51" s="12"/>
      <c r="CQ51" s="12"/>
    </row>
    <row r="52" spans="2:95" ht="17.399999999999999">
      <c r="B52" s="208" t="s">
        <v>21</v>
      </c>
      <c r="C52" s="52"/>
      <c r="D52" s="52"/>
      <c r="E52" s="52"/>
      <c r="F52" s="52"/>
      <c r="G52" s="52"/>
      <c r="H52" s="52"/>
      <c r="I52" s="52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18"/>
      <c r="CG52" s="18"/>
      <c r="CH52" s="18"/>
      <c r="CI52" s="18"/>
      <c r="CJ52" s="18"/>
      <c r="CK52" s="18"/>
      <c r="CL52" s="18"/>
      <c r="CM52" s="18"/>
      <c r="CN52" s="18"/>
      <c r="CO52" s="12"/>
      <c r="CP52" s="12"/>
      <c r="CQ52" s="12"/>
    </row>
    <row r="53" spans="2:95" s="36" customFormat="1">
      <c r="B53" s="89" t="s">
        <v>22</v>
      </c>
      <c r="C53" s="90"/>
      <c r="D53" s="90"/>
      <c r="E53" s="90"/>
      <c r="F53" s="90"/>
      <c r="G53" s="90"/>
      <c r="H53" s="90"/>
      <c r="I53" s="90"/>
      <c r="J53" s="82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82"/>
      <c r="Z53" s="82"/>
      <c r="AA53" s="90"/>
      <c r="AB53" s="90"/>
      <c r="AC53" s="82">
        <v>16.02</v>
      </c>
      <c r="AD53" s="82"/>
      <c r="AE53" s="90"/>
      <c r="AF53" s="82">
        <v>16.12</v>
      </c>
      <c r="AG53" s="82"/>
      <c r="AH53" s="82"/>
      <c r="AI53" s="82"/>
      <c r="AJ53" s="82">
        <v>16.239999999999998</v>
      </c>
      <c r="AK53" s="82"/>
      <c r="AL53" s="82">
        <v>16.28</v>
      </c>
      <c r="AM53" s="82"/>
      <c r="AN53" s="82">
        <v>16.34</v>
      </c>
      <c r="AO53" s="82"/>
      <c r="AP53" s="82"/>
      <c r="AQ53" s="82"/>
      <c r="AR53" s="82">
        <v>16.420000000000002</v>
      </c>
      <c r="AS53" s="82">
        <v>16.440000000000001</v>
      </c>
      <c r="AT53" s="82">
        <v>16.46</v>
      </c>
      <c r="AU53" s="83">
        <v>16.48</v>
      </c>
      <c r="AV53" s="82">
        <v>16.5</v>
      </c>
      <c r="AW53" s="81">
        <v>16.52</v>
      </c>
      <c r="AX53" s="81">
        <v>16.54</v>
      </c>
      <c r="AY53" s="81">
        <v>16.559999999999999</v>
      </c>
      <c r="AZ53" s="81">
        <v>16.579999999999998</v>
      </c>
      <c r="BA53" s="81">
        <v>16.600000000000001</v>
      </c>
      <c r="BB53" s="91"/>
      <c r="BC53" s="82">
        <v>16.62</v>
      </c>
      <c r="BD53" s="82">
        <v>16.64</v>
      </c>
      <c r="BE53" s="82">
        <v>16.66</v>
      </c>
      <c r="BF53" s="82">
        <v>16.68</v>
      </c>
      <c r="BG53" s="82">
        <v>16.7</v>
      </c>
      <c r="BH53" s="82">
        <v>16.72</v>
      </c>
      <c r="BI53" s="82">
        <v>16.739999999999998</v>
      </c>
      <c r="BJ53" s="82">
        <v>16.760000000000002</v>
      </c>
      <c r="BK53" s="82">
        <v>16.78</v>
      </c>
      <c r="BL53" s="82">
        <v>16.8</v>
      </c>
      <c r="BM53" s="82">
        <v>16.82</v>
      </c>
      <c r="BN53" s="82">
        <v>16.829999999999998</v>
      </c>
      <c r="BO53" s="82">
        <v>16.84</v>
      </c>
      <c r="BP53" s="82">
        <v>16.86</v>
      </c>
      <c r="BQ53" s="82">
        <v>16.88</v>
      </c>
      <c r="BR53" s="82">
        <v>16.899999999999999</v>
      </c>
      <c r="BS53" s="82">
        <v>16.940000000000001</v>
      </c>
      <c r="BT53" s="82">
        <v>16.96</v>
      </c>
      <c r="BU53" s="81">
        <v>16.98</v>
      </c>
      <c r="BV53" s="91">
        <v>17</v>
      </c>
      <c r="BW53" s="90"/>
      <c r="BX53" s="90"/>
      <c r="BY53" s="90"/>
      <c r="BZ53" s="90"/>
      <c r="CA53" s="90"/>
      <c r="CB53" s="90"/>
      <c r="CC53" s="90"/>
      <c r="CD53" s="90"/>
      <c r="CE53" s="90"/>
      <c r="CF53" s="92"/>
      <c r="CG53" s="92"/>
      <c r="CH53" s="92"/>
      <c r="CI53" s="92"/>
      <c r="CJ53" s="92"/>
      <c r="CK53" s="92"/>
      <c r="CL53" s="92"/>
      <c r="CM53" s="92"/>
      <c r="CN53" s="92"/>
      <c r="CO53" s="93"/>
      <c r="CP53" s="93"/>
      <c r="CQ53" s="93"/>
    </row>
    <row r="54" spans="2:95" s="36" customFormat="1">
      <c r="B54" s="37" t="s">
        <v>23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82"/>
      <c r="Z54" s="82"/>
      <c r="AA54" s="94"/>
      <c r="AB54" s="94"/>
      <c r="AC54" s="83">
        <v>395.11</v>
      </c>
      <c r="AD54" s="95" t="e">
        <v>#N/A</v>
      </c>
      <c r="AE54" s="95" t="e">
        <v>#N/A</v>
      </c>
      <c r="AF54" s="83">
        <v>398.11</v>
      </c>
      <c r="AG54" s="95" t="e">
        <v>#N/A</v>
      </c>
      <c r="AH54" s="95" t="e">
        <v>#N/A</v>
      </c>
      <c r="AI54" s="95" t="e">
        <v>#N/A</v>
      </c>
      <c r="AJ54" s="83">
        <v>400.52</v>
      </c>
      <c r="AK54" s="95" t="e">
        <v>#N/A</v>
      </c>
      <c r="AL54" s="83">
        <v>401.33</v>
      </c>
      <c r="AM54" s="95" t="e">
        <v>#N/A</v>
      </c>
      <c r="AN54" s="83">
        <v>402.16</v>
      </c>
      <c r="AO54" s="95" t="e">
        <v>#N/A</v>
      </c>
      <c r="AP54" s="95" t="e">
        <v>#N/A</v>
      </c>
      <c r="AQ54" s="95" t="e">
        <v>#N/A</v>
      </c>
      <c r="AR54" s="83">
        <v>405.02916140000013</v>
      </c>
      <c r="AS54" s="83">
        <v>406.24959596000008</v>
      </c>
      <c r="AT54" s="83">
        <v>407.47003052000008</v>
      </c>
      <c r="AU54" s="83">
        <v>408.69259771999998</v>
      </c>
      <c r="AV54" s="83">
        <v>409.91516491999994</v>
      </c>
      <c r="AW54" s="83">
        <v>410.64998482400006</v>
      </c>
      <c r="AX54" s="83">
        <v>411.38480472800012</v>
      </c>
      <c r="AY54" s="83">
        <v>412.1209042160001</v>
      </c>
      <c r="AZ54" s="83">
        <v>412.85700370400002</v>
      </c>
      <c r="BA54" s="83">
        <v>413.22569324</v>
      </c>
      <c r="BB54" s="95" t="e">
        <v>#N/A</v>
      </c>
      <c r="BC54" s="83">
        <v>414.33176184799999</v>
      </c>
      <c r="BD54" s="83">
        <v>415.07042050399991</v>
      </c>
      <c r="BE54" s="83">
        <v>415.8090791599999</v>
      </c>
      <c r="BF54" s="83">
        <v>416.54901739999997</v>
      </c>
      <c r="BG54" s="83">
        <v>417.28895564000004</v>
      </c>
      <c r="BH54" s="83">
        <v>418.03017346400009</v>
      </c>
      <c r="BI54" s="83">
        <v>418.77139128800007</v>
      </c>
      <c r="BJ54" s="83">
        <v>419.51388869599998</v>
      </c>
      <c r="BK54" s="83">
        <v>420.25638610400006</v>
      </c>
      <c r="BL54" s="83">
        <v>421.00016309600005</v>
      </c>
      <c r="BM54" s="83">
        <v>421.74394008800004</v>
      </c>
      <c r="BN54" s="83">
        <v>422.11646837600006</v>
      </c>
      <c r="BO54" s="83">
        <v>422.48899666400001</v>
      </c>
      <c r="BP54" s="83">
        <v>423.23405323999998</v>
      </c>
      <c r="BQ54" s="83">
        <v>423.98038940000004</v>
      </c>
      <c r="BR54" s="83">
        <v>424.72672556000009</v>
      </c>
      <c r="BS54" s="83">
        <v>425.84862901999998</v>
      </c>
      <c r="BT54" s="83">
        <v>426.97053247999992</v>
      </c>
      <c r="BU54" s="83">
        <v>427.72006759999999</v>
      </c>
      <c r="BV54" s="81">
        <v>428.46960272000001</v>
      </c>
      <c r="BW54" s="94"/>
      <c r="BX54" s="94"/>
      <c r="BY54" s="94"/>
      <c r="BZ54" s="94"/>
      <c r="CA54" s="94"/>
      <c r="CB54" s="94"/>
      <c r="CC54" s="94"/>
      <c r="CD54" s="94"/>
      <c r="CE54" s="94"/>
      <c r="CF54" s="88"/>
      <c r="CG54" s="88"/>
      <c r="CH54" s="88"/>
      <c r="CI54" s="88"/>
      <c r="CJ54" s="88"/>
      <c r="CK54" s="88"/>
      <c r="CL54" s="88"/>
      <c r="CM54" s="88"/>
      <c r="CN54" s="88"/>
      <c r="CO54" s="93"/>
      <c r="CP54" s="93"/>
      <c r="CQ54" s="93"/>
    </row>
    <row r="55" spans="2:95" s="34" customFormat="1">
      <c r="B55" s="5" t="s">
        <v>30</v>
      </c>
      <c r="C55" s="4"/>
      <c r="D55" s="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>
        <v>13</v>
      </c>
      <c r="AD55" s="45"/>
      <c r="AE55" s="45"/>
      <c r="AF55" s="45">
        <v>12</v>
      </c>
      <c r="AG55" s="45"/>
      <c r="AH55" s="45"/>
      <c r="AI55" s="45"/>
      <c r="AJ55" s="45">
        <v>5</v>
      </c>
      <c r="AK55" s="45"/>
      <c r="AL55" s="45">
        <v>9</v>
      </c>
      <c r="AM55" s="45"/>
      <c r="AN55" s="45">
        <v>8</v>
      </c>
      <c r="AO55" s="45"/>
      <c r="AP55" s="45"/>
      <c r="AQ55" s="45"/>
      <c r="AR55" s="45"/>
      <c r="AS55" s="45">
        <v>8</v>
      </c>
      <c r="AT55" s="45">
        <v>4</v>
      </c>
      <c r="AU55" s="45">
        <v>16</v>
      </c>
      <c r="AV55" s="45">
        <v>5</v>
      </c>
      <c r="AW55" s="45">
        <v>10</v>
      </c>
      <c r="AX55" s="45">
        <v>8</v>
      </c>
      <c r="AY55" s="45">
        <v>9</v>
      </c>
      <c r="AZ55" s="45">
        <v>4</v>
      </c>
      <c r="BA55" s="45">
        <v>12</v>
      </c>
      <c r="BB55" s="45"/>
      <c r="BC55" s="45">
        <v>10</v>
      </c>
      <c r="BD55" s="45">
        <v>6</v>
      </c>
      <c r="BE55" s="45">
        <v>6</v>
      </c>
      <c r="BF55" s="45">
        <v>4</v>
      </c>
      <c r="BG55" s="45">
        <v>5</v>
      </c>
      <c r="BH55" s="45">
        <v>11</v>
      </c>
      <c r="BI55" s="45">
        <v>5</v>
      </c>
      <c r="BJ55" s="45">
        <v>13</v>
      </c>
      <c r="BK55" s="45">
        <v>6</v>
      </c>
      <c r="BL55" s="45">
        <v>12</v>
      </c>
      <c r="BM55" s="45">
        <v>5</v>
      </c>
      <c r="BN55" s="45">
        <v>8</v>
      </c>
      <c r="BO55" s="45">
        <v>10</v>
      </c>
      <c r="BP55" s="45">
        <v>6</v>
      </c>
      <c r="BQ55" s="45">
        <v>6</v>
      </c>
      <c r="BR55" s="45">
        <v>6</v>
      </c>
      <c r="BS55" s="45">
        <v>5</v>
      </c>
      <c r="BT55" s="45">
        <v>8</v>
      </c>
      <c r="BU55" s="45">
        <v>7</v>
      </c>
      <c r="BV55" s="45">
        <v>7</v>
      </c>
      <c r="BW55" s="45"/>
      <c r="BX55" s="45"/>
      <c r="BY55" s="45"/>
      <c r="BZ55" s="45"/>
      <c r="CA55" s="45"/>
      <c r="CB55" s="45"/>
      <c r="CC55" s="45"/>
      <c r="CD55" s="45"/>
      <c r="CE55" s="45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</row>
    <row r="56" spans="2:95">
      <c r="B56" s="5" t="s">
        <v>15</v>
      </c>
      <c r="C56" s="58"/>
      <c r="D56" s="58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2"/>
      <c r="AA56" s="43"/>
      <c r="AB56" s="43"/>
      <c r="AC56" s="43">
        <v>2.31770159127342</v>
      </c>
      <c r="AD56" s="42"/>
      <c r="AE56" s="43"/>
      <c r="AF56" s="43">
        <v>2.3207020007035521</v>
      </c>
      <c r="AG56" s="43"/>
      <c r="AH56" s="42"/>
      <c r="AI56" s="42"/>
      <c r="AJ56" s="43">
        <v>2.0038201007683298</v>
      </c>
      <c r="AK56" s="43"/>
      <c r="AL56" s="43">
        <v>2.0950853339135671</v>
      </c>
      <c r="AM56" s="42"/>
      <c r="AN56" s="42">
        <v>2.6404711010170754</v>
      </c>
      <c r="AO56" s="42"/>
      <c r="AP56" s="42"/>
      <c r="AQ56" s="42"/>
      <c r="AR56" s="42">
        <v>2.5636124239367239</v>
      </c>
      <c r="AS56" s="43">
        <v>2.0759165822820593</v>
      </c>
      <c r="AT56" s="42">
        <v>2.8715505468490381</v>
      </c>
      <c r="AU56" s="43">
        <v>2.2289644389233625</v>
      </c>
      <c r="AV56" s="43">
        <v>2.9855699010149315</v>
      </c>
      <c r="AW56" s="43">
        <v>2.4639613311313719</v>
      </c>
      <c r="AX56" s="43">
        <v>2.5620082439251157</v>
      </c>
      <c r="AY56" s="43">
        <v>2.265720767879448</v>
      </c>
      <c r="AZ56" s="44">
        <v>2.4473012745289933</v>
      </c>
      <c r="BA56" s="44">
        <v>1.9443223100124623</v>
      </c>
      <c r="BB56" s="42"/>
      <c r="BC56" s="42">
        <v>2.0952850264885354</v>
      </c>
      <c r="BD56" s="42">
        <v>2.2489948254113257</v>
      </c>
      <c r="BE56" s="42">
        <v>2.1537931560689603</v>
      </c>
      <c r="BF56" s="42">
        <v>1.9743383257060951</v>
      </c>
      <c r="BG56" s="42">
        <v>2.1002589761276109</v>
      </c>
      <c r="BH56" s="43">
        <v>2.1633111096594941</v>
      </c>
      <c r="BI56" s="43">
        <v>1.8334764285085541</v>
      </c>
      <c r="BJ56" s="43">
        <v>2.3841573288267801</v>
      </c>
      <c r="BK56" s="43">
        <v>2.3486997903810014</v>
      </c>
      <c r="BL56" s="43">
        <v>2.534715854549956</v>
      </c>
      <c r="BM56" s="43">
        <v>1.9727260204797894</v>
      </c>
      <c r="BN56" s="43">
        <v>2.234589179464527</v>
      </c>
      <c r="BO56" s="43">
        <v>2.5417149007476616</v>
      </c>
      <c r="BP56" s="43">
        <v>2.4882489940003878</v>
      </c>
      <c r="BQ56" s="43">
        <v>2.6982437777870452</v>
      </c>
      <c r="BR56" s="43">
        <v>2.1621090370110392</v>
      </c>
      <c r="BS56" s="43">
        <v>2.8176760977666468</v>
      </c>
      <c r="BT56" s="43">
        <v>2.4765597444162064</v>
      </c>
      <c r="BU56" s="43">
        <v>2.1737105565652297</v>
      </c>
      <c r="BV56" s="43">
        <v>2.4532633265002288</v>
      </c>
      <c r="BW56" s="43"/>
      <c r="BX56" s="43"/>
      <c r="BY56" s="43"/>
      <c r="BZ56" s="43"/>
      <c r="CA56" s="43"/>
      <c r="CB56" s="43"/>
      <c r="CC56" s="43"/>
      <c r="CD56" s="43"/>
      <c r="CE56" s="43"/>
      <c r="CF56" s="17"/>
      <c r="CG56" s="17"/>
      <c r="CH56" s="17"/>
      <c r="CI56" s="17"/>
      <c r="CJ56" s="17"/>
      <c r="CK56" s="17"/>
      <c r="CL56" s="17"/>
      <c r="CM56" s="17"/>
      <c r="CN56" s="17"/>
      <c r="CO56" s="12"/>
      <c r="CP56" s="12"/>
      <c r="CQ56" s="12"/>
    </row>
    <row r="57" spans="2:95">
      <c r="B57" s="5" t="s">
        <v>16</v>
      </c>
      <c r="C57" s="58"/>
      <c r="D57" s="5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2"/>
      <c r="Z57" s="42"/>
      <c r="AA57" s="43"/>
      <c r="AB57" s="43"/>
      <c r="AC57" s="43">
        <v>7.4720929772601571E-2</v>
      </c>
      <c r="AD57" s="42"/>
      <c r="AE57" s="43"/>
      <c r="AF57" s="43">
        <v>7.796335218257712E-2</v>
      </c>
      <c r="AG57" s="43"/>
      <c r="AH57" s="42"/>
      <c r="AI57" s="42"/>
      <c r="AJ57" s="43">
        <v>4.1854756983833181E-2</v>
      </c>
      <c r="AK57" s="43"/>
      <c r="AL57" s="43">
        <v>3.4299000519282405E-2</v>
      </c>
      <c r="AM57" s="42"/>
      <c r="AN57" s="42">
        <v>0.12421321780968288</v>
      </c>
      <c r="AO57" s="42"/>
      <c r="AP57" s="42"/>
      <c r="AQ57" s="42"/>
      <c r="AR57" s="42">
        <v>8.4472372412762162E-2</v>
      </c>
      <c r="AS57" s="43">
        <v>7.2382315156877763E-2</v>
      </c>
      <c r="AT57" s="42">
        <v>4.6594427718789154E-2</v>
      </c>
      <c r="AU57" s="43">
        <v>9.2780300326059675E-2</v>
      </c>
      <c r="AV57" s="43">
        <v>0.11799512196705839</v>
      </c>
      <c r="AW57" s="43">
        <v>7.2195571355273408E-2</v>
      </c>
      <c r="AX57" s="43">
        <v>0.22819529304240938</v>
      </c>
      <c r="AY57" s="43">
        <v>5.6557306195814498E-2</v>
      </c>
      <c r="AZ57" s="44">
        <v>0.10990315897276534</v>
      </c>
      <c r="BA57" s="44">
        <v>8.6845089899929395E-2</v>
      </c>
      <c r="BB57" s="42"/>
      <c r="BC57" s="42">
        <v>0.20325492980576984</v>
      </c>
      <c r="BD57" s="42">
        <v>3.2801019201734484E-2</v>
      </c>
      <c r="BE57" s="42">
        <v>4.5254934714338446E-2</v>
      </c>
      <c r="BF57" s="42">
        <v>5.2196727699584319E-2</v>
      </c>
      <c r="BG57" s="42">
        <v>8.2363680112454957E-2</v>
      </c>
      <c r="BH57" s="43">
        <v>0.23142477460311525</v>
      </c>
      <c r="BI57" s="43">
        <v>7.0118672671936583E-2</v>
      </c>
      <c r="BJ57" s="43">
        <v>0.14920592679858058</v>
      </c>
      <c r="BK57" s="43">
        <v>0.23764688787619334</v>
      </c>
      <c r="BL57" s="43">
        <v>0.3324311664700989</v>
      </c>
      <c r="BM57" s="43">
        <v>0.10462688291392511</v>
      </c>
      <c r="BN57" s="43">
        <v>4.8842633038620138E-2</v>
      </c>
      <c r="BO57" s="43">
        <v>0.21170171701362589</v>
      </c>
      <c r="BP57" s="43">
        <v>0.31859969993445275</v>
      </c>
      <c r="BQ57" s="43">
        <v>0.13858035980377251</v>
      </c>
      <c r="BR57" s="43">
        <v>0.12256818235740859</v>
      </c>
      <c r="BS57" s="43">
        <v>0.16795062993124249</v>
      </c>
      <c r="BT57" s="43">
        <v>8.1151893920276164E-2</v>
      </c>
      <c r="BU57" s="43">
        <v>0.14610317911336609</v>
      </c>
      <c r="BV57" s="43">
        <v>2.6946535499541076E-2</v>
      </c>
      <c r="BW57" s="43"/>
      <c r="BX57" s="43"/>
      <c r="BY57" s="43"/>
      <c r="BZ57" s="43"/>
      <c r="CA57" s="43"/>
      <c r="CB57" s="43"/>
      <c r="CC57" s="43"/>
      <c r="CD57" s="43"/>
      <c r="CE57" s="43"/>
      <c r="CF57" s="17"/>
      <c r="CG57" s="17"/>
      <c r="CH57" s="17"/>
      <c r="CI57" s="17"/>
      <c r="CJ57" s="17"/>
      <c r="CK57" s="17"/>
      <c r="CL57" s="17"/>
      <c r="CM57" s="17"/>
      <c r="CN57" s="17"/>
      <c r="CO57" s="12"/>
      <c r="CP57" s="12"/>
      <c r="CQ57" s="12"/>
    </row>
    <row r="58" spans="2:95">
      <c r="B58" s="5" t="s">
        <v>17</v>
      </c>
      <c r="C58" s="58"/>
      <c r="D58" s="5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2"/>
      <c r="Z58" s="42"/>
      <c r="AA58" s="43"/>
      <c r="AB58" s="43"/>
      <c r="AC58" s="43"/>
      <c r="AD58" s="42"/>
      <c r="AE58" s="43"/>
      <c r="AF58" s="43"/>
      <c r="AG58" s="43"/>
      <c r="AH58" s="42"/>
      <c r="AI58" s="42"/>
      <c r="AJ58" s="43"/>
      <c r="AK58" s="43"/>
      <c r="AL58" s="43"/>
      <c r="AM58" s="42"/>
      <c r="AN58" s="42"/>
      <c r="AO58" s="42"/>
      <c r="AP58" s="42"/>
      <c r="AQ58" s="42"/>
      <c r="AR58" s="42"/>
      <c r="AS58" s="43"/>
      <c r="AT58" s="42"/>
      <c r="AU58" s="43"/>
      <c r="AV58" s="43"/>
      <c r="AW58" s="43"/>
      <c r="AX58" s="43"/>
      <c r="AY58" s="43"/>
      <c r="AZ58" s="44"/>
      <c r="BA58" s="44"/>
      <c r="BB58" s="42"/>
      <c r="BC58" s="42"/>
      <c r="BD58" s="42"/>
      <c r="BE58" s="42"/>
      <c r="BF58" s="42"/>
      <c r="BG58" s="42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17"/>
      <c r="CG58" s="17"/>
      <c r="CH58" s="17"/>
      <c r="CI58" s="17"/>
      <c r="CJ58" s="17"/>
      <c r="CK58" s="17"/>
      <c r="CL58" s="17"/>
      <c r="CM58" s="17"/>
      <c r="CN58" s="17"/>
      <c r="CO58" s="12"/>
      <c r="CP58" s="12"/>
      <c r="CQ58" s="12"/>
    </row>
    <row r="59" spans="2:95">
      <c r="B59" s="5" t="s">
        <v>18</v>
      </c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2"/>
      <c r="Z59" s="42"/>
      <c r="AA59" s="43"/>
      <c r="AB59" s="43"/>
      <c r="AC59" s="43">
        <v>9.2705990246432821E-2</v>
      </c>
      <c r="AD59" s="42"/>
      <c r="AE59" s="43"/>
      <c r="AF59" s="43">
        <v>9.9056290969753324E-2</v>
      </c>
      <c r="AG59" s="43"/>
      <c r="AH59" s="42"/>
      <c r="AI59" s="42"/>
      <c r="AJ59" s="43">
        <v>3.6695289397051252E-2</v>
      </c>
      <c r="AK59" s="43"/>
      <c r="AL59" s="43">
        <v>5.6104379222880113E-2</v>
      </c>
      <c r="AM59" s="42"/>
      <c r="AN59" s="42">
        <v>0.15717457508338309</v>
      </c>
      <c r="AO59" s="42"/>
      <c r="AP59" s="42"/>
      <c r="AQ59" s="42"/>
      <c r="AR59" s="42">
        <v>0.10142072658100909</v>
      </c>
      <c r="AS59" s="43">
        <v>6.9431735452370608E-2</v>
      </c>
      <c r="AT59" s="42">
        <v>5.6698555879045362E-2</v>
      </c>
      <c r="AU59" s="43">
        <v>0.12922262309172694</v>
      </c>
      <c r="AV59" s="43">
        <v>7.9703710258378302E-2</v>
      </c>
      <c r="AW59" s="43">
        <v>7.8668784669437136E-2</v>
      </c>
      <c r="AX59" s="43">
        <v>0.11895221776075007</v>
      </c>
      <c r="AY59" s="43">
        <v>6.6457916034777992E-2</v>
      </c>
      <c r="AZ59" s="44">
        <v>4.9386396663060279E-2</v>
      </c>
      <c r="BA59" s="44">
        <v>5.8059345710652931E-2</v>
      </c>
      <c r="BB59" s="42"/>
      <c r="BC59" s="42">
        <v>5.5252215839082755E-2</v>
      </c>
      <c r="BD59" s="42">
        <v>4.9622591995014807E-2</v>
      </c>
      <c r="BE59" s="42">
        <v>6.0702519795069798E-2</v>
      </c>
      <c r="BF59" s="42">
        <v>5.451072789687763E-2</v>
      </c>
      <c r="BG59" s="42">
        <v>0.10020906462221121</v>
      </c>
      <c r="BH59" s="43">
        <v>0.1190890452121451</v>
      </c>
      <c r="BI59" s="43">
        <v>8.0187784193788442E-2</v>
      </c>
      <c r="BJ59" s="43">
        <v>0.17842578378756796</v>
      </c>
      <c r="BK59" s="43">
        <v>0.13548652935362096</v>
      </c>
      <c r="BL59" s="43">
        <v>0.1630635730774615</v>
      </c>
      <c r="BM59" s="43">
        <v>5.2498429154433299E-2</v>
      </c>
      <c r="BN59" s="43">
        <v>8.0716299579226811E-2</v>
      </c>
      <c r="BO59" s="43">
        <v>0.20361079522133935</v>
      </c>
      <c r="BP59" s="43">
        <v>0.133079911934114</v>
      </c>
      <c r="BQ59" s="43">
        <v>0.12005569108061194</v>
      </c>
      <c r="BR59" s="43">
        <v>0.11261090053437282</v>
      </c>
      <c r="BS59" s="43">
        <v>0.19959642008554365</v>
      </c>
      <c r="BT59" s="43">
        <v>0.15326082093843052</v>
      </c>
      <c r="BU59" s="43">
        <v>0.12303502430332443</v>
      </c>
      <c r="BV59" s="43">
        <v>0.16792901081660774</v>
      </c>
      <c r="BW59" s="43"/>
      <c r="BX59" s="43"/>
      <c r="BY59" s="43"/>
      <c r="BZ59" s="43"/>
      <c r="CA59" s="43"/>
      <c r="CB59" s="43"/>
      <c r="CC59" s="43"/>
      <c r="CD59" s="43"/>
      <c r="CE59" s="43"/>
      <c r="CF59" s="17"/>
      <c r="CG59" s="17"/>
      <c r="CH59" s="17"/>
      <c r="CI59" s="17"/>
      <c r="CJ59" s="17"/>
      <c r="CK59" s="17"/>
      <c r="CL59" s="17"/>
      <c r="CM59" s="17"/>
      <c r="CN59" s="17"/>
      <c r="CO59" s="12"/>
      <c r="CP59" s="12"/>
      <c r="CQ59" s="12"/>
    </row>
    <row r="60" spans="2:95">
      <c r="B60" s="5" t="s">
        <v>19</v>
      </c>
      <c r="C60" s="58"/>
      <c r="D60" s="58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2"/>
      <c r="Z60" s="42"/>
      <c r="AA60" s="43"/>
      <c r="AB60" s="43"/>
      <c r="AC60" s="43">
        <v>1.3605479677395636E-2</v>
      </c>
      <c r="AD60" s="42"/>
      <c r="AE60" s="43"/>
      <c r="AF60" s="43">
        <v>2.1131417388781909E-2</v>
      </c>
      <c r="AG60" s="43"/>
      <c r="AH60" s="42"/>
      <c r="AI60" s="42"/>
      <c r="AJ60" s="43">
        <v>1.338552187027336E-2</v>
      </c>
      <c r="AK60" s="43"/>
      <c r="AL60" s="43">
        <v>2.0657164922582585E-2</v>
      </c>
      <c r="AM60" s="42"/>
      <c r="AN60" s="42">
        <v>3.5771900835451426E-2</v>
      </c>
      <c r="AO60" s="42"/>
      <c r="AP60" s="42"/>
      <c r="AQ60" s="42"/>
      <c r="AR60" s="42">
        <v>1.9940562779194374E-2</v>
      </c>
      <c r="AS60" s="43">
        <v>1.1057008696596541E-2</v>
      </c>
      <c r="AT60" s="42">
        <v>1.8085919834642132E-2</v>
      </c>
      <c r="AU60" s="43">
        <v>3.0322800917807067E-2</v>
      </c>
      <c r="AV60" s="43">
        <v>1.074505456901147E-2</v>
      </c>
      <c r="AW60" s="43">
        <v>1.2340082445051038E-2</v>
      </c>
      <c r="AX60" s="43">
        <v>1.2672155794897996E-2</v>
      </c>
      <c r="AY60" s="43">
        <v>7.9457020434459177E-3</v>
      </c>
      <c r="AZ60" s="44">
        <v>1.9634108522288852E-2</v>
      </c>
      <c r="BA60" s="44">
        <v>8.1889889859602365E-3</v>
      </c>
      <c r="BB60" s="42"/>
      <c r="BC60" s="42">
        <v>6.587032436838924E-3</v>
      </c>
      <c r="BD60" s="42">
        <v>4.7902763165541548E-3</v>
      </c>
      <c r="BE60" s="42">
        <v>9.5305045172487234E-3</v>
      </c>
      <c r="BF60" s="42">
        <v>7.5996219963378707E-3</v>
      </c>
      <c r="BG60" s="42">
        <v>1.0683053498291451E-2</v>
      </c>
      <c r="BH60" s="43">
        <v>1.4297254180078505E-2</v>
      </c>
      <c r="BI60" s="43">
        <v>7.1356621968071531E-3</v>
      </c>
      <c r="BJ60" s="43">
        <v>7.9459176233730201E-3</v>
      </c>
      <c r="BK60" s="43">
        <v>9.4607761946804095E-3</v>
      </c>
      <c r="BL60" s="43">
        <v>1.612009784510374E-2</v>
      </c>
      <c r="BM60" s="43">
        <v>4.5239697224943561E-3</v>
      </c>
      <c r="BN60" s="43">
        <v>6.4718778899729565E-3</v>
      </c>
      <c r="BO60" s="43">
        <v>2.04075437909127E-2</v>
      </c>
      <c r="BP60" s="43">
        <v>8.7520493626807132E-3</v>
      </c>
      <c r="BQ60" s="43">
        <v>1.1532848407258984E-2</v>
      </c>
      <c r="BR60" s="43">
        <v>9.8376341572515725E-3</v>
      </c>
      <c r="BS60" s="43">
        <v>2.740061283231849E-2</v>
      </c>
      <c r="BT60" s="43">
        <v>1.1239782061212589E-2</v>
      </c>
      <c r="BU60" s="43">
        <v>6.811971329915339E-3</v>
      </c>
      <c r="BV60" s="43">
        <v>9.8246558852781041E-3</v>
      </c>
      <c r="BW60" s="43"/>
      <c r="BX60" s="43"/>
      <c r="BY60" s="43"/>
      <c r="BZ60" s="43"/>
      <c r="CA60" s="43"/>
      <c r="CB60" s="43"/>
      <c r="CC60" s="43"/>
      <c r="CD60" s="43"/>
      <c r="CE60" s="43"/>
      <c r="CF60" s="17"/>
      <c r="CG60" s="17"/>
      <c r="CH60" s="17"/>
      <c r="CI60" s="17"/>
      <c r="CJ60" s="17"/>
      <c r="CK60" s="17"/>
      <c r="CL60" s="17"/>
      <c r="CM60" s="17"/>
      <c r="CN60" s="17"/>
      <c r="CO60" s="12"/>
      <c r="CP60" s="12"/>
      <c r="CQ60" s="12"/>
    </row>
    <row r="61" spans="2:95" s="31" customFormat="1">
      <c r="B61" s="5" t="s">
        <v>20</v>
      </c>
      <c r="C61" s="5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50"/>
      <c r="Z61" s="50"/>
      <c r="AA61" s="60"/>
      <c r="AB61" s="60"/>
      <c r="AC61" s="40">
        <v>1.4119581384310367</v>
      </c>
      <c r="AD61" s="40"/>
      <c r="AE61" s="40"/>
      <c r="AF61" s="40">
        <v>1.4525110859008639</v>
      </c>
      <c r="AG61" s="40"/>
      <c r="AH61" s="40"/>
      <c r="AI61" s="40"/>
      <c r="AJ61" s="40">
        <v>1.3925022511456373</v>
      </c>
      <c r="AK61" s="40"/>
      <c r="AL61" s="40">
        <v>1.4415260050325323</v>
      </c>
      <c r="AM61" s="40"/>
      <c r="AN61" s="40">
        <v>1.3904817333117434</v>
      </c>
      <c r="AO61" s="40"/>
      <c r="AP61" s="40"/>
      <c r="AQ61" s="40"/>
      <c r="AR61" s="40">
        <v>1.4319336110353345</v>
      </c>
      <c r="AS61" s="40">
        <v>1.3935335815977594</v>
      </c>
      <c r="AT61" s="40">
        <v>1.3994986437995984</v>
      </c>
      <c r="AU61" s="40">
        <v>1.3837255488168729</v>
      </c>
      <c r="AV61" s="40">
        <v>1.4533575484475583</v>
      </c>
      <c r="AW61" s="40">
        <v>1.4044319961030207</v>
      </c>
      <c r="AX61" s="40">
        <v>1.4348273538055227</v>
      </c>
      <c r="AY61" s="40">
        <v>1.4214369795279822</v>
      </c>
      <c r="AZ61" s="40">
        <v>1.4229722558138906</v>
      </c>
      <c r="BA61" s="40">
        <v>1.4079069272909821</v>
      </c>
      <c r="BB61" s="40"/>
      <c r="BC61" s="40">
        <v>1.4297443100973248</v>
      </c>
      <c r="BD61" s="40">
        <v>1.4715620842894481</v>
      </c>
      <c r="BE61" s="40">
        <v>1.4640126550152595</v>
      </c>
      <c r="BF61" s="40">
        <v>1.5055762388670995</v>
      </c>
      <c r="BG61" s="40">
        <v>1.4080214527256294</v>
      </c>
      <c r="BH61" s="40">
        <v>1.4920812942562562</v>
      </c>
      <c r="BI61" s="40">
        <v>1.4159684191025865</v>
      </c>
      <c r="BJ61" s="40">
        <v>1.3942669913855754</v>
      </c>
      <c r="BK61" s="40">
        <v>1.4409605365871991</v>
      </c>
      <c r="BL61" s="40">
        <v>1.3991339261042566</v>
      </c>
      <c r="BM61" s="40">
        <v>1.4041138369045947</v>
      </c>
      <c r="BN61" s="40">
        <v>1.4508462341161441</v>
      </c>
      <c r="BO61" s="40">
        <v>1.4458639461015648</v>
      </c>
      <c r="BP61" s="40">
        <v>1.4040766706943402</v>
      </c>
      <c r="BQ61" s="40">
        <v>1.4072945245387618</v>
      </c>
      <c r="BR61" s="40">
        <v>1.3792813829438331</v>
      </c>
      <c r="BS61" s="40">
        <v>1.4268567331638344</v>
      </c>
      <c r="BT61" s="40">
        <v>1.4017715584973702</v>
      </c>
      <c r="BU61" s="40">
        <v>1.4317314069048142</v>
      </c>
      <c r="BV61" s="40">
        <v>1.381634717621951</v>
      </c>
      <c r="BW61" s="60"/>
      <c r="BX61" s="60"/>
      <c r="BY61" s="60"/>
      <c r="BZ61" s="60"/>
      <c r="CA61" s="60"/>
      <c r="CB61" s="60"/>
      <c r="CC61" s="60"/>
      <c r="CD61" s="60"/>
      <c r="CE61" s="60"/>
      <c r="CF61" s="22"/>
      <c r="CG61" s="22"/>
      <c r="CH61" s="22"/>
      <c r="CI61" s="22"/>
      <c r="CJ61" s="22"/>
      <c r="CK61" s="22"/>
      <c r="CL61" s="22"/>
      <c r="CM61" s="22"/>
      <c r="CN61" s="22"/>
      <c r="CO61" s="30"/>
      <c r="CP61" s="30"/>
      <c r="CQ61" s="30"/>
    </row>
    <row r="62" spans="2:95">
      <c r="B62" s="21" t="s">
        <v>3</v>
      </c>
      <c r="C62" s="61"/>
      <c r="D62" s="6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7"/>
      <c r="Z62" s="57"/>
      <c r="AA62" s="51"/>
      <c r="AB62" s="51"/>
      <c r="AC62" s="51">
        <v>2.0698658877120755</v>
      </c>
      <c r="AD62" s="57"/>
      <c r="AE62" s="51"/>
      <c r="AF62" s="51">
        <v>2.9191940527114344</v>
      </c>
      <c r="AG62" s="51"/>
      <c r="AH62" s="57"/>
      <c r="AI62" s="57"/>
      <c r="AJ62" s="51">
        <v>2.3963487526080018</v>
      </c>
      <c r="AK62" s="51"/>
      <c r="AL62" s="51">
        <v>1.8029280517955557</v>
      </c>
      <c r="AM62" s="57"/>
      <c r="AN62" s="57">
        <v>2.229874833702274</v>
      </c>
      <c r="AO62" s="57"/>
      <c r="AP62" s="57"/>
      <c r="AQ62" s="57"/>
      <c r="AR62" s="57">
        <v>1.606355995508693</v>
      </c>
      <c r="AS62" s="51">
        <v>1.9919294271273362</v>
      </c>
      <c r="AT62" s="57">
        <v>1.7736162800684274</v>
      </c>
      <c r="AU62" s="51">
        <v>1.9272381800106835</v>
      </c>
      <c r="AV62" s="51">
        <v>1.7905642623396365</v>
      </c>
      <c r="AW62" s="51">
        <v>2.3832892332164519</v>
      </c>
      <c r="AX62" s="51">
        <v>2.1739699032365101</v>
      </c>
      <c r="AY62" s="51">
        <v>1.6835203042132676</v>
      </c>
      <c r="AZ62" s="44">
        <v>1.8019156246742125</v>
      </c>
      <c r="BA62" s="57">
        <v>1.9266598734668028</v>
      </c>
      <c r="BB62" s="57"/>
      <c r="BC62" s="57">
        <v>2.432086255373922</v>
      </c>
      <c r="BD62" s="57">
        <v>2.3875200070557177</v>
      </c>
      <c r="BE62" s="57">
        <v>2.0436365537292196</v>
      </c>
      <c r="BF62" s="57">
        <v>1.7465314789567623</v>
      </c>
      <c r="BG62" s="57">
        <v>1.5004682558765976</v>
      </c>
      <c r="BH62" s="51">
        <v>2.235135975450584</v>
      </c>
      <c r="BI62" s="51">
        <v>1.5503512055626607</v>
      </c>
      <c r="BJ62" s="51">
        <v>2.2876595450693875</v>
      </c>
      <c r="BK62" s="51">
        <v>2.2376293188757237</v>
      </c>
      <c r="BL62" s="51">
        <v>1.8748108834588673</v>
      </c>
      <c r="BM62" s="51">
        <v>2.1865799364423344</v>
      </c>
      <c r="BN62" s="51">
        <v>2.0991183366556285</v>
      </c>
      <c r="BO62" s="51">
        <v>2.3327095811199543</v>
      </c>
      <c r="BP62" s="51">
        <v>2.5267144647667181</v>
      </c>
      <c r="BQ62" s="51">
        <v>2.5911302417855837</v>
      </c>
      <c r="BR62" s="51">
        <v>2.5075378225301095</v>
      </c>
      <c r="BS62" s="51">
        <v>2.9358538222657766</v>
      </c>
      <c r="BT62" s="51">
        <v>1.8176092154720789</v>
      </c>
      <c r="BU62" s="51">
        <v>1.5969231084221425</v>
      </c>
      <c r="BV62" s="51">
        <v>2.5019638442846381</v>
      </c>
      <c r="BW62" s="51"/>
      <c r="BX62" s="51"/>
      <c r="BY62" s="51"/>
      <c r="BZ62" s="51"/>
      <c r="CA62" s="51"/>
      <c r="CB62" s="51"/>
      <c r="CC62" s="51"/>
      <c r="CD62" s="51"/>
      <c r="CE62" s="51"/>
      <c r="CF62" s="14"/>
      <c r="CG62" s="14"/>
      <c r="CH62" s="14"/>
      <c r="CI62" s="14"/>
      <c r="CJ62" s="14"/>
      <c r="CK62" s="14"/>
      <c r="CL62" s="14"/>
      <c r="CM62" s="14"/>
      <c r="CN62" s="14"/>
      <c r="CO62" s="28"/>
      <c r="CP62" s="28"/>
      <c r="CQ62" s="28"/>
    </row>
    <row r="63" spans="2:95" s="32" customFormat="1">
      <c r="B63" s="23" t="s">
        <v>4</v>
      </c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4"/>
      <c r="AA63" s="63"/>
      <c r="AB63" s="63"/>
      <c r="AC63" s="63">
        <v>15.3591285269008</v>
      </c>
      <c r="AD63" s="64" t="e">
        <v>#N/A</v>
      </c>
      <c r="AE63" s="64" t="e">
        <v>#N/A</v>
      </c>
      <c r="AF63" s="63">
        <v>15.524821587291685</v>
      </c>
      <c r="AG63" s="63"/>
      <c r="AH63" s="64" t="e">
        <v>#N/A</v>
      </c>
      <c r="AI63" s="64" t="e">
        <v>#N/A</v>
      </c>
      <c r="AJ63" s="63">
        <v>13.697392721349843</v>
      </c>
      <c r="AK63" s="63"/>
      <c r="AL63" s="63">
        <v>14.137603300131467</v>
      </c>
      <c r="AM63" s="64" t="e">
        <v>#N/A</v>
      </c>
      <c r="AN63" s="64">
        <v>17.168439783782667</v>
      </c>
      <c r="AO63" s="64" t="e">
        <v>#N/A</v>
      </c>
      <c r="AP63" s="64" t="e">
        <v>#N/A</v>
      </c>
      <c r="AQ63" s="64" t="e">
        <v>#N/A</v>
      </c>
      <c r="AR63" s="64">
        <v>16.997179235145939</v>
      </c>
      <c r="AS63" s="63">
        <v>14.110997885636042</v>
      </c>
      <c r="AT63" s="64">
        <v>18.712177095053637</v>
      </c>
      <c r="AU63" s="63">
        <v>14.910401830637392</v>
      </c>
      <c r="AV63" s="63">
        <v>19.033472029696355</v>
      </c>
      <c r="AW63" s="63">
        <v>16.107686748538235</v>
      </c>
      <c r="AX63" s="63">
        <v>17.098966443004226</v>
      </c>
      <c r="AY63" s="63">
        <v>15.050959825705197</v>
      </c>
      <c r="AZ63" s="46">
        <v>16.239290964478968</v>
      </c>
      <c r="BA63" s="63">
        <v>13.077618928917815</v>
      </c>
      <c r="BB63" s="64" t="e">
        <v>#N/A</v>
      </c>
      <c r="BC63" s="64">
        <v>14.244655730744284</v>
      </c>
      <c r="BD63" s="64">
        <v>14.728905271571543</v>
      </c>
      <c r="BE63" s="64">
        <v>14.604181148452936</v>
      </c>
      <c r="BF63" s="64">
        <v>13.470249333979732</v>
      </c>
      <c r="BG63" s="64">
        <v>14.149886841693689</v>
      </c>
      <c r="BH63" s="63">
        <v>14.726785240262796</v>
      </c>
      <c r="BI63" s="63">
        <v>12.203512851968293</v>
      </c>
      <c r="BJ63" s="63">
        <v>15.77045985885516</v>
      </c>
      <c r="BK63" s="63">
        <v>15.85589864454297</v>
      </c>
      <c r="BL63" s="63">
        <v>16.740058468792299</v>
      </c>
      <c r="BM63" s="63">
        <v>13.408359439163196</v>
      </c>
      <c r="BN63" s="63">
        <v>15.078170858159419</v>
      </c>
      <c r="BO63" s="63">
        <v>16.761843609364114</v>
      </c>
      <c r="BP63" s="63">
        <v>16.563227178621613</v>
      </c>
      <c r="BQ63" s="63">
        <v>17.562440653926362</v>
      </c>
      <c r="BR63" s="63">
        <v>14.771192770194283</v>
      </c>
      <c r="BS63" s="63">
        <v>18.45987670868713</v>
      </c>
      <c r="BT63" s="63">
        <v>16.32863591127024</v>
      </c>
      <c r="BU63" s="63">
        <v>14.740468535704419</v>
      </c>
      <c r="BV63" s="63">
        <v>16.310041030401255</v>
      </c>
      <c r="BW63" s="63"/>
      <c r="BX63" s="63"/>
      <c r="BY63" s="63"/>
      <c r="BZ63" s="63"/>
      <c r="CA63" s="63"/>
      <c r="CB63" s="63"/>
      <c r="CC63" s="63"/>
      <c r="CD63" s="63"/>
      <c r="CE63" s="63"/>
      <c r="CF63" s="24"/>
      <c r="CG63" s="24"/>
      <c r="CH63" s="24"/>
      <c r="CI63" s="24"/>
      <c r="CJ63" s="24"/>
      <c r="CK63" s="24"/>
      <c r="CL63" s="24"/>
      <c r="CM63" s="24"/>
      <c r="CN63" s="24"/>
      <c r="CO63" s="33"/>
      <c r="CP63" s="33"/>
      <c r="CQ63" s="33"/>
    </row>
    <row r="64" spans="2:95">
      <c r="B64" s="5" t="s">
        <v>5</v>
      </c>
      <c r="C64" s="4"/>
      <c r="D64" s="4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42"/>
      <c r="AA64" s="43"/>
      <c r="AB64" s="43"/>
      <c r="AC64" s="43">
        <v>-0.32385211843848288</v>
      </c>
      <c r="AD64" s="42"/>
      <c r="AE64" s="43"/>
      <c r="AF64" s="43">
        <v>-0.4105060519623942</v>
      </c>
      <c r="AG64" s="43"/>
      <c r="AH64" s="42"/>
      <c r="AI64" s="42"/>
      <c r="AJ64" s="43">
        <v>-0.33814684983049403</v>
      </c>
      <c r="AK64" s="43"/>
      <c r="AL64" s="43">
        <v>-0.25501866404151247</v>
      </c>
      <c r="AM64" s="42"/>
      <c r="AN64" s="42">
        <v>-0.31479301888518202</v>
      </c>
      <c r="AO64" s="42"/>
      <c r="AP64" s="42"/>
      <c r="AQ64" s="42"/>
      <c r="AR64" s="42">
        <v>-0.2958523692298336</v>
      </c>
      <c r="AS64" s="43">
        <v>-0.28166642641407003</v>
      </c>
      <c r="AT64" s="42">
        <v>-0.32553023502763301</v>
      </c>
      <c r="AU64" s="43">
        <v>-0.30769280571128832</v>
      </c>
      <c r="AV64" s="43">
        <v>-0.25345733802340858</v>
      </c>
      <c r="AW64" s="43">
        <v>-0.33631441053434086</v>
      </c>
      <c r="AX64" s="43">
        <v>-0.36430970713539224</v>
      </c>
      <c r="AY64" s="43">
        <v>-0.31357443660213691</v>
      </c>
      <c r="AZ64" s="44">
        <v>-0.32868559299309696</v>
      </c>
      <c r="BA64" s="44">
        <v>-0.29636768021268695</v>
      </c>
      <c r="BB64" s="42"/>
      <c r="BC64" s="42">
        <v>-0.34310186473323279</v>
      </c>
      <c r="BD64" s="42">
        <v>-0.3368746883139086</v>
      </c>
      <c r="BE64" s="42">
        <v>-0.28886635448756809</v>
      </c>
      <c r="BF64" s="42">
        <v>-0.24726585137423784</v>
      </c>
      <c r="BG64" s="42">
        <v>-0.2519671174497301</v>
      </c>
      <c r="BH64" s="43">
        <v>-0.31542290022235731</v>
      </c>
      <c r="BI64" s="43">
        <v>-0.21973516352900191</v>
      </c>
      <c r="BJ64" s="43">
        <v>-0.34939415329481488</v>
      </c>
      <c r="BK64" s="43">
        <v>-0.39789447448520576</v>
      </c>
      <c r="BL64" s="43">
        <v>-0.28475802977655845</v>
      </c>
      <c r="BM64" s="43">
        <v>-0.30881965241566112</v>
      </c>
      <c r="BN64" s="43">
        <v>-0.29643453207691572</v>
      </c>
      <c r="BO64" s="43">
        <v>-0.3845599993639196</v>
      </c>
      <c r="BP64" s="43">
        <v>-0.35595406913888894</v>
      </c>
      <c r="BQ64" s="43">
        <v>-0.43302814409567397</v>
      </c>
      <c r="BR64" s="43">
        <v>-0.35331431628212745</v>
      </c>
      <c r="BS64" s="43">
        <v>-0.41314546976421412</v>
      </c>
      <c r="BT64" s="43">
        <v>-0.28578456053264745</v>
      </c>
      <c r="BU64" s="43">
        <v>-0.22624977662022033</v>
      </c>
      <c r="BV64" s="43">
        <v>-0.3526177612609625</v>
      </c>
      <c r="BW64" s="43"/>
      <c r="BX64" s="43"/>
      <c r="BY64" s="43"/>
      <c r="BZ64" s="43"/>
      <c r="CA64" s="43"/>
      <c r="CB64" s="43"/>
      <c r="CC64" s="43"/>
      <c r="CD64" s="43"/>
      <c r="CE64" s="43"/>
      <c r="CF64" s="17"/>
      <c r="CG64" s="17"/>
      <c r="CH64" s="17"/>
      <c r="CI64" s="17"/>
      <c r="CJ64" s="17"/>
      <c r="CK64" s="17"/>
      <c r="CL64" s="17"/>
      <c r="CM64" s="17"/>
      <c r="CN64" s="17"/>
      <c r="CO64" s="12"/>
      <c r="CP64" s="12"/>
      <c r="CQ64" s="12"/>
    </row>
    <row r="65" spans="2:95">
      <c r="B65" s="5"/>
      <c r="C65" s="4"/>
      <c r="D65" s="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42"/>
      <c r="AR65" s="52"/>
      <c r="AS65" s="44"/>
      <c r="AT65" s="52"/>
      <c r="AU65" s="52"/>
      <c r="AV65" s="52"/>
      <c r="AW65" s="52"/>
      <c r="AX65" s="52"/>
      <c r="AY65" s="52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42"/>
      <c r="BL65" s="42"/>
      <c r="BM65" s="42"/>
      <c r="BN65" s="42"/>
      <c r="BO65" s="65"/>
      <c r="BP65" s="65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2:95">
      <c r="B66" s="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</row>
    <row r="67" spans="2:9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</row>
    <row r="68" spans="2:9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</row>
    <row r="69" spans="2:95">
      <c r="B69" s="210"/>
      <c r="C69" s="210"/>
      <c r="D69" s="210"/>
      <c r="E69" s="211"/>
      <c r="F69" s="212"/>
      <c r="G69" s="21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</row>
    <row r="70" spans="2:95">
      <c r="B70" s="214"/>
      <c r="C70" s="214"/>
      <c r="D70" s="214"/>
      <c r="E70" s="214"/>
      <c r="F70" s="214"/>
      <c r="G70" s="215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</row>
    <row r="71" spans="2:95">
      <c r="B71" s="214"/>
      <c r="C71" s="214"/>
      <c r="D71" s="214"/>
      <c r="E71" s="214"/>
      <c r="F71" s="214"/>
      <c r="G71" s="215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</row>
    <row r="72" spans="2:95">
      <c r="B72" s="214"/>
      <c r="C72" s="214"/>
      <c r="D72" s="214"/>
      <c r="E72" s="214"/>
      <c r="F72" s="214"/>
      <c r="G72" s="214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</row>
    <row r="73" spans="2:95">
      <c r="B73" s="210"/>
      <c r="C73" s="210"/>
      <c r="D73" s="210"/>
      <c r="E73" s="211"/>
      <c r="F73" s="212"/>
      <c r="G73" s="213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</row>
    <row r="74" spans="2:95">
      <c r="B74" s="214"/>
      <c r="C74" s="214"/>
      <c r="D74" s="214"/>
      <c r="E74" s="214"/>
      <c r="F74" s="214"/>
      <c r="G74" s="215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</row>
    <row r="75" spans="2:95">
      <c r="B75" s="214"/>
      <c r="C75" s="214"/>
      <c r="D75" s="214"/>
      <c r="E75" s="214"/>
      <c r="F75" s="214"/>
      <c r="G75" s="215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</row>
    <row r="76" spans="2:95">
      <c r="B76" s="214"/>
      <c r="C76" s="214"/>
      <c r="D76" s="214"/>
      <c r="E76" s="214"/>
      <c r="F76" s="214"/>
      <c r="G76" s="214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</row>
    <row r="77" spans="2:95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</row>
    <row r="78" spans="2:95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</row>
    <row r="79" spans="2:95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</row>
    <row r="80" spans="2:95"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</row>
    <row r="81" spans="3:83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</row>
    <row r="82" spans="3:83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</row>
    <row r="83" spans="3:83"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</row>
    <row r="84" spans="3:83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</row>
    <row r="85" spans="3:83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</row>
    <row r="86" spans="3:83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</row>
    <row r="87" spans="3:83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</row>
    <row r="88" spans="3:83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</row>
    <row r="89" spans="3:83"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</row>
    <row r="90" spans="3:83"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</row>
    <row r="91" spans="3:83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</row>
    <row r="92" spans="3:83"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</row>
    <row r="93" spans="3:83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</row>
    <row r="94" spans="3:83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</row>
    <row r="95" spans="3:83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</row>
    <row r="96" spans="3:83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</row>
    <row r="97" spans="3:83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</row>
    <row r="98" spans="3:83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</row>
    <row r="99" spans="3:83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</row>
    <row r="100" spans="3:83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</row>
    <row r="101" spans="3:83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</row>
    <row r="102" spans="3:83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</row>
    <row r="103" spans="3:83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</row>
    <row r="104" spans="3:83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</row>
    <row r="105" spans="3:83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</row>
    <row r="106" spans="3:83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</row>
    <row r="107" spans="3:83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</row>
    <row r="108" spans="3:83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</row>
    <row r="109" spans="3:83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</row>
    <row r="110" spans="3:83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</row>
    <row r="111" spans="3:83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</row>
    <row r="112" spans="3:83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</row>
    <row r="113" spans="3:83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</row>
    <row r="114" spans="3:83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</row>
    <row r="115" spans="3:83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</row>
    <row r="116" spans="3:83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</row>
    <row r="117" spans="3:83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</row>
    <row r="118" spans="3:83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</row>
    <row r="119" spans="3:83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</row>
    <row r="120" spans="3:83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</row>
    <row r="121" spans="3:83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</row>
    <row r="122" spans="3:83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</row>
    <row r="123" spans="3:83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</row>
    <row r="124" spans="3:83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</row>
    <row r="125" spans="3:83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</row>
    <row r="126" spans="3:83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</row>
    <row r="127" spans="3:83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</row>
    <row r="128" spans="3:83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</row>
    <row r="129" spans="3:83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</row>
    <row r="130" spans="3:83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</row>
    <row r="131" spans="3:83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</row>
    <row r="132" spans="3:83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</row>
    <row r="133" spans="3:83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</row>
    <row r="134" spans="3:83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</row>
    <row r="135" spans="3:83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</row>
    <row r="136" spans="3:83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</row>
    <row r="137" spans="3:83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</row>
    <row r="138" spans="3:83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</row>
    <row r="139" spans="3:83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</row>
    <row r="140" spans="3:83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</row>
    <row r="141" spans="3:83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</row>
    <row r="142" spans="3:83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</row>
    <row r="143" spans="3:83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</row>
    <row r="144" spans="3:83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</row>
    <row r="145" spans="3:83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</row>
    <row r="146" spans="3:83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</row>
    <row r="147" spans="3:83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</row>
    <row r="148" spans="3:83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</row>
    <row r="149" spans="3:83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</row>
    <row r="150" spans="3:83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</row>
    <row r="151" spans="3:83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</row>
    <row r="152" spans="3:83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</row>
    <row r="153" spans="3:83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</row>
    <row r="154" spans="3:83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</row>
    <row r="155" spans="3:83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</row>
    <row r="156" spans="3:83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</row>
    <row r="157" spans="3:83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</row>
    <row r="158" spans="3:83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</row>
    <row r="159" spans="3:83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</row>
    <row r="160" spans="3:83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</row>
    <row r="161" spans="3:83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</row>
    <row r="162" spans="3:83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</row>
    <row r="163" spans="3:83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</row>
    <row r="164" spans="3:83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</row>
    <row r="165" spans="3:83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</row>
    <row r="166" spans="3:83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</row>
    <row r="167" spans="3:83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</row>
    <row r="168" spans="3:83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</row>
    <row r="169" spans="3:83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</row>
    <row r="170" spans="3:83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</row>
    <row r="171" spans="3:83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</row>
    <row r="172" spans="3:83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</row>
    <row r="173" spans="3:83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</row>
    <row r="174" spans="3:83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</row>
    <row r="175" spans="3:83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</row>
    <row r="176" spans="3:83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</row>
    <row r="177" spans="3:83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</row>
    <row r="178" spans="3:83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</row>
    <row r="179" spans="3:83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</row>
    <row r="180" spans="3:83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</row>
    <row r="181" spans="3:83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</row>
    <row r="182" spans="3:83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</row>
    <row r="183" spans="3:83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</row>
    <row r="184" spans="3:83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</row>
    <row r="185" spans="3:83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</row>
    <row r="186" spans="3:83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</row>
    <row r="187" spans="3:83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</row>
    <row r="188" spans="3:83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</row>
    <row r="189" spans="3:83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</row>
    <row r="190" spans="3:83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</row>
    <row r="191" spans="3:83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</row>
    <row r="192" spans="3:83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</row>
    <row r="193" spans="3:83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</row>
    <row r="194" spans="3:83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</row>
    <row r="195" spans="3:83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</row>
    <row r="196" spans="3:83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</row>
    <row r="197" spans="3:83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</row>
    <row r="198" spans="3:83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</row>
    <row r="199" spans="3:83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</row>
    <row r="200" spans="3:83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</row>
    <row r="201" spans="3:83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</row>
    <row r="202" spans="3:83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</row>
    <row r="203" spans="3:83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</row>
    <row r="204" spans="3:83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</row>
    <row r="205" spans="3:83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</row>
    <row r="206" spans="3:83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</row>
    <row r="207" spans="3:83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</row>
    <row r="208" spans="3:83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</row>
    <row r="209" spans="3:83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</row>
    <row r="210" spans="3:83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</row>
    <row r="211" spans="3:83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</row>
    <row r="212" spans="3:83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</row>
    <row r="213" spans="3:83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</row>
    <row r="214" spans="3:83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</row>
    <row r="215" spans="3:83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</row>
    <row r="216" spans="3:83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</row>
    <row r="217" spans="3:83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</row>
    <row r="218" spans="3:83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</row>
    <row r="219" spans="3:83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</row>
    <row r="220" spans="3:83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</row>
    <row r="221" spans="3:83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</row>
    <row r="222" spans="3:83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</row>
    <row r="223" spans="3:83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</row>
    <row r="224" spans="3:83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</row>
    <row r="225" spans="3:83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</row>
    <row r="226" spans="3:83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</row>
    <row r="227" spans="3:83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</row>
    <row r="228" spans="3:83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</row>
    <row r="229" spans="3:83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</row>
    <row r="230" spans="3:83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</row>
    <row r="231" spans="3:83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</row>
    <row r="232" spans="3:83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</row>
    <row r="233" spans="3:83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</row>
    <row r="234" spans="3:83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</row>
    <row r="235" spans="3:83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</row>
    <row r="236" spans="3:83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</row>
    <row r="237" spans="3:83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</row>
    <row r="238" spans="3:83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</row>
    <row r="239" spans="3:83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</row>
    <row r="240" spans="3:83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</row>
    <row r="241" spans="3:83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</row>
    <row r="242" spans="3:83"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</row>
    <row r="243" spans="3:83"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</row>
    <row r="244" spans="3:83"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</row>
    <row r="245" spans="3:83"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</row>
    <row r="246" spans="3:83"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</row>
    <row r="247" spans="3:83"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</row>
    <row r="248" spans="3:83"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</row>
    <row r="249" spans="3:83"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</row>
    <row r="250" spans="3:83"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</row>
    <row r="251" spans="3:83"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</row>
    <row r="252" spans="3:83"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</row>
    <row r="253" spans="3:83"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</row>
    <row r="254" spans="3:83"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</row>
    <row r="255" spans="3:83"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</row>
    <row r="256" spans="3:83"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</row>
    <row r="257" spans="3:83"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</row>
    <row r="258" spans="3:83"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</row>
    <row r="259" spans="3:83"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</row>
    <row r="260" spans="3:83"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</row>
    <row r="261" spans="3:83"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</row>
    <row r="262" spans="3:83"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</row>
    <row r="263" spans="3:83"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</row>
    <row r="264" spans="3:83"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</row>
    <row r="265" spans="3:83"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</row>
    <row r="266" spans="3:83"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</row>
    <row r="267" spans="3:83"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</row>
    <row r="268" spans="3:83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</row>
    <row r="269" spans="3:83"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</row>
    <row r="270" spans="3:83"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</row>
    <row r="271" spans="3:83"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</row>
    <row r="272" spans="3:83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</row>
    <row r="273" spans="3:83"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</row>
    <row r="274" spans="3:83"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</row>
    <row r="275" spans="3:83"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</row>
    <row r="276" spans="3:83"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</row>
    <row r="277" spans="3:83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</row>
    <row r="278" spans="3:83"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</row>
    <row r="279" spans="3:83"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</row>
    <row r="280" spans="3:83"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</row>
    <row r="281" spans="3:83"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</row>
    <row r="282" spans="3:83"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</row>
    <row r="283" spans="3:83"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</row>
    <row r="284" spans="3:83"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</row>
    <row r="285" spans="3:83"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</row>
    <row r="286" spans="3:83"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</row>
    <row r="287" spans="3:83"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</row>
    <row r="288" spans="3:83"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</row>
    <row r="289" spans="3:83"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</row>
    <row r="290" spans="3:83"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</row>
    <row r="291" spans="3:83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="70" zoomScaleNormal="70" workbookViewId="0">
      <selection activeCell="H1" sqref="H1"/>
    </sheetView>
  </sheetViews>
  <sheetFormatPr defaultRowHeight="13.8"/>
  <cols>
    <col min="1" max="1" width="9.44140625" style="16" bestFit="1" customWidth="1"/>
    <col min="2" max="6" width="9" style="16" bestFit="1" customWidth="1"/>
    <col min="7" max="8" width="10" style="16" customWidth="1"/>
    <col min="9" max="16384" width="8.88671875" style="16"/>
  </cols>
  <sheetData>
    <row r="1" spans="1:8" ht="41.4">
      <c r="A1" s="80" t="s">
        <v>29</v>
      </c>
      <c r="B1" s="38" t="s">
        <v>28</v>
      </c>
      <c r="C1" s="39" t="s">
        <v>33</v>
      </c>
      <c r="D1" s="39" t="s">
        <v>34</v>
      </c>
      <c r="E1" s="39" t="s">
        <v>35</v>
      </c>
      <c r="F1" s="39" t="s">
        <v>36</v>
      </c>
      <c r="G1" s="39" t="s">
        <v>37</v>
      </c>
      <c r="H1" s="39" t="s">
        <v>38</v>
      </c>
    </row>
    <row r="2" spans="1:8">
      <c r="A2" s="69">
        <v>374.68742675000004</v>
      </c>
      <c r="B2" s="70">
        <v>15.13</v>
      </c>
      <c r="C2" s="70">
        <v>2.282</v>
      </c>
      <c r="D2" s="70">
        <v>-0.1046</v>
      </c>
      <c r="E2" s="70">
        <v>2.5225</v>
      </c>
      <c r="F2" s="70">
        <v>1.4471000000000001</v>
      </c>
      <c r="G2" s="70">
        <v>4.33</v>
      </c>
      <c r="H2" s="71">
        <v>-0.61</v>
      </c>
    </row>
    <row r="3" spans="1:8">
      <c r="A3" s="72">
        <f>AVERAGE(A2,A4)</f>
        <v>375.07131239</v>
      </c>
      <c r="B3" s="67">
        <v>15.15</v>
      </c>
      <c r="C3" s="67">
        <f>(E2+E4)/2</f>
        <v>2.4744000000000002</v>
      </c>
      <c r="D3" s="67">
        <f>(D2+D4)/2</f>
        <v>4.2849999999999999E-2</v>
      </c>
      <c r="E3" s="67">
        <f>(E2+E4)/2</f>
        <v>2.4744000000000002</v>
      </c>
      <c r="F3" s="67">
        <f>(F2+F4)/2</f>
        <v>1.3144499999999999</v>
      </c>
      <c r="G3" s="67">
        <v>4.49</v>
      </c>
      <c r="H3" s="73">
        <v>-0.73</v>
      </c>
    </row>
    <row r="4" spans="1:8">
      <c r="A4" s="72">
        <v>375.45519803000002</v>
      </c>
      <c r="B4" s="67">
        <v>15.17</v>
      </c>
      <c r="C4" s="67">
        <v>2.4531999999999998</v>
      </c>
      <c r="D4" s="67">
        <v>0.1903</v>
      </c>
      <c r="E4" s="67">
        <v>2.4262999999999999</v>
      </c>
      <c r="F4" s="67">
        <v>1.1818</v>
      </c>
      <c r="G4" s="67">
        <v>4.4000000000000004</v>
      </c>
      <c r="H4" s="73">
        <v>-0.66</v>
      </c>
    </row>
    <row r="5" spans="1:8">
      <c r="A5" s="72">
        <f>AVERAGE(A6,A4)</f>
        <v>375.83979455000002</v>
      </c>
      <c r="B5" s="67">
        <v>15.19</v>
      </c>
      <c r="C5" s="67">
        <f>(C4+C6)/2</f>
        <v>2.2963499999999999</v>
      </c>
      <c r="D5" s="67">
        <f>(D4+D6)/2</f>
        <v>0.1079</v>
      </c>
      <c r="E5" s="67">
        <f>(E4+E6)/2</f>
        <v>2.2497999999999996</v>
      </c>
      <c r="F5" s="67">
        <f>(F4+F6)/2</f>
        <v>1.0571250000000001</v>
      </c>
      <c r="G5" s="67">
        <v>4.6399999999999997</v>
      </c>
      <c r="H5" s="73">
        <v>-0.86</v>
      </c>
    </row>
    <row r="6" spans="1:8">
      <c r="A6" s="72">
        <v>376.22439107000002</v>
      </c>
      <c r="B6" s="67">
        <v>15.21</v>
      </c>
      <c r="C6" s="67">
        <v>2.1395</v>
      </c>
      <c r="D6" s="67">
        <v>2.5499999999999998E-2</v>
      </c>
      <c r="E6" s="67">
        <v>2.0732999999999997</v>
      </c>
      <c r="F6" s="67">
        <v>0.93245</v>
      </c>
      <c r="G6" s="67">
        <v>4.7</v>
      </c>
      <c r="H6" s="73">
        <v>-0.8</v>
      </c>
    </row>
    <row r="7" spans="1:8">
      <c r="A7" s="72">
        <f>AVERAGE(A6,A8)</f>
        <v>376.60969847000001</v>
      </c>
      <c r="B7" s="67">
        <v>15.23</v>
      </c>
      <c r="C7" s="67">
        <v>2.06</v>
      </c>
      <c r="D7" s="67">
        <v>0.02</v>
      </c>
      <c r="E7" s="67">
        <v>2.08</v>
      </c>
      <c r="F7" s="67">
        <v>1.04</v>
      </c>
      <c r="G7" s="67">
        <v>4.74</v>
      </c>
      <c r="H7" s="73">
        <v>-0.39</v>
      </c>
    </row>
    <row r="8" spans="1:8">
      <c r="A8" s="72">
        <v>376.99500587</v>
      </c>
      <c r="B8" s="67">
        <v>15.25</v>
      </c>
      <c r="C8" s="67">
        <v>1.98</v>
      </c>
      <c r="D8" s="67">
        <v>1.41E-2</v>
      </c>
      <c r="E8" s="67">
        <v>2.0821999999999998</v>
      </c>
      <c r="F8" s="67">
        <v>1.1408</v>
      </c>
      <c r="G8" s="67">
        <v>4.45</v>
      </c>
      <c r="H8" s="73">
        <v>-0.49</v>
      </c>
    </row>
    <row r="9" spans="1:8">
      <c r="A9" s="72">
        <f>AVERAGE(A8,A10)</f>
        <v>377.38102415000003</v>
      </c>
      <c r="B9" s="67">
        <v>15.27</v>
      </c>
      <c r="C9" s="67">
        <v>1.99</v>
      </c>
      <c r="D9" s="67">
        <v>-0.01</v>
      </c>
      <c r="E9" s="67">
        <v>2.0299999999999998</v>
      </c>
      <c r="F9" s="67">
        <v>1.06</v>
      </c>
      <c r="G9" s="67">
        <v>4.47</v>
      </c>
      <c r="H9" s="73">
        <v>-0.53</v>
      </c>
    </row>
    <row r="10" spans="1:8">
      <c r="A10" s="72">
        <v>377.76704243000006</v>
      </c>
      <c r="B10" s="67">
        <v>15.29</v>
      </c>
      <c r="C10" s="67">
        <v>1.9965999999999999</v>
      </c>
      <c r="D10" s="67">
        <v>-2.53E-2</v>
      </c>
      <c r="E10" s="67">
        <v>1.9793000000000001</v>
      </c>
      <c r="F10" s="67">
        <v>0.97430000000000005</v>
      </c>
      <c r="G10" s="67">
        <v>4.4649999999999999</v>
      </c>
      <c r="H10" s="73">
        <v>-0.7</v>
      </c>
    </row>
    <row r="11" spans="1:8">
      <c r="A11" s="72">
        <f>AVERAGE(A10,A12)</f>
        <v>378.15377159000002</v>
      </c>
      <c r="B11" s="67">
        <v>15.31</v>
      </c>
      <c r="C11" s="67">
        <v>2.2161499999999998</v>
      </c>
      <c r="D11" s="67">
        <v>0.1139</v>
      </c>
      <c r="E11" s="67">
        <v>2.0666000000000002</v>
      </c>
      <c r="F11" s="67">
        <v>1.0643</v>
      </c>
      <c r="G11" s="67">
        <v>4.4000000000000004</v>
      </c>
      <c r="H11" s="73">
        <v>-0.7</v>
      </c>
    </row>
    <row r="12" spans="1:8">
      <c r="A12" s="72">
        <v>378.54050074999998</v>
      </c>
      <c r="B12" s="67">
        <v>15.33</v>
      </c>
      <c r="C12" s="67">
        <v>2.4357000000000002</v>
      </c>
      <c r="D12" s="67">
        <v>0.25309999999999999</v>
      </c>
      <c r="E12" s="67">
        <v>2.1539000000000001</v>
      </c>
      <c r="F12" s="67">
        <v>1.1543000000000001</v>
      </c>
      <c r="G12" s="67">
        <v>4.29</v>
      </c>
      <c r="H12" s="73">
        <v>-0.67</v>
      </c>
    </row>
    <row r="13" spans="1:8">
      <c r="A13" s="72">
        <f>AVERAGE(A12,A14)</f>
        <v>378.92794078999998</v>
      </c>
      <c r="B13" s="67">
        <v>15.35</v>
      </c>
      <c r="C13" s="67">
        <v>2.3334999999999999</v>
      </c>
      <c r="D13" s="67">
        <v>0.16944999999999999</v>
      </c>
      <c r="E13" s="67">
        <v>2.0795500000000002</v>
      </c>
      <c r="F13" s="67">
        <v>1.1203700000000001</v>
      </c>
      <c r="G13" s="67">
        <v>4.34</v>
      </c>
      <c r="H13" s="73">
        <v>-0.71</v>
      </c>
    </row>
    <row r="14" spans="1:8">
      <c r="A14" s="72">
        <v>379.31538082999998</v>
      </c>
      <c r="B14" s="67">
        <v>15.37</v>
      </c>
      <c r="C14" s="67">
        <v>2.2313000000000001</v>
      </c>
      <c r="D14" s="67">
        <v>8.5800000000000001E-2</v>
      </c>
      <c r="E14" s="67">
        <v>2.0051999999999999</v>
      </c>
      <c r="F14" s="67">
        <v>1.0864400000000001</v>
      </c>
      <c r="G14" s="67">
        <v>4.26</v>
      </c>
      <c r="H14" s="73">
        <v>-0.45</v>
      </c>
    </row>
    <row r="15" spans="1:8">
      <c r="A15" s="72">
        <f>AVERAGE(A14,A16)</f>
        <v>379.70353174999997</v>
      </c>
      <c r="B15" s="67">
        <v>15.39</v>
      </c>
      <c r="C15" s="67">
        <v>2.1840000000000002</v>
      </c>
      <c r="D15" s="67">
        <v>0.13730000000000001</v>
      </c>
      <c r="E15" s="67">
        <v>1.9117500000000001</v>
      </c>
      <c r="F15" s="67">
        <v>1.02322</v>
      </c>
      <c r="G15" s="67">
        <v>4.1900000000000004</v>
      </c>
      <c r="H15" s="73">
        <v>-0.38</v>
      </c>
    </row>
    <row r="16" spans="1:8">
      <c r="A16" s="72">
        <v>380.09168266999995</v>
      </c>
      <c r="B16" s="67">
        <v>15.41</v>
      </c>
      <c r="C16" s="67">
        <v>2.1366999999999998</v>
      </c>
      <c r="D16" s="67">
        <v>0.1888</v>
      </c>
      <c r="E16" s="67">
        <v>1.8183</v>
      </c>
      <c r="F16" s="67">
        <v>0.96</v>
      </c>
      <c r="G16" s="67">
        <v>4.4800000000000004</v>
      </c>
      <c r="H16" s="73">
        <v>-0.59</v>
      </c>
    </row>
    <row r="17" spans="1:8">
      <c r="A17" s="72">
        <f>AVERAGE(A16,A18)</f>
        <v>380.48054446999998</v>
      </c>
      <c r="B17" s="67">
        <v>15.43</v>
      </c>
      <c r="C17" s="67">
        <v>2.1249000000000002</v>
      </c>
      <c r="D17" s="67">
        <v>-0.13450000000000001</v>
      </c>
      <c r="E17" s="67">
        <v>1.9075</v>
      </c>
      <c r="F17" s="67">
        <v>1.04365</v>
      </c>
      <c r="G17" s="67">
        <v>4.2699999999999996</v>
      </c>
      <c r="H17" s="73">
        <v>-0.39</v>
      </c>
    </row>
    <row r="18" spans="1:8">
      <c r="A18" s="72">
        <v>380.86940627000001</v>
      </c>
      <c r="B18" s="67">
        <v>15.45</v>
      </c>
      <c r="C18" s="67">
        <v>2.1131000000000002</v>
      </c>
      <c r="D18" s="67">
        <v>-0.45779999999999998</v>
      </c>
      <c r="E18" s="67">
        <v>1.9966999999999999</v>
      </c>
      <c r="F18" s="67">
        <v>1.1273</v>
      </c>
      <c r="G18" s="67">
        <v>4.07</v>
      </c>
      <c r="H18" s="73">
        <v>-0.45</v>
      </c>
    </row>
    <row r="19" spans="1:8">
      <c r="A19" s="72">
        <v>383.14855163000004</v>
      </c>
      <c r="B19" s="67">
        <v>15.47</v>
      </c>
      <c r="C19" s="67">
        <v>1.9107000000000001</v>
      </c>
      <c r="D19" s="67">
        <v>-0.27277000000000001</v>
      </c>
      <c r="E19" s="67">
        <v>1.8832499999999999</v>
      </c>
      <c r="F19" s="67">
        <v>1.1137999999999999</v>
      </c>
      <c r="G19" s="67">
        <v>4.2300000000000004</v>
      </c>
      <c r="H19" s="73">
        <v>-0.44</v>
      </c>
    </row>
    <row r="20" spans="1:8">
      <c r="A20" s="72">
        <f>A19+0.26</f>
        <v>383.40855163000003</v>
      </c>
      <c r="B20" s="67">
        <v>15.49</v>
      </c>
      <c r="C20" s="67">
        <v>1.7082999999999999</v>
      </c>
      <c r="D20" s="67">
        <v>-8.7739999999999999E-2</v>
      </c>
      <c r="E20" s="67">
        <v>1.7698</v>
      </c>
      <c r="F20" s="67">
        <v>1.1003000000000001</v>
      </c>
      <c r="G20" s="67">
        <v>4.03</v>
      </c>
      <c r="H20" s="73">
        <v>-0.62</v>
      </c>
    </row>
    <row r="21" spans="1:8">
      <c r="A21" s="72">
        <f>A20+0.26</f>
        <v>383.66855163000002</v>
      </c>
      <c r="B21" s="67">
        <v>15.51</v>
      </c>
      <c r="C21" s="67">
        <v>1.85385</v>
      </c>
      <c r="D21" s="67">
        <v>-0.25441999999999998</v>
      </c>
      <c r="E21" s="67">
        <v>1.9276</v>
      </c>
      <c r="F21" s="67">
        <v>1.124325</v>
      </c>
      <c r="G21" s="67">
        <v>4.4450000000000003</v>
      </c>
      <c r="H21" s="73">
        <v>-0.53900000000000003</v>
      </c>
    </row>
    <row r="22" spans="1:8">
      <c r="A22" s="72">
        <v>383.92911875000004</v>
      </c>
      <c r="B22" s="67">
        <v>15.53</v>
      </c>
      <c r="C22" s="67">
        <v>1.9994000000000001</v>
      </c>
      <c r="D22" s="67">
        <v>-0.42109999999999997</v>
      </c>
      <c r="E22" s="67">
        <v>2.0853999999999999</v>
      </c>
      <c r="F22" s="67">
        <v>1.14835</v>
      </c>
      <c r="G22" s="67">
        <v>4.17</v>
      </c>
      <c r="H22" s="73">
        <v>-0.71</v>
      </c>
    </row>
    <row r="23" spans="1:8">
      <c r="A23" s="72">
        <f>AVERAGE(A22,A24)</f>
        <v>384.32011319000003</v>
      </c>
      <c r="B23" s="67">
        <v>15.55</v>
      </c>
      <c r="C23" s="67">
        <v>2.0792999999999999</v>
      </c>
      <c r="D23" s="67">
        <v>-0.2923</v>
      </c>
      <c r="E23" s="67">
        <v>1.8820999999999999</v>
      </c>
      <c r="F23" s="67">
        <v>1.110975</v>
      </c>
      <c r="G23" s="67">
        <v>4.1500000000000004</v>
      </c>
      <c r="H23" s="73">
        <v>-0.4</v>
      </c>
    </row>
    <row r="24" spans="1:8">
      <c r="A24" s="72">
        <v>384.71110763000001</v>
      </c>
      <c r="B24" s="67">
        <v>15.57</v>
      </c>
      <c r="C24" s="67">
        <v>2.1591999999999998</v>
      </c>
      <c r="D24" s="67">
        <v>-0.16350000000000001</v>
      </c>
      <c r="E24" s="67">
        <v>1.6788000000000001</v>
      </c>
      <c r="F24" s="67">
        <v>1.0736000000000001</v>
      </c>
      <c r="G24" s="67">
        <v>4.07</v>
      </c>
      <c r="H24" s="73">
        <v>-0.5</v>
      </c>
    </row>
    <row r="25" spans="1:8">
      <c r="A25" s="72">
        <f>AVERAGE(A24,A26)</f>
        <v>385.10281294999999</v>
      </c>
      <c r="B25" s="67">
        <v>15.59</v>
      </c>
      <c r="C25" s="67">
        <v>2.2353999999999998</v>
      </c>
      <c r="D25" s="67">
        <v>1.0149999999999992E-2</v>
      </c>
      <c r="E25" s="67">
        <v>1.7857000000000001</v>
      </c>
      <c r="F25" s="67">
        <v>1.0216000000000001</v>
      </c>
      <c r="G25" s="67">
        <v>4.3499999999999996</v>
      </c>
      <c r="H25" s="73">
        <v>-0.46</v>
      </c>
    </row>
    <row r="26" spans="1:8">
      <c r="A26" s="72">
        <v>385.49451826999996</v>
      </c>
      <c r="B26" s="67">
        <v>15.61</v>
      </c>
      <c r="C26" s="67">
        <v>2.3115999999999999</v>
      </c>
      <c r="D26" s="67">
        <v>0.18379999999999999</v>
      </c>
      <c r="E26" s="67">
        <v>1.8926000000000001</v>
      </c>
      <c r="F26" s="67">
        <v>0.96960000000000002</v>
      </c>
      <c r="G26" s="67">
        <v>4.26</v>
      </c>
      <c r="H26" s="73">
        <v>-0.49</v>
      </c>
    </row>
    <row r="27" spans="1:8">
      <c r="A27" s="72">
        <f>AVERAGE(A26,A28)</f>
        <v>385.88693446999997</v>
      </c>
      <c r="B27" s="67">
        <v>15.63</v>
      </c>
      <c r="C27" s="67">
        <v>2.0158</v>
      </c>
      <c r="D27" s="67">
        <v>-6.9199999999999998E-2</v>
      </c>
      <c r="E27" s="67">
        <v>1.9826000000000001</v>
      </c>
      <c r="F27" s="67">
        <v>1.04725</v>
      </c>
      <c r="G27" s="67">
        <v>4.4729999999999999</v>
      </c>
      <c r="H27" s="73">
        <v>-0.72499999999999998</v>
      </c>
    </row>
    <row r="28" spans="1:8">
      <c r="A28" s="72">
        <v>386.27935066999999</v>
      </c>
      <c r="B28" s="67">
        <v>15.65</v>
      </c>
      <c r="C28" s="67">
        <v>1.72</v>
      </c>
      <c r="D28" s="67">
        <v>-0.32219999999999999</v>
      </c>
      <c r="E28" s="67">
        <v>2.0726</v>
      </c>
      <c r="F28" s="67">
        <v>1.1249</v>
      </c>
      <c r="G28" s="67">
        <v>4.3000000000000007</v>
      </c>
      <c r="H28" s="73">
        <v>-0.6</v>
      </c>
    </row>
    <row r="29" spans="1:8">
      <c r="A29" s="72">
        <f>AVERAGE(A28,A30)</f>
        <v>386.67247774999998</v>
      </c>
      <c r="B29" s="67">
        <v>15.67</v>
      </c>
      <c r="C29" s="67">
        <v>1.9554499999999999</v>
      </c>
      <c r="D29" s="67">
        <v>-0.16134999999999999</v>
      </c>
      <c r="E29" s="67">
        <v>1.9355500000000001</v>
      </c>
      <c r="F29" s="67">
        <v>1.0264500000000001</v>
      </c>
      <c r="G29" s="67">
        <v>3.97</v>
      </c>
      <c r="H29" s="73">
        <v>-0.59</v>
      </c>
    </row>
    <row r="30" spans="1:8">
      <c r="A30" s="72">
        <v>387.06560482999998</v>
      </c>
      <c r="B30" s="67">
        <v>15.69</v>
      </c>
      <c r="C30" s="67">
        <v>2.1909000000000001</v>
      </c>
      <c r="D30" s="67">
        <v>-5.0000000000000001E-4</v>
      </c>
      <c r="E30" s="67">
        <v>1.7985</v>
      </c>
      <c r="F30" s="67">
        <v>0.92800000000000005</v>
      </c>
      <c r="G30" s="67">
        <v>4.1399999999999997</v>
      </c>
      <c r="H30" s="73">
        <v>-0.52</v>
      </c>
    </row>
    <row r="31" spans="1:8">
      <c r="A31" s="72">
        <f>AVERAGE(A30,A32)</f>
        <v>387.45944278999997</v>
      </c>
      <c r="B31" s="67">
        <v>15.71</v>
      </c>
      <c r="C31" s="67">
        <v>2.0586000000000002</v>
      </c>
      <c r="D31" s="67">
        <v>-0.1419</v>
      </c>
      <c r="E31" s="67">
        <v>1.6692499999999999</v>
      </c>
      <c r="F31" s="67">
        <v>0.86650000000000005</v>
      </c>
      <c r="G31" s="67">
        <v>4.28</v>
      </c>
      <c r="H31" s="73">
        <v>-0.53</v>
      </c>
    </row>
    <row r="32" spans="1:8">
      <c r="A32" s="72">
        <v>387.85328074999995</v>
      </c>
      <c r="B32" s="67">
        <v>15.73</v>
      </c>
      <c r="C32" s="67">
        <v>1.9263000000000001</v>
      </c>
      <c r="D32" s="67">
        <v>-0.2833</v>
      </c>
      <c r="E32" s="67">
        <v>1.54</v>
      </c>
      <c r="F32" s="67">
        <v>0.80499999999999994</v>
      </c>
      <c r="G32" s="67">
        <v>4.09</v>
      </c>
      <c r="H32" s="73">
        <v>-0.77</v>
      </c>
    </row>
    <row r="33" spans="1:8">
      <c r="A33" s="72">
        <f>AVERAGE(A32,A34)</f>
        <v>388.24782958999998</v>
      </c>
      <c r="B33" s="67">
        <v>15.75</v>
      </c>
      <c r="C33" s="67">
        <v>2.2090999999999998</v>
      </c>
      <c r="D33" s="67">
        <v>7.375000000000001E-2</v>
      </c>
      <c r="E33" s="67">
        <v>1.6476500000000001</v>
      </c>
      <c r="F33" s="67">
        <v>0.79939999999999989</v>
      </c>
      <c r="G33" s="67">
        <v>4.2690000000000001</v>
      </c>
      <c r="H33" s="73">
        <v>-0.5998</v>
      </c>
    </row>
    <row r="34" spans="1:8">
      <c r="A34" s="72">
        <v>388.64237843000001</v>
      </c>
      <c r="B34" s="67">
        <v>15.77</v>
      </c>
      <c r="C34" s="67">
        <v>2.4918999999999998</v>
      </c>
      <c r="D34" s="67">
        <v>0.43080000000000002</v>
      </c>
      <c r="E34" s="67">
        <v>1.7553000000000001</v>
      </c>
      <c r="F34" s="67">
        <v>0.79379999999999995</v>
      </c>
      <c r="G34" s="67">
        <v>4.24</v>
      </c>
      <c r="H34" s="73">
        <v>-0.54</v>
      </c>
    </row>
    <row r="35" spans="1:8">
      <c r="A35" s="72">
        <f>AVERAGE(A34,A36)</f>
        <v>389.03763815000002</v>
      </c>
      <c r="B35" s="67">
        <v>15.79</v>
      </c>
      <c r="C35" s="67">
        <v>2.2856999999999998</v>
      </c>
      <c r="D35" s="67">
        <v>0.13311000000000001</v>
      </c>
      <c r="E35" s="67">
        <v>1.7535000000000001</v>
      </c>
      <c r="F35" s="67">
        <v>0.8345499999999999</v>
      </c>
      <c r="G35" s="67">
        <v>3.98</v>
      </c>
      <c r="H35" s="73">
        <v>-0.74</v>
      </c>
    </row>
    <row r="36" spans="1:8">
      <c r="A36" s="72">
        <v>389.43289787000003</v>
      </c>
      <c r="B36" s="67">
        <v>15.81</v>
      </c>
      <c r="C36" s="67">
        <v>2.0794999999999999</v>
      </c>
      <c r="D36" s="67">
        <v>-0.16458</v>
      </c>
      <c r="E36" s="67">
        <v>1.7517</v>
      </c>
      <c r="F36" s="67">
        <v>0.87529999999999997</v>
      </c>
      <c r="G36" s="67">
        <v>4.18</v>
      </c>
      <c r="H36" s="73">
        <v>-0.81</v>
      </c>
    </row>
    <row r="37" spans="1:8">
      <c r="A37" s="72">
        <f>AVERAGE(A36,A38)</f>
        <v>389.82886847000003</v>
      </c>
      <c r="B37" s="67">
        <v>15.83</v>
      </c>
      <c r="C37" s="67">
        <v>2.3643000000000001</v>
      </c>
      <c r="D37" s="67">
        <v>0.11976000000000001</v>
      </c>
      <c r="E37" s="67">
        <v>2.0152749999999999</v>
      </c>
      <c r="F37" s="67">
        <v>1.0480749999999999</v>
      </c>
      <c r="G37" s="67">
        <v>4.1399999999999997</v>
      </c>
      <c r="H37" s="73">
        <v>-0.56999999999999995</v>
      </c>
    </row>
    <row r="38" spans="1:8">
      <c r="A38" s="72">
        <v>390.22483907000003</v>
      </c>
      <c r="B38" s="67">
        <v>15.85</v>
      </c>
      <c r="C38" s="67">
        <v>2.6490999999999998</v>
      </c>
      <c r="D38" s="67">
        <v>0.40410000000000001</v>
      </c>
      <c r="E38" s="67">
        <v>2.2788500000000003</v>
      </c>
      <c r="F38" s="67">
        <v>1.22085</v>
      </c>
      <c r="G38" s="67">
        <v>4.2300000000000004</v>
      </c>
      <c r="H38" s="73">
        <v>-0.44</v>
      </c>
    </row>
    <row r="39" spans="1:8">
      <c r="A39" s="72">
        <f>AVERAGE(A38,A40)</f>
        <v>390.97080199499999</v>
      </c>
      <c r="B39" s="67">
        <v>15.87</v>
      </c>
      <c r="C39" s="67">
        <v>2.3360500000000002</v>
      </c>
      <c r="D39" s="67">
        <v>0.40360000000000001</v>
      </c>
      <c r="E39" s="67">
        <v>2.1344500000000002</v>
      </c>
      <c r="F39" s="67">
        <v>1.2269749999999999</v>
      </c>
      <c r="G39" s="67">
        <v>4.25</v>
      </c>
      <c r="H39" s="73">
        <v>-0.49</v>
      </c>
    </row>
    <row r="40" spans="1:8">
      <c r="A40" s="72">
        <v>391.71676492</v>
      </c>
      <c r="B40" s="67">
        <v>15.9</v>
      </c>
      <c r="C40" s="67">
        <v>2.0230000000000001</v>
      </c>
      <c r="D40" s="67">
        <v>0.40310000000000001</v>
      </c>
      <c r="E40" s="67">
        <v>1.9900499999999999</v>
      </c>
      <c r="F40" s="67">
        <v>1.2330999999999999</v>
      </c>
      <c r="G40" s="67">
        <v>4.33</v>
      </c>
      <c r="H40" s="73">
        <v>-0.62</v>
      </c>
    </row>
    <row r="41" spans="1:8">
      <c r="A41" s="72">
        <f>AVERAGE(A40,A42)</f>
        <v>392.11433499999998</v>
      </c>
      <c r="B41" s="67">
        <v>15.92</v>
      </c>
      <c r="C41" s="67">
        <v>1.9581500000000001</v>
      </c>
      <c r="D41" s="67">
        <v>0.20916000000000001</v>
      </c>
      <c r="E41" s="67">
        <v>1.886425</v>
      </c>
      <c r="F41" s="67">
        <v>1.2029000000000001</v>
      </c>
      <c r="G41" s="67">
        <v>4.04</v>
      </c>
      <c r="H41" s="73">
        <v>-0.72900000000000009</v>
      </c>
    </row>
    <row r="42" spans="1:8">
      <c r="A42" s="72">
        <v>392.51190508000002</v>
      </c>
      <c r="B42" s="67">
        <v>15.94</v>
      </c>
      <c r="C42" s="67">
        <v>1.8933</v>
      </c>
      <c r="D42" s="67">
        <v>1.5219999999999999E-2</v>
      </c>
      <c r="E42" s="67">
        <v>1.7827999999999999</v>
      </c>
      <c r="F42" s="67">
        <v>1.1727000000000001</v>
      </c>
      <c r="G42" s="67">
        <v>4.3499999999999996</v>
      </c>
      <c r="H42" s="73">
        <v>-0.48</v>
      </c>
    </row>
    <row r="43" spans="1:8">
      <c r="A43" s="72">
        <f>AVERAGE(A42,A44)</f>
        <v>392.91018603999999</v>
      </c>
      <c r="B43" s="67">
        <v>15.96</v>
      </c>
      <c r="C43" s="67">
        <v>1.6857500000000001</v>
      </c>
      <c r="D43" s="67">
        <v>-0.26399</v>
      </c>
      <c r="E43" s="67">
        <v>1.8100499999999999</v>
      </c>
      <c r="F43" s="67">
        <v>1.1527000000000001</v>
      </c>
      <c r="G43" s="67">
        <v>4.13</v>
      </c>
      <c r="H43" s="73">
        <v>-0.78</v>
      </c>
    </row>
    <row r="44" spans="1:8">
      <c r="A44" s="72">
        <v>393.30846699999995</v>
      </c>
      <c r="B44" s="67">
        <v>15.98</v>
      </c>
      <c r="C44" s="67">
        <v>1.4782</v>
      </c>
      <c r="D44" s="67">
        <v>-0.54320000000000002</v>
      </c>
      <c r="E44" s="67">
        <v>1.8372999999999999</v>
      </c>
      <c r="F44" s="67">
        <v>1.1327</v>
      </c>
      <c r="G44" s="67">
        <v>4.04</v>
      </c>
      <c r="H44" s="73">
        <v>-0.59499999999999997</v>
      </c>
    </row>
    <row r="45" spans="1:8">
      <c r="A45" s="72">
        <f>AVERAGE(A44,A46)</f>
        <v>394.20745883999996</v>
      </c>
      <c r="B45" s="67">
        <v>16</v>
      </c>
      <c r="C45" s="67">
        <v>1.5659999999999998</v>
      </c>
      <c r="D45" s="67">
        <v>-0.25190499999999999</v>
      </c>
      <c r="E45" s="67">
        <v>1.8916999999999999</v>
      </c>
      <c r="F45" s="67">
        <v>1.1345000000000001</v>
      </c>
      <c r="G45" s="67">
        <v>4.17</v>
      </c>
      <c r="H45" s="73">
        <v>-0.41</v>
      </c>
    </row>
    <row r="46" spans="1:8">
      <c r="A46" s="72">
        <v>395.10645067999997</v>
      </c>
      <c r="B46" s="67">
        <v>16.02</v>
      </c>
      <c r="C46" s="67">
        <v>1.6537999999999999</v>
      </c>
      <c r="D46" s="67">
        <v>3.9390000000000001E-2</v>
      </c>
      <c r="E46" s="67">
        <v>1.9460999999999999</v>
      </c>
      <c r="F46" s="67">
        <v>1.1363000000000001</v>
      </c>
      <c r="G46" s="67">
        <v>4.05</v>
      </c>
      <c r="H46" s="73">
        <v>-0.23</v>
      </c>
    </row>
    <row r="47" spans="1:8">
      <c r="A47" s="72">
        <f>AVERAGE(A46,A48)</f>
        <v>395.50615340000002</v>
      </c>
      <c r="B47" s="67">
        <v>16.04</v>
      </c>
      <c r="C47" s="67">
        <v>1.7067000000000001</v>
      </c>
      <c r="D47" s="67">
        <v>0.11289500000000001</v>
      </c>
      <c r="E47" s="67">
        <v>1.841</v>
      </c>
      <c r="F47" s="67">
        <v>1.2385999999999999</v>
      </c>
      <c r="G47" s="67">
        <v>3.78</v>
      </c>
      <c r="H47" s="73">
        <v>-0.16</v>
      </c>
    </row>
    <row r="48" spans="1:8">
      <c r="A48" s="72">
        <v>395.90585612000007</v>
      </c>
      <c r="B48" s="67">
        <v>16.059999999999999</v>
      </c>
      <c r="C48" s="67">
        <v>1.7596000000000001</v>
      </c>
      <c r="D48" s="67">
        <v>0.18640000000000001</v>
      </c>
      <c r="E48" s="67">
        <v>1.7359</v>
      </c>
      <c r="F48" s="67">
        <v>1.3409</v>
      </c>
      <c r="G48" s="67">
        <v>3.76</v>
      </c>
      <c r="H48" s="73">
        <v>-0.14000000000000001</v>
      </c>
    </row>
    <row r="49" spans="1:8">
      <c r="A49" s="72">
        <f>AVERAGE(A48,A50)</f>
        <v>396.80626972000005</v>
      </c>
      <c r="B49" s="67">
        <v>16.079999999999998</v>
      </c>
      <c r="C49" s="67">
        <v>1.6912</v>
      </c>
      <c r="D49" s="67">
        <v>-1.865E-2</v>
      </c>
      <c r="E49" s="67">
        <v>1.6045</v>
      </c>
      <c r="F49" s="67">
        <v>1.2869000000000002</v>
      </c>
      <c r="G49" s="67">
        <v>3.56</v>
      </c>
      <c r="H49" s="73">
        <v>-0.22</v>
      </c>
    </row>
    <row r="50" spans="1:8">
      <c r="A50" s="72">
        <v>397.70668332000002</v>
      </c>
      <c r="B50" s="67">
        <v>16.100000000000001</v>
      </c>
      <c r="C50" s="67">
        <v>1.6228</v>
      </c>
      <c r="D50" s="67">
        <v>-0.22370000000000001</v>
      </c>
      <c r="E50" s="67">
        <v>1.4731000000000001</v>
      </c>
      <c r="F50" s="67">
        <v>1.2329000000000001</v>
      </c>
      <c r="G50" s="67">
        <v>3.65</v>
      </c>
      <c r="H50" s="73">
        <v>-0.32</v>
      </c>
    </row>
    <row r="51" spans="1:8">
      <c r="A51" s="72">
        <f>AVERAGE(A50,A52)</f>
        <v>398.10780779999999</v>
      </c>
      <c r="B51" s="67">
        <v>16.12</v>
      </c>
      <c r="C51" s="67">
        <v>1.5291000000000001</v>
      </c>
      <c r="D51" s="67">
        <v>-2.0175000000000012E-2</v>
      </c>
      <c r="E51" s="67">
        <v>1.5619499999999999</v>
      </c>
      <c r="F51" s="67">
        <v>1.3042500000000001</v>
      </c>
      <c r="G51" s="67">
        <v>3.6</v>
      </c>
      <c r="H51" s="73">
        <v>-0.15</v>
      </c>
    </row>
    <row r="52" spans="1:8">
      <c r="A52" s="72">
        <v>398.50893227999995</v>
      </c>
      <c r="B52" s="67">
        <v>16.14</v>
      </c>
      <c r="C52" s="67">
        <v>1.4354</v>
      </c>
      <c r="D52" s="67">
        <v>0.18334999999999999</v>
      </c>
      <c r="E52" s="67">
        <v>1.6508</v>
      </c>
      <c r="F52" s="67">
        <v>1.3755999999999999</v>
      </c>
      <c r="G52" s="67">
        <v>3.54</v>
      </c>
      <c r="H52" s="73">
        <v>0.04</v>
      </c>
    </row>
    <row r="53" spans="1:8">
      <c r="A53" s="72">
        <f>AVERAGE(A52,A54)</f>
        <v>398.91076763999996</v>
      </c>
      <c r="B53" s="67">
        <v>16.16</v>
      </c>
      <c r="C53" s="67">
        <v>1.6827000000000001</v>
      </c>
      <c r="D53" s="67">
        <v>0.152225</v>
      </c>
      <c r="E53" s="67">
        <v>1.5310999999999999</v>
      </c>
      <c r="F53" s="67">
        <v>1.4311499999999999</v>
      </c>
      <c r="G53" s="67">
        <v>3.44</v>
      </c>
      <c r="H53" s="73">
        <v>-0.13</v>
      </c>
    </row>
    <row r="54" spans="1:8">
      <c r="A54" s="72">
        <v>399.31260299999997</v>
      </c>
      <c r="B54" s="67">
        <v>16.18</v>
      </c>
      <c r="C54" s="67">
        <v>1.93</v>
      </c>
      <c r="D54" s="67">
        <v>0.1211</v>
      </c>
      <c r="E54" s="67">
        <v>1.4114</v>
      </c>
      <c r="F54" s="67">
        <v>1.4866999999999999</v>
      </c>
      <c r="G54" s="67">
        <v>3.69</v>
      </c>
      <c r="H54" s="73">
        <v>-0.01</v>
      </c>
    </row>
    <row r="55" spans="1:8">
      <c r="A55" s="72">
        <f>AVERAGE(A54,A56)</f>
        <v>399.71514924000002</v>
      </c>
      <c r="B55" s="67">
        <v>16.2</v>
      </c>
      <c r="C55" s="67">
        <v>1.702</v>
      </c>
      <c r="D55" s="67">
        <v>-0.10870000000000002</v>
      </c>
      <c r="E55" s="67">
        <v>1.3496000000000001</v>
      </c>
      <c r="F55" s="67">
        <v>1.3897499999999998</v>
      </c>
      <c r="G55" s="67">
        <v>3.65</v>
      </c>
      <c r="H55" s="73">
        <v>-0.26</v>
      </c>
    </row>
    <row r="56" spans="1:8">
      <c r="A56" s="72">
        <v>400.11769548000007</v>
      </c>
      <c r="B56" s="67">
        <v>16.22</v>
      </c>
      <c r="C56" s="67">
        <v>1.474</v>
      </c>
      <c r="D56" s="67">
        <v>-0.33850000000000002</v>
      </c>
      <c r="E56" s="67">
        <v>1.2878000000000001</v>
      </c>
      <c r="F56" s="67">
        <v>1.2927999999999999</v>
      </c>
      <c r="G56" s="67">
        <v>3.49</v>
      </c>
      <c r="H56" s="73">
        <v>7.0000000000000007E-2</v>
      </c>
    </row>
    <row r="57" spans="1:8">
      <c r="A57" s="72">
        <f>AVERAGE(A56,A58)</f>
        <v>400.52095260000004</v>
      </c>
      <c r="B57" s="67">
        <v>16.239999999999998</v>
      </c>
      <c r="C57" s="67">
        <v>1.66015</v>
      </c>
      <c r="D57" s="67">
        <v>-0.16055000000000003</v>
      </c>
      <c r="E57" s="67">
        <v>1.3532999999999999</v>
      </c>
      <c r="F57" s="67">
        <v>1.1647750000000001</v>
      </c>
      <c r="G57" s="67">
        <v>3.4089999999999998</v>
      </c>
      <c r="H57" s="73">
        <v>-3.9899999999999998E-2</v>
      </c>
    </row>
    <row r="58" spans="1:8">
      <c r="A58" s="72">
        <v>400.92420972000002</v>
      </c>
      <c r="B58" s="67">
        <v>16.260000000000002</v>
      </c>
      <c r="C58" s="67">
        <v>1.8463000000000001</v>
      </c>
      <c r="D58" s="67">
        <v>1.7399999999999999E-2</v>
      </c>
      <c r="E58" s="67">
        <v>1.4188000000000001</v>
      </c>
      <c r="F58" s="67">
        <v>1.0367500000000001</v>
      </c>
      <c r="G58" s="67">
        <v>3.59</v>
      </c>
      <c r="H58" s="73">
        <v>-0.25</v>
      </c>
    </row>
    <row r="59" spans="1:8">
      <c r="A59" s="72">
        <f>AVERAGE(A58,A60)</f>
        <v>401.32817771999999</v>
      </c>
      <c r="B59" s="67">
        <v>16.28</v>
      </c>
      <c r="C59" s="67">
        <v>1.9785499999999998</v>
      </c>
      <c r="D59" s="67">
        <v>4.0599999999999997E-2</v>
      </c>
      <c r="E59" s="67">
        <v>1.3857250000000001</v>
      </c>
      <c r="F59" s="67">
        <v>1.1092500000000001</v>
      </c>
      <c r="G59" s="67">
        <v>3.5</v>
      </c>
      <c r="H59" s="73">
        <v>-0.13</v>
      </c>
    </row>
    <row r="60" spans="1:8">
      <c r="A60" s="72">
        <v>401.73214571999995</v>
      </c>
      <c r="B60" s="67">
        <v>16.3</v>
      </c>
      <c r="C60" s="67">
        <v>2.1107999999999998</v>
      </c>
      <c r="D60" s="67">
        <v>6.3799999999999996E-2</v>
      </c>
      <c r="E60" s="67">
        <v>1.3526500000000001</v>
      </c>
      <c r="F60" s="67">
        <v>1.1817500000000001</v>
      </c>
      <c r="G60" s="67">
        <v>3.37</v>
      </c>
      <c r="H60" s="73">
        <v>-0.25</v>
      </c>
    </row>
    <row r="61" spans="1:8">
      <c r="A61" s="72">
        <f>AVERAGE(A60,A62)</f>
        <v>401.94618235999997</v>
      </c>
      <c r="B61" s="67">
        <v>16.32</v>
      </c>
      <c r="C61" s="67" t="e">
        <v>#N/A</v>
      </c>
      <c r="D61" s="67" t="e">
        <v>#N/A</v>
      </c>
      <c r="E61" s="67" t="e">
        <v>#N/A</v>
      </c>
      <c r="F61" s="67" t="e">
        <v>#N/A</v>
      </c>
      <c r="G61" s="67" t="e">
        <v>#N/A</v>
      </c>
      <c r="H61" s="73" t="e">
        <v>#N/A</v>
      </c>
    </row>
    <row r="62" spans="1:8">
      <c r="A62" s="72">
        <v>402.16021899999998</v>
      </c>
      <c r="B62" s="67">
        <v>16.34</v>
      </c>
      <c r="C62" s="67">
        <v>1.3607</v>
      </c>
      <c r="D62" s="67">
        <v>0.26740000000000003</v>
      </c>
      <c r="E62" s="67">
        <v>1.22485</v>
      </c>
      <c r="F62" s="67">
        <v>1.0317500000000002</v>
      </c>
      <c r="G62" s="67">
        <v>3.3</v>
      </c>
      <c r="H62" s="73">
        <v>-0.27</v>
      </c>
    </row>
    <row r="63" spans="1:8">
      <c r="A63" s="72" t="e">
        <v>#N/A</v>
      </c>
      <c r="B63" s="67">
        <v>16.36</v>
      </c>
      <c r="C63" s="67">
        <v>1.6051500000000001</v>
      </c>
      <c r="D63" s="67">
        <v>0.10060000000000002</v>
      </c>
      <c r="E63" s="67">
        <v>1.344325</v>
      </c>
      <c r="F63" s="67">
        <v>1.050125</v>
      </c>
      <c r="G63" s="67">
        <v>3.45</v>
      </c>
      <c r="H63" s="73">
        <v>-0.28000000000000003</v>
      </c>
    </row>
    <row r="64" spans="1:8">
      <c r="A64" s="72">
        <v>402.59255756000027</v>
      </c>
      <c r="B64" s="67">
        <v>16.38</v>
      </c>
      <c r="C64" s="67">
        <v>1.8495999999999999</v>
      </c>
      <c r="D64" s="67">
        <v>-6.6199999999999995E-2</v>
      </c>
      <c r="E64" s="67">
        <v>1.4638</v>
      </c>
      <c r="F64" s="67">
        <v>1.0685</v>
      </c>
      <c r="G64" s="67">
        <v>3.4380000000000002</v>
      </c>
      <c r="H64" s="73">
        <v>-0.19800000000000001</v>
      </c>
    </row>
    <row r="65" spans="1:8">
      <c r="A65" s="72">
        <f>AVERAGE(A64,A66)</f>
        <v>403.8108594800002</v>
      </c>
      <c r="B65" s="67">
        <v>16.399999999999999</v>
      </c>
      <c r="C65" s="67">
        <v>1.7385999999999999</v>
      </c>
      <c r="D65" s="67">
        <v>0.11335000000000001</v>
      </c>
      <c r="E65" s="67">
        <v>1.33175</v>
      </c>
      <c r="F65" s="67">
        <v>1.14225</v>
      </c>
      <c r="G65" s="67">
        <v>3.31</v>
      </c>
      <c r="H65" s="73">
        <v>-0.34</v>
      </c>
    </row>
    <row r="66" spans="1:8">
      <c r="A66" s="72">
        <v>405.02916140000013</v>
      </c>
      <c r="B66" s="67">
        <v>16.420000000000002</v>
      </c>
      <c r="C66" s="67">
        <v>1.6275999999999999</v>
      </c>
      <c r="D66" s="67">
        <v>0.29289999999999999</v>
      </c>
      <c r="E66" s="67">
        <v>1.1997</v>
      </c>
      <c r="F66" s="67">
        <v>1.216</v>
      </c>
      <c r="G66" s="67">
        <v>3.37</v>
      </c>
      <c r="H66" s="73">
        <v>-0.24</v>
      </c>
    </row>
    <row r="67" spans="1:8">
      <c r="A67" s="72">
        <f>AVERAGE(A66,A68)</f>
        <v>406.24959596000008</v>
      </c>
      <c r="B67" s="67">
        <v>16.440000000000001</v>
      </c>
      <c r="C67" s="67">
        <v>1.5366</v>
      </c>
      <c r="D67" s="67">
        <v>-1.2450000000000017E-2</v>
      </c>
      <c r="E67" s="67">
        <v>1.2928500000000001</v>
      </c>
      <c r="F67" s="67">
        <v>1.2275</v>
      </c>
      <c r="G67" s="67">
        <v>3.29</v>
      </c>
      <c r="H67" s="73">
        <v>-0.44</v>
      </c>
    </row>
    <row r="68" spans="1:8">
      <c r="A68" s="72">
        <v>407.47003052000008</v>
      </c>
      <c r="B68" s="67">
        <v>16.46</v>
      </c>
      <c r="C68" s="67">
        <v>1.4456</v>
      </c>
      <c r="D68" s="67">
        <v>-0.31780000000000003</v>
      </c>
      <c r="E68" s="67">
        <v>1.3859999999999999</v>
      </c>
      <c r="F68" s="67">
        <v>1.2390000000000001</v>
      </c>
      <c r="G68" s="67">
        <v>3.4</v>
      </c>
      <c r="H68" s="73">
        <v>-0.21</v>
      </c>
    </row>
    <row r="69" spans="1:8">
      <c r="A69" s="72">
        <f>AVERAGE(A68,A70)</f>
        <v>408.69259771999998</v>
      </c>
      <c r="B69" s="67">
        <v>16.48</v>
      </c>
      <c r="C69" s="67">
        <v>1.2697500000000002</v>
      </c>
      <c r="D69" s="67">
        <v>-0.14965000000000001</v>
      </c>
      <c r="E69" s="67">
        <v>1.3039999999999998</v>
      </c>
      <c r="F69" s="67">
        <v>1.2044999999999999</v>
      </c>
      <c r="G69" s="67">
        <v>3.76</v>
      </c>
      <c r="H69" s="73">
        <v>-0.39</v>
      </c>
    </row>
    <row r="70" spans="1:8">
      <c r="A70" s="72">
        <v>409.91516491999994</v>
      </c>
      <c r="B70" s="67">
        <v>16.5</v>
      </c>
      <c r="C70" s="67">
        <v>1.0939000000000001</v>
      </c>
      <c r="D70" s="67">
        <v>1.8499999999999999E-2</v>
      </c>
      <c r="E70" s="67">
        <v>1.222</v>
      </c>
      <c r="F70" s="67">
        <v>1.17</v>
      </c>
      <c r="G70" s="67">
        <v>3.36</v>
      </c>
      <c r="H70" s="73">
        <v>-0.1</v>
      </c>
    </row>
    <row r="71" spans="1:8">
      <c r="A71" s="72">
        <f>AVERAGE(A70,A72)</f>
        <v>410.64998482400006</v>
      </c>
      <c r="B71" s="67">
        <v>16.52</v>
      </c>
      <c r="C71" s="67">
        <v>1.3631500000000001</v>
      </c>
      <c r="D71" s="67">
        <v>0.27199999999999996</v>
      </c>
      <c r="E71" s="67">
        <v>1.3152833333333334</v>
      </c>
      <c r="F71" s="67">
        <v>1.0505333333333333</v>
      </c>
      <c r="G71" s="67">
        <v>3.4889999999999999</v>
      </c>
      <c r="H71" s="73">
        <v>-0.49769999999999998</v>
      </c>
    </row>
    <row r="72" spans="1:8">
      <c r="A72" s="72">
        <v>411.38480472800012</v>
      </c>
      <c r="B72" s="67">
        <v>16.54</v>
      </c>
      <c r="C72" s="67">
        <v>1.6324000000000001</v>
      </c>
      <c r="D72" s="67">
        <v>0.52549999999999997</v>
      </c>
      <c r="E72" s="67">
        <v>1.4085666666666665</v>
      </c>
      <c r="F72" s="67">
        <v>0.9310666666666666</v>
      </c>
      <c r="G72" s="67">
        <v>3.52</v>
      </c>
      <c r="H72" s="73">
        <v>-0.24</v>
      </c>
    </row>
    <row r="73" spans="1:8">
      <c r="A73" s="72">
        <f>AVERAGE(A72,A74)</f>
        <v>412.1209042160001</v>
      </c>
      <c r="B73" s="67">
        <v>16.559999999999999</v>
      </c>
      <c r="C73" s="67">
        <v>1.8812500000000001</v>
      </c>
      <c r="D73" s="67">
        <v>0.43909999999999999</v>
      </c>
      <c r="E73" s="67">
        <v>1.3756983333333332</v>
      </c>
      <c r="F73" s="67">
        <v>1.0690333333333333</v>
      </c>
      <c r="G73" s="67">
        <v>3.39</v>
      </c>
      <c r="H73" s="73">
        <v>-0.05</v>
      </c>
    </row>
    <row r="74" spans="1:8">
      <c r="A74" s="72">
        <v>412.85700370400002</v>
      </c>
      <c r="B74" s="67">
        <v>16.579999999999998</v>
      </c>
      <c r="C74" s="67">
        <v>2.1301000000000001</v>
      </c>
      <c r="D74" s="67">
        <v>0.35270000000000001</v>
      </c>
      <c r="E74" s="67">
        <v>1.34283</v>
      </c>
      <c r="F74" s="67">
        <v>1.2070000000000001</v>
      </c>
      <c r="G74" s="67">
        <v>3.64</v>
      </c>
      <c r="H74" s="73">
        <v>-0.3</v>
      </c>
    </row>
    <row r="75" spans="1:8">
      <c r="A75" s="72">
        <f>AVERAGE(A74,A76)</f>
        <v>413.22569324</v>
      </c>
      <c r="B75" s="67">
        <v>16.600000000000001</v>
      </c>
      <c r="C75" s="67">
        <v>1.9165000000000001</v>
      </c>
      <c r="D75" s="67">
        <v>0.16645000000000001</v>
      </c>
      <c r="E75" s="67">
        <v>1.580165</v>
      </c>
      <c r="F75" s="67">
        <v>1.23295</v>
      </c>
      <c r="G75" s="67">
        <v>3.82</v>
      </c>
      <c r="H75" s="73">
        <v>-0.44</v>
      </c>
    </row>
    <row r="76" spans="1:8">
      <c r="A76" s="72">
        <f>AVERAGE(A74,A77)</f>
        <v>413.59438277599997</v>
      </c>
      <c r="B76" s="67">
        <v>16.61</v>
      </c>
      <c r="C76" s="67" t="e">
        <v>#N/A</v>
      </c>
      <c r="D76" s="67" t="e">
        <v>#N/A</v>
      </c>
      <c r="E76" s="67" t="e">
        <v>#N/A</v>
      </c>
      <c r="F76" s="67" t="e">
        <v>#N/A</v>
      </c>
      <c r="G76" s="67" t="e">
        <v>#N/A</v>
      </c>
      <c r="H76" s="73" t="e">
        <v>#N/A</v>
      </c>
    </row>
    <row r="77" spans="1:8">
      <c r="A77" s="72">
        <v>414.33176184799999</v>
      </c>
      <c r="B77" s="67">
        <v>16.62</v>
      </c>
      <c r="C77" s="67">
        <v>1.7029000000000001</v>
      </c>
      <c r="D77" s="67">
        <v>-1.9800000000000002E-2</v>
      </c>
      <c r="E77" s="67">
        <v>1.8174999999999999</v>
      </c>
      <c r="F77" s="67">
        <v>1.2588999999999999</v>
      </c>
      <c r="G77" s="68">
        <v>3.64</v>
      </c>
      <c r="H77" s="74">
        <v>-0.27</v>
      </c>
    </row>
    <row r="78" spans="1:8">
      <c r="A78" s="72">
        <f>AVERAGE(A77,A79)</f>
        <v>415.07042050399991</v>
      </c>
      <c r="B78" s="67">
        <v>16.64</v>
      </c>
      <c r="C78" s="67">
        <v>1.5545499999999999</v>
      </c>
      <c r="D78" s="67">
        <v>3.1649999999999998E-2</v>
      </c>
      <c r="E78" s="67">
        <v>1.74715</v>
      </c>
      <c r="F78" s="67">
        <v>1.2642500000000001</v>
      </c>
      <c r="G78" s="68">
        <v>3.65</v>
      </c>
      <c r="H78" s="74">
        <v>-0.14000000000000001</v>
      </c>
    </row>
    <row r="79" spans="1:8">
      <c r="A79" s="72">
        <v>415.8090791599999</v>
      </c>
      <c r="B79" s="67">
        <v>16.66</v>
      </c>
      <c r="C79" s="67">
        <v>1.4061999999999999</v>
      </c>
      <c r="D79" s="67">
        <v>8.3099999999999993E-2</v>
      </c>
      <c r="E79" s="67">
        <v>1.6768000000000001</v>
      </c>
      <c r="F79" s="67">
        <v>1.2696000000000001</v>
      </c>
      <c r="G79" s="68">
        <v>3.73</v>
      </c>
      <c r="H79" s="74">
        <v>-0.46</v>
      </c>
    </row>
    <row r="80" spans="1:8">
      <c r="A80" s="72">
        <f>AVERAGE(A79,A81)</f>
        <v>416.54901739999997</v>
      </c>
      <c r="B80" s="67">
        <v>16.68</v>
      </c>
      <c r="C80" s="67">
        <v>1.4258500000000001</v>
      </c>
      <c r="D80" s="67">
        <v>9.325E-2</v>
      </c>
      <c r="E80" s="67">
        <v>1.7014</v>
      </c>
      <c r="F80" s="67">
        <v>1.2172000000000001</v>
      </c>
      <c r="G80" s="68">
        <v>3.79</v>
      </c>
      <c r="H80" s="74">
        <v>-0.42</v>
      </c>
    </row>
    <row r="81" spans="1:8">
      <c r="A81" s="72">
        <v>417.28895564000004</v>
      </c>
      <c r="B81" s="67">
        <v>16.7</v>
      </c>
      <c r="C81" s="67">
        <v>1.4455</v>
      </c>
      <c r="D81" s="67">
        <v>0.10340000000000001</v>
      </c>
      <c r="E81" s="67">
        <v>1.726</v>
      </c>
      <c r="F81" s="67">
        <v>1.1648000000000001</v>
      </c>
      <c r="G81" s="68">
        <v>3.9</v>
      </c>
      <c r="H81" s="74">
        <v>-0.39</v>
      </c>
    </row>
    <row r="82" spans="1:8">
      <c r="A82" s="72">
        <f>AVERAGE(A81,A83)</f>
        <v>418.03017346400009</v>
      </c>
      <c r="B82" s="67">
        <v>16.72</v>
      </c>
      <c r="C82" s="67">
        <v>1.3826000000000001</v>
      </c>
      <c r="D82" s="67">
        <v>-2.8150000000000001E-2</v>
      </c>
      <c r="E82" s="67">
        <v>1.75925</v>
      </c>
      <c r="F82" s="67">
        <v>1.0521</v>
      </c>
      <c r="G82" s="68">
        <v>4.0999999999999996</v>
      </c>
      <c r="H82" s="74">
        <v>-0.35</v>
      </c>
    </row>
    <row r="83" spans="1:8">
      <c r="A83" s="72">
        <v>418.77139128800007</v>
      </c>
      <c r="B83" s="67">
        <v>16.739999999999998</v>
      </c>
      <c r="C83" s="67">
        <v>1.3197000000000001</v>
      </c>
      <c r="D83" s="67">
        <v>-0.15970000000000001</v>
      </c>
      <c r="E83" s="67">
        <v>1.7925</v>
      </c>
      <c r="F83" s="67">
        <v>0.93940000000000001</v>
      </c>
      <c r="G83" s="68">
        <v>3.7915000000000001</v>
      </c>
      <c r="H83" s="74">
        <v>-0.35</v>
      </c>
    </row>
    <row r="84" spans="1:8">
      <c r="A84" s="72">
        <f>AVERAGE(A83,A85)</f>
        <v>419.51388869600009</v>
      </c>
      <c r="B84" s="67">
        <v>16.760000000000002</v>
      </c>
      <c r="C84" s="67">
        <v>1.4791500000000002</v>
      </c>
      <c r="D84" s="67">
        <v>-2.4900000000000005E-2</v>
      </c>
      <c r="E84" s="67">
        <v>1.91875</v>
      </c>
      <c r="F84" s="67">
        <v>1.0057</v>
      </c>
      <c r="G84" s="68">
        <v>3.87</v>
      </c>
      <c r="H84" s="74">
        <v>-0.47</v>
      </c>
    </row>
    <row r="85" spans="1:8">
      <c r="A85" s="72">
        <v>420.25638610400006</v>
      </c>
      <c r="B85" s="67">
        <v>16.78</v>
      </c>
      <c r="C85" s="67">
        <v>1.6386000000000001</v>
      </c>
      <c r="D85" s="67">
        <v>0.1099</v>
      </c>
      <c r="E85" s="67">
        <v>2.0449999999999999</v>
      </c>
      <c r="F85" s="67">
        <v>1.0720000000000001</v>
      </c>
      <c r="G85" s="68">
        <v>3.97</v>
      </c>
      <c r="H85" s="74">
        <v>-0.14850000000000002</v>
      </c>
    </row>
    <row r="86" spans="1:8">
      <c r="A86" s="72">
        <f>AVERAGE(A85,A87)</f>
        <v>421.00016309600005</v>
      </c>
      <c r="B86" s="67">
        <v>16.8</v>
      </c>
      <c r="C86" s="67">
        <v>1.74915</v>
      </c>
      <c r="D86" s="67">
        <v>-8.0949999999999994E-2</v>
      </c>
      <c r="E86" s="67">
        <v>2.06325</v>
      </c>
      <c r="F86" s="67">
        <v>1.1240000000000001</v>
      </c>
      <c r="G86" s="68">
        <v>3.95</v>
      </c>
      <c r="H86" s="74">
        <v>-0.3</v>
      </c>
    </row>
    <row r="87" spans="1:8">
      <c r="A87" s="72">
        <v>421.74394008800004</v>
      </c>
      <c r="B87" s="67">
        <v>16.82</v>
      </c>
      <c r="C87" s="67">
        <v>1.8596999999999999</v>
      </c>
      <c r="D87" s="67">
        <v>-0.27179999999999999</v>
      </c>
      <c r="E87" s="67">
        <v>2.0815000000000001</v>
      </c>
      <c r="F87" s="67">
        <v>1.1759999999999999</v>
      </c>
      <c r="G87" s="68">
        <v>4.09</v>
      </c>
      <c r="H87" s="74">
        <v>-0.47</v>
      </c>
    </row>
    <row r="88" spans="1:8">
      <c r="A88" s="72">
        <f>AVERAGE(A87,K52)</f>
        <v>421.74394008800004</v>
      </c>
      <c r="B88" s="67">
        <v>16.829999999999998</v>
      </c>
      <c r="C88" s="67" t="e">
        <v>#N/A</v>
      </c>
      <c r="D88" s="67" t="e">
        <v>#N/A</v>
      </c>
      <c r="E88" s="67" t="e">
        <v>#N/A</v>
      </c>
      <c r="F88" s="67" t="e">
        <v>#N/A</v>
      </c>
      <c r="G88" s="67" t="e">
        <v>#N/A</v>
      </c>
      <c r="H88" s="73" t="e">
        <v>#N/A</v>
      </c>
    </row>
    <row r="89" spans="1:8">
      <c r="A89" s="72">
        <f>AVERAGE(A88,A90)</f>
        <v>422.48899666400001</v>
      </c>
      <c r="B89" s="67">
        <v>16.84</v>
      </c>
      <c r="C89" s="67">
        <v>2.1285500000000002</v>
      </c>
      <c r="D89" s="67">
        <v>-0.20244999999999999</v>
      </c>
      <c r="E89" s="67">
        <v>2.0437500000000002</v>
      </c>
      <c r="F89" s="67">
        <v>1.105</v>
      </c>
      <c r="G89" s="68">
        <v>4.0880000000000001</v>
      </c>
      <c r="H89" s="74">
        <v>-0.43</v>
      </c>
    </row>
    <row r="90" spans="1:8">
      <c r="A90" s="72">
        <v>423.23405323999998</v>
      </c>
      <c r="B90" s="67">
        <v>16.86</v>
      </c>
      <c r="C90" s="67">
        <v>2.3974000000000002</v>
      </c>
      <c r="D90" s="67">
        <v>-0.1331</v>
      </c>
      <c r="E90" s="67">
        <v>2.0059999999999998</v>
      </c>
      <c r="F90" s="67">
        <v>1.034</v>
      </c>
      <c r="G90" s="68">
        <v>4.22</v>
      </c>
      <c r="H90" s="74">
        <v>-0.41</v>
      </c>
    </row>
    <row r="91" spans="1:8">
      <c r="A91" s="72">
        <f>AVERAGE(A90,A92)</f>
        <v>423.98038940000004</v>
      </c>
      <c r="B91" s="67">
        <v>16.88</v>
      </c>
      <c r="C91" s="67">
        <v>2.2535500000000002</v>
      </c>
      <c r="D91" s="67">
        <v>-0.26990000000000003</v>
      </c>
      <c r="E91" s="67">
        <v>2.1078999999999999</v>
      </c>
      <c r="F91" s="67">
        <v>0.99645000000000006</v>
      </c>
      <c r="G91" s="68">
        <v>4.3899999999999997</v>
      </c>
      <c r="H91" s="74">
        <v>-0.46</v>
      </c>
    </row>
    <row r="92" spans="1:8">
      <c r="A92" s="72">
        <v>424.72672556000009</v>
      </c>
      <c r="B92" s="67">
        <v>16.899999999999999</v>
      </c>
      <c r="C92" s="67">
        <v>2.1097000000000001</v>
      </c>
      <c r="D92" s="67">
        <v>-0.40670000000000001</v>
      </c>
      <c r="E92" s="67">
        <v>2.2098</v>
      </c>
      <c r="F92" s="67">
        <v>0.95889999999999997</v>
      </c>
      <c r="G92" s="68">
        <v>4.24</v>
      </c>
      <c r="H92" s="74">
        <v>-0.3</v>
      </c>
    </row>
    <row r="93" spans="1:8">
      <c r="A93" s="75" t="e">
        <v>#N/A</v>
      </c>
      <c r="B93" s="67">
        <v>16.920000000000002</v>
      </c>
      <c r="C93" s="67" t="e">
        <v>#N/A</v>
      </c>
      <c r="D93" s="67" t="e">
        <v>#N/A</v>
      </c>
      <c r="E93" s="67" t="e">
        <v>#N/A</v>
      </c>
      <c r="F93" s="67" t="e">
        <v>#N/A</v>
      </c>
      <c r="G93" s="67" t="e">
        <v>#N/A</v>
      </c>
      <c r="H93" s="73" t="e">
        <v>#N/A</v>
      </c>
    </row>
    <row r="94" spans="1:8">
      <c r="A94" s="72">
        <f>AVERAGE(A92,A95)</f>
        <v>425.84862901999998</v>
      </c>
      <c r="B94" s="67">
        <v>16.940000000000001</v>
      </c>
      <c r="C94" s="67">
        <v>2.0971500000000001</v>
      </c>
      <c r="D94" s="67">
        <v>-0.54139999999999999</v>
      </c>
      <c r="E94" s="67">
        <v>2.3788999999999998</v>
      </c>
      <c r="F94" s="67">
        <v>0.90039999999999998</v>
      </c>
      <c r="G94" s="68">
        <v>4.62</v>
      </c>
      <c r="H94" s="74">
        <v>-0.49</v>
      </c>
    </row>
    <row r="95" spans="1:8">
      <c r="A95" s="72">
        <v>426.97053247999992</v>
      </c>
      <c r="B95" s="67">
        <v>16.96</v>
      </c>
      <c r="C95" s="67">
        <v>2.0846</v>
      </c>
      <c r="D95" s="67">
        <v>-0.67610000000000003</v>
      </c>
      <c r="E95" s="67">
        <v>2.548</v>
      </c>
      <c r="F95" s="67">
        <v>0.84189999999999998</v>
      </c>
      <c r="G95" s="68">
        <v>4.9850000000000003</v>
      </c>
      <c r="H95" s="74">
        <v>-0.21</v>
      </c>
    </row>
    <row r="96" spans="1:8">
      <c r="A96" s="72">
        <f>AVERAGE(A95,A97)</f>
        <v>427.72006759999999</v>
      </c>
      <c r="B96" s="67">
        <v>16.98</v>
      </c>
      <c r="C96" s="67" t="e">
        <v>#N/A</v>
      </c>
      <c r="D96" s="67" t="e">
        <v>#N/A</v>
      </c>
      <c r="E96" s="67" t="e">
        <v>#N/A</v>
      </c>
      <c r="F96" s="67" t="e">
        <v>#N/A</v>
      </c>
      <c r="G96" s="67" t="e">
        <v>#N/A</v>
      </c>
      <c r="H96" s="73" t="e">
        <v>#N/A</v>
      </c>
    </row>
    <row r="97" spans="1:8">
      <c r="A97" s="72">
        <v>428.46960272000001</v>
      </c>
      <c r="B97" s="67">
        <v>17</v>
      </c>
      <c r="C97" s="67">
        <v>2.3119999999999998</v>
      </c>
      <c r="D97" s="67">
        <v>-0.73709999999999998</v>
      </c>
      <c r="E97" s="67">
        <v>3.1455000000000002</v>
      </c>
      <c r="F97" s="67">
        <v>0.85565000000000002</v>
      </c>
      <c r="G97" s="68">
        <v>5.21</v>
      </c>
      <c r="H97" s="74">
        <v>-0.43</v>
      </c>
    </row>
    <row r="98" spans="1:8">
      <c r="A98" s="72">
        <f>AVERAGE(A97,A99)</f>
        <v>429.22041742400006</v>
      </c>
      <c r="B98" s="67">
        <v>17.02</v>
      </c>
      <c r="C98" s="67" t="e">
        <v>#N/A</v>
      </c>
      <c r="D98" s="67" t="e">
        <v>#N/A</v>
      </c>
      <c r="E98" s="67" t="e">
        <v>#N/A</v>
      </c>
      <c r="F98" s="67" t="e">
        <v>#N/A</v>
      </c>
      <c r="G98" s="67" t="e">
        <v>#N/A</v>
      </c>
      <c r="H98" s="73" t="e">
        <v>#N/A</v>
      </c>
    </row>
    <row r="99" spans="1:8">
      <c r="A99" s="72">
        <v>429.97123212800005</v>
      </c>
      <c r="B99" s="67">
        <v>17.04</v>
      </c>
      <c r="C99" s="67">
        <v>2.5872999999999999</v>
      </c>
      <c r="D99" s="67">
        <v>-0.90500000000000003</v>
      </c>
      <c r="E99" s="67">
        <v>2.5072999999999999</v>
      </c>
      <c r="F99" s="67">
        <v>0.8569</v>
      </c>
      <c r="G99" s="68">
        <v>5.55</v>
      </c>
      <c r="H99" s="74">
        <v>-0.3105</v>
      </c>
    </row>
    <row r="100" spans="1:8">
      <c r="A100" s="72">
        <v>431.47542070400004</v>
      </c>
      <c r="B100" s="67">
        <v>17.079999999999998</v>
      </c>
      <c r="C100" s="67">
        <v>3.37</v>
      </c>
      <c r="D100" s="67">
        <v>0.21099999999999999</v>
      </c>
      <c r="E100" s="67">
        <v>2.6617999999999999</v>
      </c>
      <c r="F100" s="67">
        <v>0.71079999999999999</v>
      </c>
      <c r="G100" s="68">
        <v>5.44</v>
      </c>
      <c r="H100" s="74">
        <v>-0.46</v>
      </c>
    </row>
    <row r="101" spans="1:8">
      <c r="A101" s="72">
        <f>AVERAGE(A100,A102)</f>
        <v>432.22879457600004</v>
      </c>
      <c r="B101" s="67">
        <v>17.100000000000001</v>
      </c>
      <c r="C101" s="67">
        <v>3.4217</v>
      </c>
      <c r="D101" s="67">
        <v>0.17004999999999998</v>
      </c>
      <c r="E101" s="67">
        <v>2.7117499999999999</v>
      </c>
      <c r="F101" s="67">
        <v>0.59630000000000005</v>
      </c>
      <c r="G101" s="68">
        <v>5.43</v>
      </c>
      <c r="H101" s="74">
        <v>-1.1499999999999999</v>
      </c>
    </row>
    <row r="102" spans="1:8">
      <c r="A102" s="72">
        <v>432.98216844799998</v>
      </c>
      <c r="B102" s="67">
        <v>17.12</v>
      </c>
      <c r="C102" s="67">
        <v>3.4733999999999998</v>
      </c>
      <c r="D102" s="67">
        <v>0.12909999999999999</v>
      </c>
      <c r="E102" s="67">
        <v>2.7616999999999998</v>
      </c>
      <c r="F102" s="67">
        <v>0.48180000000000001</v>
      </c>
      <c r="G102" s="68">
        <v>5.52</v>
      </c>
      <c r="H102" s="74">
        <v>-0.56000000000000005</v>
      </c>
    </row>
    <row r="103" spans="1:8">
      <c r="A103" s="72">
        <f>AVERAGE(A102,A104)</f>
        <v>433.73682190400001</v>
      </c>
      <c r="B103" s="67">
        <v>17.14</v>
      </c>
      <c r="C103" s="67">
        <v>3.5032249999999996</v>
      </c>
      <c r="D103" s="67">
        <v>0.20194999999999999</v>
      </c>
      <c r="E103" s="67">
        <v>2.8423499999999997</v>
      </c>
      <c r="F103" s="67">
        <v>0.44247500000000001</v>
      </c>
      <c r="G103" s="68">
        <v>5.39</v>
      </c>
      <c r="H103" s="74">
        <v>-1.1599999999999999</v>
      </c>
    </row>
    <row r="104" spans="1:8">
      <c r="A104" s="72">
        <v>434.49147536000004</v>
      </c>
      <c r="B104" s="67">
        <v>17.16</v>
      </c>
      <c r="C104" s="67">
        <v>3.5330499999999998</v>
      </c>
      <c r="D104" s="67">
        <v>0.27479999999999999</v>
      </c>
      <c r="E104" s="67">
        <v>2.923</v>
      </c>
      <c r="F104" s="67">
        <v>0.40315000000000001</v>
      </c>
      <c r="G104" s="68">
        <v>5.27</v>
      </c>
      <c r="H104" s="74">
        <v>-0.49</v>
      </c>
    </row>
    <row r="105" spans="1:8">
      <c r="A105" s="72">
        <f>AVERAGE(A104,A106)</f>
        <v>435.24740840000004</v>
      </c>
      <c r="B105" s="67">
        <v>17.18</v>
      </c>
      <c r="C105" s="67">
        <v>3.5286249999999999</v>
      </c>
      <c r="D105" s="67">
        <v>0.15145</v>
      </c>
      <c r="E105" s="67">
        <v>2.919</v>
      </c>
      <c r="F105" s="67">
        <v>0.59662499999999996</v>
      </c>
      <c r="G105" s="68">
        <v>5.37</v>
      </c>
      <c r="H105" s="74">
        <v>-1.58</v>
      </c>
    </row>
    <row r="106" spans="1:8">
      <c r="A106" s="72">
        <v>436.00334144000004</v>
      </c>
      <c r="B106" s="67">
        <v>17.2</v>
      </c>
      <c r="C106" s="67">
        <v>3.5242</v>
      </c>
      <c r="D106" s="67">
        <v>2.81E-2</v>
      </c>
      <c r="E106" s="67">
        <v>2.915</v>
      </c>
      <c r="F106" s="67">
        <v>0.79010000000000002</v>
      </c>
      <c r="G106" s="68">
        <v>5.3945000000000007</v>
      </c>
      <c r="H106" s="74">
        <v>-0.60399999999999998</v>
      </c>
    </row>
    <row r="107" spans="1:8">
      <c r="A107" s="72">
        <f>AVERAGE(A106,A108)</f>
        <v>436.76055406400002</v>
      </c>
      <c r="B107" s="67">
        <v>17.22</v>
      </c>
      <c r="C107" s="67" t="e">
        <v>#N/A</v>
      </c>
      <c r="D107" s="67" t="e">
        <v>#N/A</v>
      </c>
      <c r="E107" s="67" t="e">
        <v>#N/A</v>
      </c>
      <c r="F107" s="67" t="e">
        <v>#N/A</v>
      </c>
      <c r="G107" s="67" t="e">
        <v>#N/A</v>
      </c>
      <c r="H107" s="73" t="e">
        <v>#N/A</v>
      </c>
    </row>
    <row r="108" spans="1:8">
      <c r="A108" s="72">
        <v>437.51776668799999</v>
      </c>
      <c r="B108" s="67">
        <v>17.239999999999998</v>
      </c>
      <c r="C108" s="67">
        <v>3.5150000000000001</v>
      </c>
      <c r="D108" s="67">
        <v>-0.39379999999999998</v>
      </c>
      <c r="E108" s="67">
        <v>3.3588</v>
      </c>
      <c r="F108" s="67">
        <v>0.68454999999999999</v>
      </c>
      <c r="G108" s="68">
        <v>5.38</v>
      </c>
      <c r="H108" s="74">
        <v>-0.75649999999999995</v>
      </c>
    </row>
    <row r="109" spans="1:8">
      <c r="A109" s="72">
        <f>AVERAGE(A108,A110)</f>
        <v>438.27625889599994</v>
      </c>
      <c r="B109" s="67">
        <v>17.260000000000002</v>
      </c>
      <c r="C109" s="67">
        <v>3.49065</v>
      </c>
      <c r="D109" s="67">
        <v>-0.27675</v>
      </c>
      <c r="E109" s="67">
        <v>3.2317999999999998</v>
      </c>
      <c r="F109" s="67">
        <v>0.51872499999999999</v>
      </c>
      <c r="G109" s="68">
        <v>5.27</v>
      </c>
      <c r="H109" s="74">
        <v>-1.1000000000000001</v>
      </c>
    </row>
    <row r="110" spans="1:8">
      <c r="A110" s="72">
        <v>439.03475110399989</v>
      </c>
      <c r="B110" s="67">
        <v>17.28</v>
      </c>
      <c r="C110" s="67">
        <v>3.4662999999999999</v>
      </c>
      <c r="D110" s="67">
        <v>-0.15970000000000001</v>
      </c>
      <c r="E110" s="67">
        <v>3.1048</v>
      </c>
      <c r="F110" s="67">
        <v>0.35289999999999999</v>
      </c>
      <c r="G110" s="68">
        <v>5.32</v>
      </c>
      <c r="H110" s="74">
        <v>-0.77</v>
      </c>
    </row>
    <row r="111" spans="1:8">
      <c r="A111" s="72">
        <f>AVERAGE(A110,A112)</f>
        <v>439.79452289599993</v>
      </c>
      <c r="B111" s="67">
        <v>17.3</v>
      </c>
      <c r="C111" s="67">
        <v>3.5631500000000003</v>
      </c>
      <c r="D111" s="67">
        <v>-0.18465000000000001</v>
      </c>
      <c r="E111" s="67">
        <v>3.0432999999999999</v>
      </c>
      <c r="F111" s="67">
        <v>0.48335</v>
      </c>
      <c r="G111" s="68">
        <v>5.21</v>
      </c>
      <c r="H111" s="74">
        <v>-1.24</v>
      </c>
    </row>
    <row r="112" spans="1:8">
      <c r="A112" s="72">
        <v>440.55429468799997</v>
      </c>
      <c r="B112" s="67">
        <v>17.32</v>
      </c>
      <c r="C112" s="67">
        <v>3.66</v>
      </c>
      <c r="D112" s="67">
        <v>-0.20960000000000001</v>
      </c>
      <c r="E112" s="67">
        <v>2.9817999999999998</v>
      </c>
      <c r="F112" s="67">
        <v>0.61380000000000001</v>
      </c>
      <c r="G112" s="68">
        <v>5.21</v>
      </c>
      <c r="H112" s="74">
        <v>-0.82</v>
      </c>
    </row>
    <row r="113" spans="1:8">
      <c r="A113" s="72">
        <f>AVERAGE(A112,A115)</f>
        <v>441.31534606399998</v>
      </c>
      <c r="B113" s="67">
        <v>17.329999999999998</v>
      </c>
      <c r="C113" s="67" t="e">
        <v>#N/A</v>
      </c>
      <c r="D113" s="67" t="e">
        <v>#N/A</v>
      </c>
      <c r="E113" s="67" t="e">
        <v>#N/A</v>
      </c>
      <c r="F113" s="67" t="e">
        <v>#N/A</v>
      </c>
      <c r="G113" s="67" t="e">
        <v>#N/A</v>
      </c>
      <c r="H113" s="73" t="e">
        <v>#N/A</v>
      </c>
    </row>
    <row r="114" spans="1:8">
      <c r="A114" s="72">
        <f>AVERAGE(A113,A115)</f>
        <v>441.69587175200002</v>
      </c>
      <c r="B114" s="67">
        <v>17.34</v>
      </c>
      <c r="C114" s="67">
        <v>3.4526500000000002</v>
      </c>
      <c r="D114" s="67">
        <v>-0.1053</v>
      </c>
      <c r="E114" s="67">
        <v>2.9163999999999999</v>
      </c>
      <c r="F114" s="67">
        <v>0.55039499999999997</v>
      </c>
      <c r="G114" s="68">
        <v>5.16</v>
      </c>
      <c r="H114" s="74">
        <v>-1.48</v>
      </c>
    </row>
    <row r="115" spans="1:8">
      <c r="A115" s="72">
        <v>442.07639743999999</v>
      </c>
      <c r="B115" s="67">
        <v>17.36</v>
      </c>
      <c r="C115" s="67">
        <v>3.2452999999999999</v>
      </c>
      <c r="D115" s="67">
        <v>-1E-3</v>
      </c>
      <c r="E115" s="67">
        <v>2.851</v>
      </c>
      <c r="F115" s="67">
        <v>0.48698999999999998</v>
      </c>
      <c r="G115" s="68">
        <v>5.4</v>
      </c>
      <c r="H115" s="74">
        <v>-1.23</v>
      </c>
    </row>
    <row r="116" spans="1:8">
      <c r="A116" s="72">
        <f>AVERAGE(A115,A117)</f>
        <v>443.41131634700002</v>
      </c>
      <c r="B116" s="67">
        <v>17.41</v>
      </c>
      <c r="C116" s="67">
        <v>3.2228500000000002</v>
      </c>
      <c r="D116" s="67">
        <v>-0.13644999999999999</v>
      </c>
      <c r="E116" s="67">
        <v>3.0019999999999998</v>
      </c>
      <c r="F116" s="67">
        <v>0.56379499999999994</v>
      </c>
      <c r="G116" s="68">
        <v>5.34</v>
      </c>
      <c r="H116" s="74">
        <v>-1.1599999999999999</v>
      </c>
    </row>
    <row r="117" spans="1:8">
      <c r="A117" s="76">
        <v>444.746235254</v>
      </c>
      <c r="B117" s="77">
        <v>17.43</v>
      </c>
      <c r="C117" s="77">
        <v>3.2004000000000001</v>
      </c>
      <c r="D117" s="77">
        <v>-0.27189999999999998</v>
      </c>
      <c r="E117" s="78">
        <v>3.153</v>
      </c>
      <c r="F117" s="77">
        <v>0.64059999999999995</v>
      </c>
      <c r="G117" s="78">
        <v>5.18</v>
      </c>
      <c r="H117" s="79">
        <v>-1.17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6"/>
  <sheetViews>
    <sheetView tabSelected="1" zoomScale="55" zoomScaleNormal="55" workbookViewId="0">
      <selection activeCell="A2" sqref="A2"/>
    </sheetView>
  </sheetViews>
  <sheetFormatPr defaultColWidth="8.88671875" defaultRowHeight="12"/>
  <cols>
    <col min="1" max="1" width="7.33203125" style="143" customWidth="1"/>
    <col min="2" max="2" width="11" style="143" bestFit="1" customWidth="1"/>
    <col min="3" max="3" width="7.109375" style="127" customWidth="1"/>
    <col min="4" max="4" width="7" style="127" customWidth="1"/>
    <col min="5" max="5" width="8.33203125" style="127" customWidth="1"/>
    <col min="6" max="6" width="8.88671875" style="141"/>
    <col min="7" max="7" width="10" style="142" bestFit="1" customWidth="1"/>
    <col min="8" max="8" width="14.109375" style="127" bestFit="1" customWidth="1"/>
    <col min="9" max="9" width="5.6640625" style="127" customWidth="1"/>
    <col min="10" max="10" width="6.44140625" style="127" customWidth="1"/>
    <col min="11" max="11" width="6" style="127" customWidth="1"/>
    <col min="12" max="12" width="14.21875" style="127" bestFit="1" customWidth="1"/>
    <col min="13" max="13" width="5.6640625" style="127" customWidth="1"/>
    <col min="14" max="14" width="6.109375" style="127" customWidth="1"/>
    <col min="15" max="15" width="4.88671875" style="127" customWidth="1"/>
    <col min="16" max="16" width="14.21875" style="127" bestFit="1" customWidth="1"/>
    <col min="17" max="17" width="5.88671875" style="127" customWidth="1"/>
    <col min="18" max="19" width="4.88671875" style="127" customWidth="1"/>
    <col min="20" max="20" width="13.6640625" style="127" bestFit="1" customWidth="1"/>
    <col min="21" max="21" width="5.6640625" style="127" customWidth="1"/>
    <col min="22" max="22" width="6" style="127" customWidth="1"/>
    <col min="23" max="23" width="4.88671875" style="127" customWidth="1"/>
    <col min="24" max="24" width="13.33203125" style="127" bestFit="1" customWidth="1"/>
    <col min="25" max="25" width="5.109375" style="127" customWidth="1"/>
    <col min="26" max="27" width="4.88671875" style="127" customWidth="1"/>
    <col min="28" max="28" width="9" style="127" customWidth="1"/>
    <col min="29" max="29" width="6.5546875" style="127" customWidth="1"/>
    <col min="30" max="16384" width="8.88671875" style="127"/>
  </cols>
  <sheetData>
    <row r="2" spans="1:35" s="111" customFormat="1" ht="48">
      <c r="A2" s="101" t="s">
        <v>40</v>
      </c>
      <c r="B2" s="102" t="s">
        <v>41</v>
      </c>
      <c r="C2" s="102" t="s">
        <v>42</v>
      </c>
      <c r="D2" s="102" t="s">
        <v>43</v>
      </c>
      <c r="E2" s="101" t="s">
        <v>44</v>
      </c>
      <c r="F2" s="103" t="s">
        <v>45</v>
      </c>
      <c r="G2" s="104" t="s">
        <v>46</v>
      </c>
      <c r="H2" s="105" t="s">
        <v>47</v>
      </c>
      <c r="I2" s="102" t="s">
        <v>48</v>
      </c>
      <c r="J2" s="101" t="s">
        <v>49</v>
      </c>
      <c r="K2" s="101" t="s">
        <v>50</v>
      </c>
      <c r="L2" s="106" t="s">
        <v>51</v>
      </c>
      <c r="M2" s="102" t="s">
        <v>48</v>
      </c>
      <c r="N2" s="101" t="s">
        <v>49</v>
      </c>
      <c r="O2" s="101" t="s">
        <v>50</v>
      </c>
      <c r="P2" s="107" t="s">
        <v>52</v>
      </c>
      <c r="Q2" s="102" t="s">
        <v>48</v>
      </c>
      <c r="R2" s="101" t="s">
        <v>49</v>
      </c>
      <c r="S2" s="101" t="s">
        <v>50</v>
      </c>
      <c r="T2" s="108" t="s">
        <v>53</v>
      </c>
      <c r="U2" s="102" t="s">
        <v>48</v>
      </c>
      <c r="V2" s="101" t="s">
        <v>49</v>
      </c>
      <c r="W2" s="101" t="s">
        <v>50</v>
      </c>
      <c r="X2" s="109" t="s">
        <v>54</v>
      </c>
      <c r="Y2" s="102" t="s">
        <v>48</v>
      </c>
      <c r="Z2" s="101" t="s">
        <v>49</v>
      </c>
      <c r="AA2" s="101" t="s">
        <v>50</v>
      </c>
      <c r="AB2" s="101" t="s">
        <v>55</v>
      </c>
      <c r="AC2" s="101" t="s">
        <v>56</v>
      </c>
      <c r="AD2" s="110"/>
      <c r="AE2" s="110"/>
      <c r="AF2" s="110"/>
      <c r="AG2" s="110"/>
      <c r="AH2" s="110"/>
      <c r="AI2" s="110"/>
    </row>
    <row r="3" spans="1:35">
      <c r="A3" s="112">
        <v>15.15</v>
      </c>
      <c r="B3" s="112">
        <v>375.07</v>
      </c>
      <c r="C3" s="113">
        <v>2.4744000000000002</v>
      </c>
      <c r="D3" s="113">
        <v>4.2849999999999999E-2</v>
      </c>
      <c r="E3" s="113"/>
      <c r="F3" s="114"/>
      <c r="G3" s="115"/>
      <c r="H3" s="116">
        <v>1.6862940777835</v>
      </c>
      <c r="I3" s="117">
        <v>1.1652999283260002</v>
      </c>
      <c r="J3" s="118">
        <v>69.1041938460518</v>
      </c>
      <c r="K3" s="117">
        <v>21.852664842331478</v>
      </c>
      <c r="L3" s="119">
        <v>0.14905771427625941</v>
      </c>
      <c r="M3" s="117">
        <v>0.36775349779836003</v>
      </c>
      <c r="N3" s="118">
        <v>246.7188629477948</v>
      </c>
      <c r="O3" s="118">
        <v>78.019354864195563</v>
      </c>
      <c r="P3" s="120">
        <v>0.1333841215790609</v>
      </c>
      <c r="Q3" s="121">
        <v>0.21266618172578239</v>
      </c>
      <c r="R3" s="113">
        <v>159.43890412752657</v>
      </c>
      <c r="S3" s="113">
        <v>50.419008468420522</v>
      </c>
      <c r="T3" s="122">
        <v>1.4226298513562908E-2</v>
      </c>
      <c r="U3" s="121">
        <v>2.4869451233315996E-2</v>
      </c>
      <c r="V3" s="113">
        <v>174.81322502551342</v>
      </c>
      <c r="W3" s="113">
        <v>55.280795620016889</v>
      </c>
      <c r="X3" s="123">
        <v>1.3106683968305588</v>
      </c>
      <c r="Y3" s="121">
        <v>0.10497884885468248</v>
      </c>
      <c r="Z3" s="113">
        <v>8.0095658908493537</v>
      </c>
      <c r="AA3" s="113">
        <v>2.5328471284279552</v>
      </c>
      <c r="AB3" s="117">
        <v>6.8191359872808492</v>
      </c>
      <c r="AC3" s="117">
        <v>-0.35337452886256399</v>
      </c>
      <c r="AD3" s="124"/>
      <c r="AE3" s="125"/>
      <c r="AF3" s="125"/>
      <c r="AG3" s="125"/>
      <c r="AH3" s="126"/>
      <c r="AI3" s="126"/>
    </row>
    <row r="4" spans="1:35">
      <c r="A4" s="112">
        <v>15.19</v>
      </c>
      <c r="B4" s="112">
        <v>375.84</v>
      </c>
      <c r="C4" s="113">
        <v>2.2497999999999996</v>
      </c>
      <c r="D4" s="113">
        <v>0.1079</v>
      </c>
      <c r="E4" s="118">
        <v>0.21130000000000002</v>
      </c>
      <c r="F4" s="114">
        <v>384.88571428571424</v>
      </c>
      <c r="G4" s="115">
        <v>2.7449706777522089E-2</v>
      </c>
      <c r="H4" s="128">
        <v>1.7151343942251285</v>
      </c>
      <c r="I4" s="118">
        <v>0.8451534224519428</v>
      </c>
      <c r="J4" s="118">
        <v>49.276221460987621</v>
      </c>
      <c r="K4" s="118">
        <v>13.169624144415211</v>
      </c>
      <c r="L4" s="129">
        <v>0.30894029868437711</v>
      </c>
      <c r="M4" s="118">
        <v>0.49267237966058564</v>
      </c>
      <c r="N4" s="118">
        <v>159.471710799346</v>
      </c>
      <c r="O4" s="118">
        <v>42.620607478132193</v>
      </c>
      <c r="P4" s="130">
        <v>0.21396010903030718</v>
      </c>
      <c r="Q4" s="115">
        <v>0.25320240397243443</v>
      </c>
      <c r="R4" s="113">
        <v>118.34093986957571</v>
      </c>
      <c r="S4" s="113">
        <v>31.627946558626341</v>
      </c>
      <c r="T4" s="131">
        <v>1.6820512357312214E-2</v>
      </c>
      <c r="U4" s="115">
        <v>2.5707783018744608E-2</v>
      </c>
      <c r="V4" s="132">
        <v>152.83590935069776</v>
      </c>
      <c r="W4" s="132">
        <v>40.847114941882197</v>
      </c>
      <c r="X4" s="133">
        <v>1.2997463299070373</v>
      </c>
      <c r="Y4" s="115">
        <v>0.11104317918588449</v>
      </c>
      <c r="Z4" s="113">
        <v>8.543450104900602</v>
      </c>
      <c r="AA4" s="113">
        <v>2.2833330852525675</v>
      </c>
      <c r="AB4" s="117">
        <v>7.4398154137084305</v>
      </c>
      <c r="AC4" s="118">
        <v>-0.36359592126730755</v>
      </c>
      <c r="AD4" s="125"/>
      <c r="AE4" s="125"/>
      <c r="AF4" s="125"/>
      <c r="AG4" s="134"/>
      <c r="AH4" s="126"/>
      <c r="AI4" s="126"/>
    </row>
    <row r="5" spans="1:35">
      <c r="A5" s="135">
        <v>15.23</v>
      </c>
      <c r="B5" s="135">
        <v>376.61</v>
      </c>
      <c r="C5" s="118">
        <v>2.06</v>
      </c>
      <c r="D5" s="118">
        <v>0.02</v>
      </c>
      <c r="E5" s="118">
        <v>0.2253</v>
      </c>
      <c r="F5" s="114">
        <v>388.72727272727275</v>
      </c>
      <c r="G5" s="115">
        <v>2.7599224909795536E-2</v>
      </c>
      <c r="H5" s="128">
        <v>1.5654778903224467</v>
      </c>
      <c r="I5" s="118">
        <v>1.155104650019684</v>
      </c>
      <c r="J5" s="118">
        <v>73.786072429407696</v>
      </c>
      <c r="K5" s="118">
        <v>21.300204389781879</v>
      </c>
      <c r="L5" s="129">
        <v>0.27116049444351392</v>
      </c>
      <c r="M5" s="118">
        <v>0.41304881728849513</v>
      </c>
      <c r="N5" s="118">
        <v>152.32632546129918</v>
      </c>
      <c r="O5" s="118">
        <v>43.972822504873818</v>
      </c>
      <c r="P5" s="130">
        <v>0.15544588631713682</v>
      </c>
      <c r="Q5" s="115">
        <v>0.26597109393991036</v>
      </c>
      <c r="R5" s="113">
        <v>171.10204730492691</v>
      </c>
      <c r="S5" s="113">
        <v>49.392906535197817</v>
      </c>
      <c r="T5" s="131">
        <v>1.0465155718533877E-2</v>
      </c>
      <c r="U5" s="115">
        <v>1.5799633586131106E-2</v>
      </c>
      <c r="V5" s="113">
        <v>150.97370752113918</v>
      </c>
      <c r="W5" s="113">
        <v>43.582355338942769</v>
      </c>
      <c r="X5" s="133">
        <v>1.3231825091914611</v>
      </c>
      <c r="Y5" s="115">
        <v>8.6759784199498702E-2</v>
      </c>
      <c r="Z5" s="113">
        <f>100*(Y5/AVERAGE(B5:W5))</f>
        <v>0.12914533758756713</v>
      </c>
      <c r="AA5" s="113">
        <f>Z5/SQRT(COUNT(B5:W5))</f>
        <v>2.7533878487656455E-2</v>
      </c>
      <c r="AB5" s="118">
        <v>5.6871086428624809</v>
      </c>
      <c r="AC5" s="118">
        <v>-0.3661565822889723</v>
      </c>
      <c r="AD5" s="125"/>
      <c r="AE5" s="125"/>
      <c r="AF5" s="125"/>
      <c r="AG5" s="134"/>
      <c r="AH5" s="126"/>
      <c r="AI5" s="126"/>
    </row>
    <row r="6" spans="1:35">
      <c r="A6" s="135">
        <v>15.27</v>
      </c>
      <c r="B6" s="135">
        <v>377.38</v>
      </c>
      <c r="C6" s="118">
        <v>1.99</v>
      </c>
      <c r="D6" s="118">
        <v>-0.01</v>
      </c>
      <c r="E6" s="118">
        <v>0.13190000000000002</v>
      </c>
      <c r="F6" s="114">
        <v>336.87</v>
      </c>
      <c r="G6" s="115">
        <v>2.0607668427458353E-2</v>
      </c>
      <c r="H6" s="128">
        <v>1.7444406809711888</v>
      </c>
      <c r="I6" s="118">
        <v>0.99511063808280364</v>
      </c>
      <c r="J6" s="118">
        <v>57.044681939473698</v>
      </c>
      <c r="K6" s="118">
        <v>16.467381236795863</v>
      </c>
      <c r="L6" s="129">
        <v>0.12230563374819355</v>
      </c>
      <c r="M6" s="118">
        <v>0.18119877245157884</v>
      </c>
      <c r="N6" s="118">
        <v>148.15243329235039</v>
      </c>
      <c r="O6" s="118">
        <v>42.767923621218287</v>
      </c>
      <c r="P6" s="130">
        <v>0.186381004478089</v>
      </c>
      <c r="Q6" s="115">
        <v>0.21022806942428113</v>
      </c>
      <c r="R6" s="113">
        <v>112.79479366095786</v>
      </c>
      <c r="S6" s="113">
        <v>32.561052241671163</v>
      </c>
      <c r="T6" s="131">
        <v>1.5625077477194358E-2</v>
      </c>
      <c r="U6" s="115">
        <v>1.808598613511472E-2</v>
      </c>
      <c r="V6" s="113">
        <v>115.74973731498093</v>
      </c>
      <c r="W6" s="113">
        <v>33.414070998716355</v>
      </c>
      <c r="X6" s="133">
        <v>1.3434215600551191</v>
      </c>
      <c r="Y6" s="115">
        <v>9.2461314888935747E-2</v>
      </c>
      <c r="Z6" s="113">
        <v>6.8825242677467644</v>
      </c>
      <c r="AA6" s="113">
        <v>1.9868136193438632</v>
      </c>
      <c r="AB6" s="118">
        <v>7.6116526843227064</v>
      </c>
      <c r="AC6" s="118">
        <v>-0.36807096434497294</v>
      </c>
      <c r="AD6" s="125"/>
      <c r="AE6" s="125"/>
      <c r="AF6" s="125"/>
      <c r="AG6" s="125"/>
      <c r="AH6" s="126"/>
      <c r="AI6" s="126"/>
    </row>
    <row r="7" spans="1:35">
      <c r="A7" s="135">
        <v>15.29</v>
      </c>
      <c r="B7" s="135">
        <v>377.77</v>
      </c>
      <c r="C7" s="118">
        <v>1.9965999999999999</v>
      </c>
      <c r="D7" s="118">
        <v>-2.53E-2</v>
      </c>
      <c r="E7" s="118">
        <v>6.8000000000000005E-2</v>
      </c>
      <c r="F7" s="114">
        <v>300.61428571428576</v>
      </c>
      <c r="G7" s="115">
        <v>1.7400268315061831E-2</v>
      </c>
      <c r="H7" s="128">
        <v>1.7120524606782843</v>
      </c>
      <c r="I7" s="118">
        <v>1.0622323033426269</v>
      </c>
      <c r="J7" s="118">
        <v>62.044378179964745</v>
      </c>
      <c r="K7" s="118">
        <v>19.620155105754094</v>
      </c>
      <c r="L7" s="129">
        <v>0.11996248715038545</v>
      </c>
      <c r="M7" s="118">
        <v>0.21987721092020276</v>
      </c>
      <c r="N7" s="118">
        <v>183.28830632242881</v>
      </c>
      <c r="O7" s="118">
        <v>57.960851645351532</v>
      </c>
      <c r="P7" s="130">
        <v>0.17695742123013514</v>
      </c>
      <c r="Q7" s="115">
        <v>0.12301360429207119</v>
      </c>
      <c r="R7" s="113">
        <v>69.515934080035322</v>
      </c>
      <c r="S7" s="113">
        <v>21.982868536703339</v>
      </c>
      <c r="T7" s="131">
        <v>1.7417613581694972E-2</v>
      </c>
      <c r="U7" s="115">
        <v>2.5590704059655665E-2</v>
      </c>
      <c r="V7" s="113">
        <v>146.92428408533644</v>
      </c>
      <c r="W7" s="113">
        <v>46.461538129929195</v>
      </c>
      <c r="X7" s="133">
        <v>1.3278804374695172</v>
      </c>
      <c r="Y7" s="115">
        <v>6.7275446852666981E-2</v>
      </c>
      <c r="Z7" s="113">
        <v>5.0663783390672439</v>
      </c>
      <c r="AA7" s="113">
        <v>1.6021295039593324</v>
      </c>
      <c r="AB7" s="117">
        <v>7.1398572685557999</v>
      </c>
      <c r="AC7" s="118">
        <v>-0.39795896213879928</v>
      </c>
      <c r="AD7" s="126"/>
      <c r="AE7" s="126"/>
      <c r="AF7" s="126"/>
      <c r="AG7" s="126"/>
      <c r="AH7" s="126"/>
      <c r="AI7" s="126"/>
    </row>
    <row r="8" spans="1:35">
      <c r="A8" s="135">
        <v>15.31</v>
      </c>
      <c r="B8" s="135">
        <v>378.15359387000001</v>
      </c>
      <c r="C8" s="118">
        <v>2.2161499999999998</v>
      </c>
      <c r="D8" s="118">
        <v>0.1139</v>
      </c>
      <c r="E8" s="118">
        <v>0.20400000000000001</v>
      </c>
      <c r="F8" s="114">
        <v>328.75</v>
      </c>
      <c r="G8" s="115">
        <v>2.2982678495986484E-2</v>
      </c>
      <c r="H8" s="128">
        <v>1.6347785321441068</v>
      </c>
      <c r="I8" s="118">
        <v>0.69585240408749049</v>
      </c>
      <c r="J8" s="118">
        <v>42.565545754680286</v>
      </c>
      <c r="K8" s="118">
        <v>10.032795349346898</v>
      </c>
      <c r="L8" s="129">
        <v>0.25098383620032433</v>
      </c>
      <c r="M8" s="118">
        <v>0.33309193250403801</v>
      </c>
      <c r="N8" s="118">
        <v>132.71449570090186</v>
      </c>
      <c r="O8" s="118">
        <v>31.281106623953541</v>
      </c>
      <c r="P8" s="130">
        <v>0.20002612454103785</v>
      </c>
      <c r="Q8" s="115">
        <v>0.17405876329075015</v>
      </c>
      <c r="R8" s="113">
        <v>87.018015116840303</v>
      </c>
      <c r="S8" s="113">
        <v>20.510342858170429</v>
      </c>
      <c r="T8" s="131">
        <v>2.1695097335020695E-2</v>
      </c>
      <c r="U8" s="115">
        <v>2.2712150379255648E-2</v>
      </c>
      <c r="V8" s="113">
        <v>104.6879395308967</v>
      </c>
      <c r="W8" s="113">
        <v>24.675183983581434</v>
      </c>
      <c r="X8" s="133">
        <v>1.414890569341394</v>
      </c>
      <c r="Y8" s="115">
        <v>7.1380290298869012E-2</v>
      </c>
      <c r="Z8" s="113">
        <v>5.0449336397863798</v>
      </c>
      <c r="AA8" s="113">
        <v>1.189102262443027</v>
      </c>
      <c r="AB8" s="117">
        <v>6.8501891251840448</v>
      </c>
      <c r="AC8" s="118">
        <v>-0.13814627860426584</v>
      </c>
      <c r="AD8" s="126"/>
      <c r="AE8" s="126"/>
      <c r="AF8" s="126"/>
      <c r="AG8" s="126"/>
      <c r="AH8" s="126"/>
      <c r="AI8" s="126"/>
    </row>
    <row r="9" spans="1:35">
      <c r="A9" s="135">
        <v>15.35</v>
      </c>
      <c r="B9" s="135">
        <v>378.92776306999997</v>
      </c>
      <c r="C9" s="118">
        <v>2.3334999999999999</v>
      </c>
      <c r="D9" s="118">
        <v>0.16944999999999999</v>
      </c>
      <c r="E9" s="118">
        <v>0.16700000000000001</v>
      </c>
      <c r="F9" s="114">
        <v>327.5</v>
      </c>
      <c r="G9" s="115">
        <v>2.0396946564885495E-2</v>
      </c>
      <c r="H9" s="128">
        <v>1.6729792725336963</v>
      </c>
      <c r="I9" s="118">
        <v>0.61834007389714807</v>
      </c>
      <c r="J9" s="118">
        <v>36.96041451611552</v>
      </c>
      <c r="K9" s="118">
        <v>11.143984276905483</v>
      </c>
      <c r="L9" s="129">
        <v>0.16317017392948016</v>
      </c>
      <c r="M9" s="118">
        <v>0.13972515185116713</v>
      </c>
      <c r="N9" s="118">
        <v>85.631551702307036</v>
      </c>
      <c r="O9" s="118">
        <v>25.818884292042878</v>
      </c>
      <c r="P9" s="130">
        <v>0.15195925956424527</v>
      </c>
      <c r="Q9" s="115">
        <v>0.14568285892195143</v>
      </c>
      <c r="R9" s="113">
        <v>95.869682005366514</v>
      </c>
      <c r="S9" s="113">
        <v>28.905796725680688</v>
      </c>
      <c r="T9" s="131">
        <v>1.6780412602456773E-2</v>
      </c>
      <c r="U9" s="115">
        <v>1.717669654646654E-2</v>
      </c>
      <c r="V9" s="113">
        <v>102.3615864126711</v>
      </c>
      <c r="W9" s="113">
        <v>30.863179552397405</v>
      </c>
      <c r="X9" s="133">
        <v>1.4265966145264717</v>
      </c>
      <c r="Y9" s="115">
        <v>0.1289958634092952</v>
      </c>
      <c r="Z9" s="113">
        <v>9.0422101171263911</v>
      </c>
      <c r="AA9" s="113">
        <v>2.7263289303694358</v>
      </c>
      <c r="AB9" s="117">
        <v>7.2341066163660779</v>
      </c>
      <c r="AC9" s="118">
        <v>-0.33086657482501214</v>
      </c>
    </row>
    <row r="10" spans="1:35">
      <c r="A10" s="135">
        <v>15.39</v>
      </c>
      <c r="B10" s="135">
        <v>379.70335403000001</v>
      </c>
      <c r="C10" s="118">
        <v>2.1840000000000002</v>
      </c>
      <c r="D10" s="118">
        <v>0.13730000000000001</v>
      </c>
      <c r="E10" s="118">
        <v>0.308</v>
      </c>
      <c r="F10" s="114">
        <v>318.97674418604652</v>
      </c>
      <c r="G10" s="115">
        <v>2.29901817828327E-2</v>
      </c>
      <c r="H10" s="128">
        <v>1.5706440156617234</v>
      </c>
      <c r="I10" s="118">
        <v>0.78802785622161575</v>
      </c>
      <c r="J10" s="118">
        <v>50.172276363311653</v>
      </c>
      <c r="K10" s="118">
        <v>12.543069090827913</v>
      </c>
      <c r="L10" s="129">
        <v>7.4368982524893018E-2</v>
      </c>
      <c r="M10" s="118">
        <v>5.6000873321402446E-2</v>
      </c>
      <c r="N10" s="118">
        <v>75.301384287001184</v>
      </c>
      <c r="O10" s="118">
        <v>18.825346071750296</v>
      </c>
      <c r="P10" s="130">
        <v>0.14429729107964653</v>
      </c>
      <c r="Q10" s="115">
        <v>0.12341621787470083</v>
      </c>
      <c r="R10" s="113">
        <v>85.529130139095855</v>
      </c>
      <c r="S10" s="113">
        <v>21.382282534773964</v>
      </c>
      <c r="T10" s="131">
        <v>1.4682971271383729E-2</v>
      </c>
      <c r="U10" s="115">
        <v>1.75824198688368E-2</v>
      </c>
      <c r="V10" s="113">
        <v>119.74701539533712</v>
      </c>
      <c r="W10" s="113">
        <v>29.936753848834279</v>
      </c>
      <c r="X10" s="133">
        <v>1.3476301865058051</v>
      </c>
      <c r="Y10" s="115">
        <v>0.12799111421830658</v>
      </c>
      <c r="Z10" s="113">
        <v>9.4974953440429797</v>
      </c>
      <c r="AA10" s="113">
        <v>2.3743738360107449</v>
      </c>
      <c r="AB10" s="117">
        <v>6.1611573963191351</v>
      </c>
      <c r="AC10" s="118">
        <v>-0.38633645898813262</v>
      </c>
    </row>
    <row r="11" spans="1:35">
      <c r="A11" s="135">
        <v>15.43</v>
      </c>
      <c r="B11" s="135">
        <v>380.48036674999997</v>
      </c>
      <c r="C11" s="118">
        <v>2.1249000000000002</v>
      </c>
      <c r="D11" s="118">
        <v>-0.13450000000000001</v>
      </c>
      <c r="E11" s="118">
        <v>0.21199999999999999</v>
      </c>
      <c r="F11" s="114">
        <v>332.3</v>
      </c>
      <c r="G11" s="115">
        <v>2.1999232102275675E-2</v>
      </c>
      <c r="H11" s="128">
        <v>1.7237437580997967</v>
      </c>
      <c r="I11" s="118">
        <v>0.76715357644852988</v>
      </c>
      <c r="J11" s="118">
        <v>44.505082199352927</v>
      </c>
      <c r="K11" s="118">
        <v>9.4885154063673696</v>
      </c>
      <c r="L11" s="129">
        <v>0.17317591627472756</v>
      </c>
      <c r="M11" s="118">
        <v>0.17641210779717129</v>
      </c>
      <c r="N11" s="118">
        <v>101.86873070578118</v>
      </c>
      <c r="O11" s="118">
        <v>21.718486360709313</v>
      </c>
      <c r="P11" s="130">
        <v>0.20079235457948938</v>
      </c>
      <c r="Q11" s="115">
        <v>0.14729106008458995</v>
      </c>
      <c r="R11" s="113">
        <v>73.354914530015421</v>
      </c>
      <c r="S11" s="113">
        <v>15.639320326003864</v>
      </c>
      <c r="T11" s="131">
        <v>1.3367154137968178E-2</v>
      </c>
      <c r="U11" s="115">
        <v>1.4889805848658611E-2</v>
      </c>
      <c r="V11" s="113">
        <v>111.39099388676516</v>
      </c>
      <c r="W11" s="113">
        <v>23.748639692221754</v>
      </c>
      <c r="X11" s="133">
        <v>1.3306070595869595</v>
      </c>
      <c r="Y11" s="115">
        <v>0.11164576536011747</v>
      </c>
      <c r="Z11" s="113">
        <v>8.3905886832416172</v>
      </c>
      <c r="AA11" s="113">
        <v>1.7888795179123909</v>
      </c>
      <c r="AB11" s="117">
        <v>7.5462590474961555</v>
      </c>
      <c r="AC11" s="118">
        <v>-0.31998191267974346</v>
      </c>
    </row>
    <row r="12" spans="1:35">
      <c r="A12" s="135">
        <v>15.47</v>
      </c>
      <c r="B12" s="135">
        <v>383.15</v>
      </c>
      <c r="C12" s="118">
        <v>1.9107000000000001</v>
      </c>
      <c r="D12" s="118">
        <v>-0.27277000000000001</v>
      </c>
      <c r="E12" s="118">
        <v>0.14600000000000002</v>
      </c>
      <c r="F12" s="114">
        <v>324.08</v>
      </c>
      <c r="G12" s="115">
        <v>1.8771085328725422E-2</v>
      </c>
      <c r="H12" s="128">
        <v>2.021293462075322</v>
      </c>
      <c r="I12" s="118">
        <v>0.8905695633463272</v>
      </c>
      <c r="J12" s="118">
        <v>44.059389695544404</v>
      </c>
      <c r="K12" s="118">
        <v>11.014847423886101</v>
      </c>
      <c r="L12" s="129">
        <v>0.2241673581425988</v>
      </c>
      <c r="M12" s="118">
        <v>0.22257014798647323</v>
      </c>
      <c r="N12" s="118">
        <v>99.287492091016418</v>
      </c>
      <c r="O12" s="118">
        <v>17.551714736140852</v>
      </c>
      <c r="P12" s="130">
        <v>0.26323710128620648</v>
      </c>
      <c r="Q12" s="115">
        <v>0.1751484074201814</v>
      </c>
      <c r="R12" s="113">
        <v>66.536368378312289</v>
      </c>
      <c r="S12" s="113">
        <v>9.6036975485296772</v>
      </c>
      <c r="T12" s="131">
        <v>1.6332253493857651E-2</v>
      </c>
      <c r="U12" s="115">
        <v>2.0664215956217674E-2</v>
      </c>
      <c r="V12" s="113">
        <v>126.5239727266615</v>
      </c>
      <c r="W12" s="113">
        <v>15.815496590832687</v>
      </c>
      <c r="X12" s="133">
        <v>1.3357682795980677</v>
      </c>
      <c r="Y12" s="115">
        <v>8.9213632590293315E-2</v>
      </c>
      <c r="Z12" s="113">
        <v>6.6788255083537154</v>
      </c>
      <c r="AA12" s="113">
        <v>0.74671539232692485</v>
      </c>
      <c r="AB12" s="117">
        <v>9.7945647432945968</v>
      </c>
      <c r="AC12" s="118">
        <v>-0.35271807157839846</v>
      </c>
    </row>
    <row r="13" spans="1:35">
      <c r="A13" s="135">
        <v>15.51</v>
      </c>
      <c r="B13" s="135">
        <v>383.93</v>
      </c>
      <c r="C13" s="118">
        <v>1.85385</v>
      </c>
      <c r="D13" s="118">
        <v>-0.25441999999999998</v>
      </c>
      <c r="E13" s="118">
        <v>0.111</v>
      </c>
      <c r="F13" s="114">
        <v>304.27777777777777</v>
      </c>
      <c r="G13" s="115">
        <v>2.1458720424448765E-2</v>
      </c>
      <c r="H13" s="128">
        <v>1.751712437358709</v>
      </c>
      <c r="I13" s="118">
        <v>0.57513320221590247</v>
      </c>
      <c r="J13" s="118">
        <v>32.832626517347087</v>
      </c>
      <c r="K13" s="118">
        <v>9.8994093672648571</v>
      </c>
      <c r="L13" s="129">
        <v>0.10406637539785148</v>
      </c>
      <c r="M13" s="118">
        <v>0.14356018970481108</v>
      </c>
      <c r="N13" s="118">
        <v>137.95060042782558</v>
      </c>
      <c r="O13" s="118">
        <v>41.593671020303503</v>
      </c>
      <c r="P13" s="130">
        <v>0.20985344640789316</v>
      </c>
      <c r="Q13" s="115">
        <v>0.14141471897430344</v>
      </c>
      <c r="R13" s="113">
        <v>67.387370279082745</v>
      </c>
      <c r="S13" s="113">
        <v>20.318056620405866</v>
      </c>
      <c r="T13" s="131">
        <v>2.4391135336150425E-2</v>
      </c>
      <c r="U13" s="115">
        <v>2.169275629213975E-2</v>
      </c>
      <c r="V13" s="113">
        <v>88.937050256896526</v>
      </c>
      <c r="W13" s="113">
        <v>26.815529605737009</v>
      </c>
      <c r="X13" s="133">
        <v>1.4002272486606751</v>
      </c>
      <c r="Y13" s="115">
        <v>8.4481178420319089E-2</v>
      </c>
      <c r="Z13" s="113">
        <v>6.0333905443652665</v>
      </c>
      <c r="AA13" s="113">
        <v>1.8191356953943367</v>
      </c>
      <c r="AB13" s="118">
        <v>7.9384471799629175</v>
      </c>
      <c r="AC13" s="117">
        <v>-0.38408495466594628</v>
      </c>
    </row>
    <row r="14" spans="1:35">
      <c r="A14" s="135">
        <v>15.63</v>
      </c>
      <c r="B14" s="135">
        <v>385.89</v>
      </c>
      <c r="C14" s="118">
        <v>2.0158</v>
      </c>
      <c r="D14" s="118">
        <v>-6.9199999999999998E-2</v>
      </c>
      <c r="E14" s="118">
        <v>0.22900000000000001</v>
      </c>
      <c r="F14" s="114">
        <v>290.24324324324323</v>
      </c>
      <c r="G14" s="115">
        <v>2.1916483016212972E-2</v>
      </c>
      <c r="H14" s="128">
        <v>1.6804053417126767</v>
      </c>
      <c r="I14" s="118">
        <v>0.82726502258908274</v>
      </c>
      <c r="J14" s="118">
        <v>49.230087649324567</v>
      </c>
      <c r="K14" s="118">
        <v>15.56792063815903</v>
      </c>
      <c r="L14" s="129">
        <v>8.3946107718786633E-2</v>
      </c>
      <c r="M14" s="118">
        <v>9.5983709633590875E-2</v>
      </c>
      <c r="N14" s="118">
        <v>114.33967844599697</v>
      </c>
      <c r="O14" s="118">
        <v>36.157381082061214</v>
      </c>
      <c r="P14" s="130">
        <v>0.24673161333031551</v>
      </c>
      <c r="Q14" s="115">
        <v>0.18305923275408964</v>
      </c>
      <c r="R14" s="113">
        <v>74.193667476658717</v>
      </c>
      <c r="S14" s="113">
        <v>23.462097718739908</v>
      </c>
      <c r="T14" s="131">
        <v>3.063321111305874E-2</v>
      </c>
      <c r="U14" s="115">
        <v>2.1370783105587272E-2</v>
      </c>
      <c r="V14" s="113">
        <v>69.763444082677466</v>
      </c>
      <c r="W14" s="113">
        <v>22.061138071905685</v>
      </c>
      <c r="X14" s="133">
        <v>1.2812634692692253</v>
      </c>
      <c r="Y14" s="115">
        <v>0.11788994806393799</v>
      </c>
      <c r="Z14" s="113">
        <v>9.2010699509896341</v>
      </c>
      <c r="AA14" s="113">
        <v>2.9096337955661085</v>
      </c>
      <c r="AB14" s="117">
        <v>7.1324838114783473</v>
      </c>
      <c r="AC14" s="118">
        <v>-0.37025330187597716</v>
      </c>
    </row>
    <row r="15" spans="1:35">
      <c r="A15" s="135">
        <v>15.67</v>
      </c>
      <c r="B15" s="135">
        <v>386.67</v>
      </c>
      <c r="C15" s="118">
        <v>1.9554499999999999</v>
      </c>
      <c r="D15" s="118">
        <v>-0.16134999999999999</v>
      </c>
      <c r="E15" s="118">
        <v>0.157</v>
      </c>
      <c r="F15" s="114">
        <v>270.26190476190476</v>
      </c>
      <c r="G15" s="115">
        <v>1.4168731238893747E-2</v>
      </c>
      <c r="H15" s="128">
        <v>2.1399822999705571</v>
      </c>
      <c r="I15" s="118">
        <v>1.3069927545332254</v>
      </c>
      <c r="J15" s="118">
        <v>61.074932935249407</v>
      </c>
      <c r="K15" s="118">
        <v>12.466868480505328</v>
      </c>
      <c r="L15" s="129">
        <v>0.26606941040755455</v>
      </c>
      <c r="M15" s="118">
        <v>0.36057494347690905</v>
      </c>
      <c r="N15" s="118">
        <v>135.51912748053024</v>
      </c>
      <c r="O15" s="118">
        <v>27.662726059540397</v>
      </c>
      <c r="P15" s="130">
        <v>0.19586883059372454</v>
      </c>
      <c r="Q15" s="115">
        <v>0.22895800591535959</v>
      </c>
      <c r="R15" s="113">
        <v>116.89353799751292</v>
      </c>
      <c r="S15" s="113">
        <v>23.860793526878634</v>
      </c>
      <c r="T15" s="131">
        <v>2.311506144121794E-2</v>
      </c>
      <c r="U15" s="115">
        <v>2.797050894427467E-2</v>
      </c>
      <c r="V15" s="113">
        <v>121.00555741720275</v>
      </c>
      <c r="W15" s="113">
        <v>24.700155976099925</v>
      </c>
      <c r="X15" s="133">
        <v>1.3448365208214168</v>
      </c>
      <c r="Y15" s="115">
        <v>0.11722944789231902</v>
      </c>
      <c r="Z15" s="113">
        <v>8.7170035968919173</v>
      </c>
      <c r="AA15" s="113">
        <v>1.7793509081992351</v>
      </c>
      <c r="AB15" s="117">
        <v>10.335500834431976</v>
      </c>
      <c r="AC15" s="118">
        <v>-0.36965427455617528</v>
      </c>
    </row>
    <row r="16" spans="1:35">
      <c r="A16" s="135">
        <v>15.71</v>
      </c>
      <c r="B16" s="135">
        <v>387.46</v>
      </c>
      <c r="C16" s="118">
        <v>2.0586000000000002</v>
      </c>
      <c r="D16" s="118">
        <v>-0.1419</v>
      </c>
      <c r="E16" s="118">
        <v>0.14699999999999999</v>
      </c>
      <c r="F16" s="114">
        <v>292.66666666666669</v>
      </c>
      <c r="G16" s="115">
        <v>1.7319927735448902E-2</v>
      </c>
      <c r="H16" s="128">
        <v>2.0375425678627392</v>
      </c>
      <c r="I16" s="118">
        <v>1.0003979937353928</v>
      </c>
      <c r="J16" s="118">
        <v>49.098262265251755</v>
      </c>
      <c r="K16" s="118">
        <v>10.237695387459555</v>
      </c>
      <c r="L16" s="129">
        <v>0.16182225956909835</v>
      </c>
      <c r="M16" s="118">
        <v>0.22680750863734486</v>
      </c>
      <c r="N16" s="118">
        <v>140.15841160622139</v>
      </c>
      <c r="O16" s="118">
        <v>29.225049071241564</v>
      </c>
      <c r="P16" s="130">
        <v>0.21944664514124096</v>
      </c>
      <c r="Q16" s="115">
        <v>0.17286871353189762</v>
      </c>
      <c r="R16" s="113">
        <v>78.774826300322474</v>
      </c>
      <c r="S16" s="113">
        <v>16.425686748459583</v>
      </c>
      <c r="T16" s="131">
        <v>2.6617639913753235E-2</v>
      </c>
      <c r="U16" s="115">
        <v>2.8460563503903594E-2</v>
      </c>
      <c r="V16" s="113">
        <v>106.92369269447562</v>
      </c>
      <c r="W16" s="113">
        <v>22.295131131007309</v>
      </c>
      <c r="X16" s="133">
        <v>1.3589718748537063</v>
      </c>
      <c r="Y16" s="115">
        <v>0.14880069759701978</v>
      </c>
      <c r="Z16" s="113">
        <v>10.949505309890112</v>
      </c>
      <c r="AA16" s="113">
        <v>2.2831296839065658</v>
      </c>
      <c r="AB16" s="117">
        <v>9.8504250620373313</v>
      </c>
      <c r="AC16" s="118">
        <v>0.39452283651519077</v>
      </c>
    </row>
    <row r="17" spans="1:29">
      <c r="A17" s="135">
        <v>15.75</v>
      </c>
      <c r="B17" s="135">
        <v>388.25</v>
      </c>
      <c r="C17" s="118">
        <v>2.2090999999999998</v>
      </c>
      <c r="D17" s="118">
        <v>7.375000000000001E-2</v>
      </c>
      <c r="E17" s="118">
        <v>0.10100000000000001</v>
      </c>
      <c r="F17" s="114">
        <v>282.23809523809524</v>
      </c>
      <c r="G17" s="115">
        <v>1.7892694449131094E-2</v>
      </c>
      <c r="H17" s="128">
        <v>2.3057049380799945</v>
      </c>
      <c r="I17" s="118">
        <v>0.60595079094590687</v>
      </c>
      <c r="J17" s="118">
        <v>26.280500203573055</v>
      </c>
      <c r="K17" s="118">
        <v>7.9238689525555026</v>
      </c>
      <c r="L17" s="129">
        <v>0.12420854013943027</v>
      </c>
      <c r="M17" s="118">
        <v>0.22554503785202276</v>
      </c>
      <c r="N17" s="118">
        <v>181.58577308680808</v>
      </c>
      <c r="O17" s="118">
        <v>54.750170599596188</v>
      </c>
      <c r="P17" s="130">
        <v>0.2559396091732935</v>
      </c>
      <c r="Q17" s="115">
        <v>0.1530300024467047</v>
      </c>
      <c r="R17" s="113">
        <v>59.791449608368353</v>
      </c>
      <c r="S17" s="113">
        <v>18.027800365672739</v>
      </c>
      <c r="T17" s="131">
        <v>4.2682885524065947E-2</v>
      </c>
      <c r="U17" s="115">
        <v>3.1299227537540178E-2</v>
      </c>
      <c r="V17" s="113">
        <v>73.32968976498249</v>
      </c>
      <c r="W17" s="113">
        <v>22.109733358510141</v>
      </c>
      <c r="X17" s="133">
        <v>1.3084890170390877</v>
      </c>
      <c r="Y17" s="115">
        <v>0.12904817269702495</v>
      </c>
      <c r="Z17" s="113">
        <v>9.8623810377133623</v>
      </c>
      <c r="AA17" s="113">
        <v>2.9736197674191955</v>
      </c>
      <c r="AB17" s="117">
        <v>11.86370213077902</v>
      </c>
      <c r="AC17" s="118">
        <v>-0.35864730808502526</v>
      </c>
    </row>
    <row r="18" spans="1:29">
      <c r="A18" s="135">
        <v>15.83</v>
      </c>
      <c r="B18" s="135">
        <v>389.83</v>
      </c>
      <c r="C18" s="118">
        <v>2.3643000000000001</v>
      </c>
      <c r="D18" s="118">
        <v>0.11976000000000001</v>
      </c>
      <c r="E18" s="118">
        <v>0.08</v>
      </c>
      <c r="F18" s="114">
        <v>255.36</v>
      </c>
      <c r="G18" s="115">
        <v>1.3053467000835421E-2</v>
      </c>
      <c r="H18" s="128">
        <v>2.091234503499293</v>
      </c>
      <c r="I18" s="118">
        <v>1.2463577004001059</v>
      </c>
      <c r="J18" s="118">
        <v>59.59913621903987</v>
      </c>
      <c r="K18" s="118">
        <v>14.899784054759968</v>
      </c>
      <c r="L18" s="129">
        <v>0.13600134212937931</v>
      </c>
      <c r="M18" s="118">
        <v>0.16431514053004684</v>
      </c>
      <c r="N18" s="118">
        <v>120.8187639602353</v>
      </c>
      <c r="O18" s="118">
        <v>30.204690990058825</v>
      </c>
      <c r="P18" s="130">
        <v>0.17408704647889442</v>
      </c>
      <c r="Q18" s="115">
        <v>0.12786482423962231</v>
      </c>
      <c r="R18" s="113">
        <v>73.448787158971129</v>
      </c>
      <c r="S18" s="113">
        <v>18.362196789742782</v>
      </c>
      <c r="T18" s="131">
        <v>3.1681660663107014E-2</v>
      </c>
      <c r="U18" s="115">
        <v>2.6862955791579581E-2</v>
      </c>
      <c r="V18" s="113">
        <v>84.790238987886241</v>
      </c>
      <c r="W18" s="113">
        <v>21.19755974697156</v>
      </c>
      <c r="X18" s="133">
        <v>1.3744265576367316</v>
      </c>
      <c r="Y18" s="115">
        <v>9.1134555472695652E-2</v>
      </c>
      <c r="Z18" s="113">
        <v>6.6307330112565399</v>
      </c>
      <c r="AA18" s="113">
        <v>1.657683252814135</v>
      </c>
      <c r="AB18" s="117">
        <v>10.037689632621095</v>
      </c>
      <c r="AC18" s="118">
        <v>-0.34281178920035366</v>
      </c>
    </row>
    <row r="19" spans="1:29">
      <c r="A19" s="135">
        <v>15.87</v>
      </c>
      <c r="B19" s="135">
        <v>390.97</v>
      </c>
      <c r="C19" s="118">
        <v>2.3360500000000002</v>
      </c>
      <c r="D19" s="118">
        <v>0.40360000000000001</v>
      </c>
      <c r="E19" s="118">
        <v>7.400000000000001E-2</v>
      </c>
      <c r="F19" s="114">
        <v>260.8</v>
      </c>
      <c r="G19" s="115">
        <v>1.493380690991282E-2</v>
      </c>
      <c r="H19" s="128">
        <v>2.071741479777744</v>
      </c>
      <c r="I19" s="118">
        <v>0.65900420298866091</v>
      </c>
      <c r="J19" s="118">
        <v>31.809190935316828</v>
      </c>
      <c r="K19" s="118">
        <v>9.5908319288381865</v>
      </c>
      <c r="L19" s="129">
        <v>9.9540336336015056E-2</v>
      </c>
      <c r="M19" s="118">
        <v>0.15629840032518294</v>
      </c>
      <c r="N19" s="118">
        <v>157.02016496867316</v>
      </c>
      <c r="O19" s="118">
        <v>47.343361065526899</v>
      </c>
      <c r="P19" s="130">
        <v>0.17375358324658075</v>
      </c>
      <c r="Q19" s="115">
        <v>0.1716139918172214</v>
      </c>
      <c r="R19" s="113">
        <v>98.768605867354708</v>
      </c>
      <c r="S19" s="113">
        <v>29.779855157137312</v>
      </c>
      <c r="T19" s="131">
        <v>4.2594297725674996E-2</v>
      </c>
      <c r="U19" s="115">
        <v>5.4700549431174694E-2</v>
      </c>
      <c r="V19" s="113">
        <v>128.42223572617394</v>
      </c>
      <c r="W19" s="113">
        <v>38.720760967481219</v>
      </c>
      <c r="X19" s="133">
        <v>1.3041933869256477</v>
      </c>
      <c r="Y19" s="115">
        <v>0.12546058222562978</v>
      </c>
      <c r="Z19" s="113">
        <v>9.6197836519763236</v>
      </c>
      <c r="AA19" s="113">
        <v>2.9004739034545706</v>
      </c>
      <c r="AB19" s="117">
        <v>10.312401472073576</v>
      </c>
      <c r="AC19" s="118">
        <v>-0.37018708082405671</v>
      </c>
    </row>
    <row r="20" spans="1:29">
      <c r="A20" s="135">
        <v>15.92</v>
      </c>
      <c r="B20" s="135">
        <v>392.11</v>
      </c>
      <c r="C20" s="118">
        <v>1.9581500000000001</v>
      </c>
      <c r="D20" s="118">
        <v>0.20916000000000001</v>
      </c>
      <c r="E20" s="118">
        <v>0.151</v>
      </c>
      <c r="F20" s="114">
        <v>302.68965517241378</v>
      </c>
      <c r="G20" s="115">
        <v>1.7816456726231163E-2</v>
      </c>
      <c r="H20" s="128">
        <v>2.5274440320142544</v>
      </c>
      <c r="I20" s="118">
        <v>0.92176293434347101</v>
      </c>
      <c r="J20" s="118">
        <v>36.470162055729844</v>
      </c>
      <c r="K20" s="118">
        <v>8.8453135493627926</v>
      </c>
      <c r="L20" s="129">
        <v>0.12826715496648522</v>
      </c>
      <c r="M20" s="118">
        <v>0.14416952103904196</v>
      </c>
      <c r="N20" s="118">
        <v>112.39784734970684</v>
      </c>
      <c r="O20" s="118">
        <v>27.260482159699489</v>
      </c>
      <c r="P20" s="130">
        <v>0.30322010175758402</v>
      </c>
      <c r="Q20" s="115">
        <v>0.21069974006025796</v>
      </c>
      <c r="R20" s="113">
        <v>69.487391778763566</v>
      </c>
      <c r="S20" s="113">
        <v>16.853167997206967</v>
      </c>
      <c r="T20" s="131">
        <v>3.2925145599192962E-2</v>
      </c>
      <c r="U20" s="115">
        <v>4.3639818097156502E-2</v>
      </c>
      <c r="V20" s="113">
        <v>132.54252123406303</v>
      </c>
      <c r="W20" s="113">
        <v>32.146283231394911</v>
      </c>
      <c r="X20" s="133">
        <v>1.4168453967693151</v>
      </c>
      <c r="Y20" s="115">
        <v>0.1582460614037127</v>
      </c>
      <c r="Z20" s="113">
        <v>11.168901121078186</v>
      </c>
      <c r="AA20" s="113">
        <v>2.7088564143696976</v>
      </c>
      <c r="AB20" s="117">
        <v>13.031082321483257</v>
      </c>
      <c r="AC20" s="118">
        <v>-0.28253779470923324</v>
      </c>
    </row>
    <row r="21" spans="1:29">
      <c r="A21" s="135">
        <v>15.96</v>
      </c>
      <c r="B21" s="135">
        <v>392.91</v>
      </c>
      <c r="C21" s="118">
        <v>1.6857500000000001</v>
      </c>
      <c r="D21" s="118">
        <v>-0.26399</v>
      </c>
      <c r="E21" s="118">
        <v>5.5E-2</v>
      </c>
      <c r="F21" s="114">
        <v>282.07692307692309</v>
      </c>
      <c r="G21" s="115">
        <v>1.6248522861558038E-2</v>
      </c>
      <c r="H21" s="128">
        <v>2.0297174163304592</v>
      </c>
      <c r="I21" s="118">
        <v>0.86467786425113691</v>
      </c>
      <c r="J21" s="118">
        <v>42.600898888397694</v>
      </c>
      <c r="K21" s="118">
        <v>14.200299629465897</v>
      </c>
      <c r="L21" s="129">
        <v>0.11037653499256611</v>
      </c>
      <c r="M21" s="118">
        <v>0.19503308738992983</v>
      </c>
      <c r="N21" s="118">
        <v>176.69796157585972</v>
      </c>
      <c r="O21" s="118">
        <v>58.899320525286576</v>
      </c>
      <c r="P21" s="130">
        <v>0.31417709269962391</v>
      </c>
      <c r="Q21" s="115">
        <v>0.28060614287283842</v>
      </c>
      <c r="R21" s="113">
        <v>89.314641134934121</v>
      </c>
      <c r="S21" s="113">
        <v>29.771547044978039</v>
      </c>
      <c r="T21" s="131">
        <v>2.8315800367509174E-2</v>
      </c>
      <c r="U21" s="115">
        <v>2.7222352462145657E-2</v>
      </c>
      <c r="V21" s="113">
        <v>96.138382489028317</v>
      </c>
      <c r="W21" s="113">
        <v>32.04612749634277</v>
      </c>
      <c r="X21" s="133">
        <v>1.3460828180295226</v>
      </c>
      <c r="Y21" s="115">
        <v>0.14293439759458754</v>
      </c>
      <c r="Z21" s="113">
        <v>10.618544095512901</v>
      </c>
      <c r="AA21" s="113">
        <v>3.5395146985043002</v>
      </c>
      <c r="AB21" s="117">
        <v>9.8992452227484122</v>
      </c>
      <c r="AC21" s="118">
        <v>-0.32491408359474366</v>
      </c>
    </row>
    <row r="22" spans="1:29">
      <c r="A22" s="135">
        <v>16</v>
      </c>
      <c r="B22" s="135">
        <v>394.21</v>
      </c>
      <c r="C22" s="118">
        <v>1.5659999999999998</v>
      </c>
      <c r="D22" s="118">
        <v>-0.25190499999999999</v>
      </c>
      <c r="E22" s="118">
        <v>8.0500000000000002E-2</v>
      </c>
      <c r="F22" s="114">
        <v>278.77777777777777</v>
      </c>
      <c r="G22" s="115">
        <v>1.6985909549152464E-2</v>
      </c>
      <c r="H22" s="128">
        <v>2.5618237397819188</v>
      </c>
      <c r="I22" s="118">
        <v>0.9953976796215499</v>
      </c>
      <c r="J22" s="118">
        <v>39.300551544486275</v>
      </c>
      <c r="K22" s="118">
        <v>12.427925618142483</v>
      </c>
      <c r="L22" s="129">
        <v>7.7167261866085052E-2</v>
      </c>
      <c r="M22" s="118">
        <v>0.18532073101626395</v>
      </c>
      <c r="N22" s="118">
        <v>191.12819346645765</v>
      </c>
      <c r="O22" s="118">
        <v>60.440041642731899</v>
      </c>
      <c r="P22" s="130">
        <v>0.36316232361618478</v>
      </c>
      <c r="Q22" s="115">
        <v>0.22239831357711931</v>
      </c>
      <c r="R22" s="113">
        <v>61.068727591234925</v>
      </c>
      <c r="S22" s="113">
        <v>19.311627299667052</v>
      </c>
      <c r="T22" s="131">
        <v>6.0912825437725956E-2</v>
      </c>
      <c r="U22" s="115">
        <v>0.10624601858533955</v>
      </c>
      <c r="V22" s="113">
        <v>157.10526863195756</v>
      </c>
      <c r="W22" s="113">
        <v>49.681048128959141</v>
      </c>
      <c r="X22" s="133">
        <v>1.3476080252885185</v>
      </c>
      <c r="Y22" s="115">
        <v>7.8137305330318083E-2</v>
      </c>
      <c r="Z22" s="113">
        <v>5.7651182146400792</v>
      </c>
      <c r="AA22" s="113">
        <v>1.8230904538386132</v>
      </c>
      <c r="AB22" s="117">
        <v>13.162906049556369</v>
      </c>
      <c r="AC22" s="118">
        <v>-0.35924085128722116</v>
      </c>
    </row>
    <row r="23" spans="1:29">
      <c r="A23" s="135">
        <v>16.04</v>
      </c>
      <c r="B23" s="135">
        <v>395.51</v>
      </c>
      <c r="C23" s="118">
        <v>1.7067000000000001</v>
      </c>
      <c r="D23" s="118">
        <v>0.11289500000000001</v>
      </c>
      <c r="E23" s="118">
        <v>6.9000000000000006E-2</v>
      </c>
      <c r="F23" s="114">
        <v>291.53333333333336</v>
      </c>
      <c r="G23" s="115">
        <v>1.690568749795825E-2</v>
      </c>
      <c r="H23" s="128">
        <v>2.0338869152591532</v>
      </c>
      <c r="I23" s="118">
        <v>1.1200725702860863</v>
      </c>
      <c r="J23" s="118">
        <v>55.070543100640833</v>
      </c>
      <c r="K23" s="118">
        <v>17.414834818049638</v>
      </c>
      <c r="L23" s="129">
        <v>0.25311084739298118</v>
      </c>
      <c r="M23" s="118">
        <v>0.31151023448474119</v>
      </c>
      <c r="N23" s="118">
        <v>123.07265282909381</v>
      </c>
      <c r="O23" s="118">
        <v>38.9189900619102</v>
      </c>
      <c r="P23" s="130">
        <v>0.29114669076489397</v>
      </c>
      <c r="Q23" s="115">
        <v>0.33180370323407671</v>
      </c>
      <c r="R23" s="113">
        <v>113.96444258472236</v>
      </c>
      <c r="S23" s="113">
        <v>36.03872108392094</v>
      </c>
      <c r="T23" s="131">
        <v>6.0841405137762074E-2</v>
      </c>
      <c r="U23" s="115">
        <v>4.5157818035370056E-2</v>
      </c>
      <c r="V23" s="113">
        <v>74.222181314057494</v>
      </c>
      <c r="W23" s="113">
        <v>23.471114585841093</v>
      </c>
      <c r="X23" s="133">
        <v>1.367538847082117</v>
      </c>
      <c r="Y23" s="115">
        <v>0.15793952209684026</v>
      </c>
      <c r="Z23" s="113">
        <v>11.549179932535871</v>
      </c>
      <c r="AA23" s="113">
        <v>3.6521713693923132</v>
      </c>
      <c r="AB23" s="117">
        <v>9.6926302690590624</v>
      </c>
      <c r="AC23" s="118">
        <v>-0.3060730332072959</v>
      </c>
    </row>
    <row r="24" spans="1:29">
      <c r="A24" s="135">
        <v>16.079999999999998</v>
      </c>
      <c r="B24" s="135">
        <v>396.81</v>
      </c>
      <c r="C24" s="118">
        <v>1.6912</v>
      </c>
      <c r="D24" s="118">
        <v>-1.865E-2</v>
      </c>
      <c r="E24" s="118">
        <v>5.8999999999999997E-2</v>
      </c>
      <c r="F24" s="114">
        <v>294.18181818181819</v>
      </c>
      <c r="G24" s="115">
        <v>2.0055624227441286E-2</v>
      </c>
      <c r="H24" s="128">
        <v>2.3690841667727187</v>
      </c>
      <c r="I24" s="118">
        <v>1.4963955849287673</v>
      </c>
      <c r="J24" s="118">
        <v>63.163462316631403</v>
      </c>
      <c r="K24" s="118">
        <v>19.974040582277073</v>
      </c>
      <c r="L24" s="129">
        <v>0.13898103384350802</v>
      </c>
      <c r="M24" s="118">
        <v>0.14473491474135919</v>
      </c>
      <c r="N24" s="118">
        <v>104.14004755809343</v>
      </c>
      <c r="O24" s="118">
        <v>32.931974592183138</v>
      </c>
      <c r="P24" s="130">
        <v>0.33729711606867485</v>
      </c>
      <c r="Q24" s="115">
        <v>0.3456332609710574</v>
      </c>
      <c r="R24" s="113">
        <v>102.47145454415485</v>
      </c>
      <c r="S24" s="113">
        <v>32.404319150994041</v>
      </c>
      <c r="T24" s="131">
        <v>4.7413842010109203E-2</v>
      </c>
      <c r="U24" s="115">
        <v>4.3004670241029025E-2</v>
      </c>
      <c r="V24" s="113">
        <v>90.700665497345497</v>
      </c>
      <c r="W24" s="113">
        <v>28.682068826466054</v>
      </c>
      <c r="X24" s="133">
        <v>1.3150368438748463</v>
      </c>
      <c r="Y24" s="115">
        <v>0.14675477925534056</v>
      </c>
      <c r="Z24" s="113">
        <v>11.159746583443056</v>
      </c>
      <c r="AA24" s="113">
        <v>3.5290217313962371</v>
      </c>
      <c r="AB24" s="117">
        <v>11.704324223535249</v>
      </c>
      <c r="AC24" s="118">
        <v>-0.3540021293873245</v>
      </c>
    </row>
    <row r="25" spans="1:29">
      <c r="A25" s="135">
        <v>16.12</v>
      </c>
      <c r="B25" s="135">
        <v>398.11</v>
      </c>
      <c r="C25" s="118">
        <v>1.5291000000000001</v>
      </c>
      <c r="D25" s="118">
        <v>-2.0175000000000012E-2</v>
      </c>
      <c r="E25" s="118">
        <v>8.9099999999999999E-2</v>
      </c>
      <c r="F25" s="114">
        <v>300.22222222222223</v>
      </c>
      <c r="G25" s="115">
        <v>1.7457656637784646E-2</v>
      </c>
      <c r="H25" s="128">
        <v>1.9750124453592059</v>
      </c>
      <c r="I25" s="118">
        <v>0.78267084226424</v>
      </c>
      <c r="J25" s="118">
        <v>39.628653687895699</v>
      </c>
      <c r="K25" s="118">
        <v>11.948488657243983</v>
      </c>
      <c r="L25" s="129">
        <v>9.7227254992038534E-2</v>
      </c>
      <c r="M25" s="118">
        <v>9.8469031733419629E-2</v>
      </c>
      <c r="N25" s="118">
        <v>101.27718996230304</v>
      </c>
      <c r="O25" s="118">
        <v>30.536221720591577</v>
      </c>
      <c r="P25" s="130">
        <v>0.32192801935740528</v>
      </c>
      <c r="Q25" s="115">
        <v>0.14707164825712149</v>
      </c>
      <c r="R25" s="113">
        <v>45.684637376606283</v>
      </c>
      <c r="S25" s="113">
        <v>13.774436441968117</v>
      </c>
      <c r="T25" s="131">
        <v>5.0416898425908664E-2</v>
      </c>
      <c r="U25" s="115">
        <v>3.3471484746333914E-2</v>
      </c>
      <c r="V25" s="113">
        <v>66.38941662689291</v>
      </c>
      <c r="W25" s="113">
        <v>20.017162272907818</v>
      </c>
      <c r="X25" s="133">
        <v>1.3865180165090045</v>
      </c>
      <c r="Y25" s="115">
        <v>8.6356458546194947E-2</v>
      </c>
      <c r="Z25" s="113">
        <v>6.2282968932220957</v>
      </c>
      <c r="AA25" s="113">
        <v>1.877902170704902</v>
      </c>
      <c r="AB25" s="117">
        <v>9.5351134116779388</v>
      </c>
      <c r="AC25" s="118">
        <v>-0.50226634920425461</v>
      </c>
    </row>
    <row r="26" spans="1:29">
      <c r="A26" s="135">
        <v>16.16</v>
      </c>
      <c r="B26" s="135">
        <v>398.81</v>
      </c>
      <c r="C26" s="118">
        <v>1.6827000000000001</v>
      </c>
      <c r="D26" s="118">
        <v>0.152225</v>
      </c>
      <c r="E26" s="118">
        <v>7.9000000000000001E-2</v>
      </c>
      <c r="F26" s="114">
        <v>269.05555555555554</v>
      </c>
      <c r="G26" s="115">
        <v>1.7271744543367627E-2</v>
      </c>
      <c r="H26" s="128">
        <v>2.158994208046296</v>
      </c>
      <c r="I26" s="118">
        <v>0.82384814601519851</v>
      </c>
      <c r="J26" s="118">
        <v>38.158886343688259</v>
      </c>
      <c r="K26" s="118">
        <v>11.50533712907551</v>
      </c>
      <c r="L26" s="129">
        <v>8.0987502607773612E-2</v>
      </c>
      <c r="M26" s="118">
        <v>9.1661341405064004E-2</v>
      </c>
      <c r="N26" s="118">
        <v>113.17961222854878</v>
      </c>
      <c r="O26" s="118">
        <v>34.124937061819637</v>
      </c>
      <c r="P26" s="130">
        <v>0.11858722356950761</v>
      </c>
      <c r="Q26" s="115">
        <v>0.12475433178791595</v>
      </c>
      <c r="R26" s="113">
        <v>105.20048284526504</v>
      </c>
      <c r="S26" s="113">
        <v>31.719139032905819</v>
      </c>
      <c r="T26" s="131">
        <v>1.5523087865382231E-2</v>
      </c>
      <c r="U26" s="115">
        <v>1.2193411711664603E-2</v>
      </c>
      <c r="V26" s="113">
        <v>78.55016873837917</v>
      </c>
      <c r="W26" s="113">
        <v>23.683766993118919</v>
      </c>
      <c r="X26" s="133">
        <v>1.327319921329613</v>
      </c>
      <c r="Y26" s="115">
        <v>6.4508315968763011E-2</v>
      </c>
      <c r="Z26" s="113">
        <v>4.8600427773391104</v>
      </c>
      <c r="AA26" s="113">
        <v>1.4653580325009639</v>
      </c>
      <c r="AB26" s="117">
        <v>10.803414686130768</v>
      </c>
      <c r="AC26" s="118">
        <v>-0.32789563550512535</v>
      </c>
    </row>
    <row r="27" spans="1:29">
      <c r="A27" s="135">
        <v>16.2</v>
      </c>
      <c r="B27" s="136">
        <v>399.72</v>
      </c>
      <c r="C27" s="118">
        <v>1.702</v>
      </c>
      <c r="D27" s="118">
        <v>-0.10870000000000002</v>
      </c>
      <c r="E27" s="118">
        <v>6.6500000000000004E-2</v>
      </c>
      <c r="F27" s="114">
        <v>267</v>
      </c>
      <c r="G27" s="115">
        <v>1.9174132427144476E-2</v>
      </c>
      <c r="H27" s="128">
        <v>2.2618426429820593</v>
      </c>
      <c r="I27" s="118">
        <v>1.0820547875348419</v>
      </c>
      <c r="J27" s="118">
        <v>47.839525481235015</v>
      </c>
      <c r="K27" s="118">
        <v>19.53040449431661</v>
      </c>
      <c r="L27" s="129">
        <v>7.04269570155686E-2</v>
      </c>
      <c r="M27" s="118">
        <v>0.105106223757354</v>
      </c>
      <c r="N27" s="118">
        <v>149.2414669202862</v>
      </c>
      <c r="O27" s="118">
        <v>60.927573736526007</v>
      </c>
      <c r="P27" s="130">
        <v>0.19808715304048755</v>
      </c>
      <c r="Q27" s="115">
        <v>0.17393098353988806</v>
      </c>
      <c r="R27" s="113">
        <v>87.805282104457248</v>
      </c>
      <c r="S27" s="113">
        <v>35.846356312841898</v>
      </c>
      <c r="T27" s="131">
        <v>1.9889189113485781E-2</v>
      </c>
      <c r="U27" s="115">
        <v>2.3316968703826987E-2</v>
      </c>
      <c r="V27" s="113">
        <v>117.23438583032535</v>
      </c>
      <c r="W27" s="113">
        <v>47.860737598811255</v>
      </c>
      <c r="X27" s="133">
        <v>1.3859164078341824</v>
      </c>
      <c r="Y27" s="115">
        <v>0.14977297701672057</v>
      </c>
      <c r="Z27" s="113">
        <v>10.806782874500763</v>
      </c>
      <c r="AA27" s="113">
        <v>4.4118506339290882</v>
      </c>
      <c r="AB27" s="117">
        <v>11.394778773297737</v>
      </c>
      <c r="AC27" s="118">
        <v>-0.29583981992367026</v>
      </c>
    </row>
    <row r="28" spans="1:29">
      <c r="A28" s="135">
        <v>16.239999999999998</v>
      </c>
      <c r="B28" s="135">
        <v>400.52</v>
      </c>
      <c r="C28" s="118">
        <v>1.66015</v>
      </c>
      <c r="D28" s="118">
        <v>-0.16055000000000003</v>
      </c>
      <c r="E28" s="118">
        <v>5.6999999999999995E-2</v>
      </c>
      <c r="F28" s="114">
        <v>274.07142857142856</v>
      </c>
      <c r="G28" s="115">
        <v>1.5998075419498405E-2</v>
      </c>
      <c r="H28" s="128">
        <v>2.229889847933463</v>
      </c>
      <c r="I28" s="118">
        <v>0.52501300146945495</v>
      </c>
      <c r="J28" s="118">
        <v>23.54434690825682</v>
      </c>
      <c r="K28" s="118">
        <v>7.4453762251234989</v>
      </c>
      <c r="L28" s="129">
        <v>0.15938290603511199</v>
      </c>
      <c r="M28" s="118">
        <v>0.13560333103981367</v>
      </c>
      <c r="N28" s="118">
        <v>85.080222473757829</v>
      </c>
      <c r="O28" s="118">
        <v>26.904728685092007</v>
      </c>
      <c r="P28" s="130">
        <v>0.1754968060281778</v>
      </c>
      <c r="Q28" s="115">
        <v>0.1598386826945809</v>
      </c>
      <c r="R28" s="113">
        <v>91.077830025531739</v>
      </c>
      <c r="S28" s="113">
        <v>28.801338722635187</v>
      </c>
      <c r="T28" s="131">
        <v>3.5353257091234699E-2</v>
      </c>
      <c r="U28" s="115">
        <v>3.8014397253981806E-2</v>
      </c>
      <c r="V28" s="113">
        <v>107.52728427788027</v>
      </c>
      <c r="W28" s="113">
        <v>34.003112893051537</v>
      </c>
      <c r="X28" s="133">
        <v>1.3627468251124131</v>
      </c>
      <c r="Y28" s="115">
        <v>0.10362432084255856</v>
      </c>
      <c r="Z28" s="113">
        <v>7.6040772161777435</v>
      </c>
      <c r="AA28" s="113">
        <v>2.4046203506914239</v>
      </c>
      <c r="AB28" s="117">
        <v>11.420289190851545</v>
      </c>
      <c r="AC28" s="118">
        <v>-0.3557010845327449</v>
      </c>
    </row>
    <row r="29" spans="1:29">
      <c r="A29" s="135">
        <v>16.28</v>
      </c>
      <c r="B29" s="135">
        <v>401.33</v>
      </c>
      <c r="C29" s="118">
        <v>1.9785499999999998</v>
      </c>
      <c r="D29" s="118">
        <v>4.0599999999999997E-2</v>
      </c>
      <c r="E29" s="113">
        <v>3.5999999999999997E-2</v>
      </c>
      <c r="F29" s="113">
        <v>259</v>
      </c>
      <c r="G29" s="115">
        <v>2.3166023166023165E-2</v>
      </c>
      <c r="H29" s="128">
        <v>2.2248323599697941</v>
      </c>
      <c r="I29" s="118">
        <v>1.0478137650634878</v>
      </c>
      <c r="J29" s="118">
        <v>47.096301901942567</v>
      </c>
      <c r="K29" s="118">
        <v>21.062106508319243</v>
      </c>
      <c r="L29" s="129">
        <v>0.17386076575383214</v>
      </c>
      <c r="M29" s="118">
        <v>0.25398085770957268</v>
      </c>
      <c r="N29" s="118">
        <v>146.08290525372576</v>
      </c>
      <c r="O29" s="118">
        <v>65.330261299598391</v>
      </c>
      <c r="P29" s="130">
        <v>0.15010878690528773</v>
      </c>
      <c r="Q29" s="113">
        <v>6.5756669814765356E-2</v>
      </c>
      <c r="R29" s="113">
        <v>43.806009741624933</v>
      </c>
      <c r="S29" s="113">
        <v>19.590643121058267</v>
      </c>
      <c r="T29" s="131">
        <v>3.0790823771324353E-2</v>
      </c>
      <c r="U29" s="113">
        <v>4.1350065652159346E-2</v>
      </c>
      <c r="V29" s="113">
        <v>134.29346989627754</v>
      </c>
      <c r="W29" s="113">
        <v>60.057865524479638</v>
      </c>
      <c r="X29" s="133">
        <v>1.3809887942694914</v>
      </c>
      <c r="Y29" s="113">
        <v>0.13147073370509946</v>
      </c>
      <c r="Z29" s="113">
        <v>9.5200434826586839</v>
      </c>
      <c r="AA29" s="113">
        <v>4.2574928751957311</v>
      </c>
      <c r="AB29" s="113">
        <v>11.14307358604019</v>
      </c>
      <c r="AC29" s="113">
        <v>-0.2781818752619124</v>
      </c>
    </row>
    <row r="30" spans="1:29">
      <c r="A30" s="135">
        <v>16.32</v>
      </c>
      <c r="B30" s="137">
        <v>401.95</v>
      </c>
      <c r="C30" s="113" t="s">
        <v>57</v>
      </c>
      <c r="D30" s="113" t="s">
        <v>57</v>
      </c>
      <c r="E30" s="118">
        <v>6.5000000000000002E-2</v>
      </c>
      <c r="F30" s="114">
        <v>280.8125</v>
      </c>
      <c r="G30" s="115">
        <v>1.54314118258031E-2</v>
      </c>
      <c r="H30" s="128">
        <v>2.2273994493589009</v>
      </c>
      <c r="I30" s="118">
        <v>0.8757538549050623</v>
      </c>
      <c r="J30" s="118">
        <v>38.353244982518923</v>
      </c>
      <c r="K30" s="118">
        <v>12.128360980318456</v>
      </c>
      <c r="L30" s="129">
        <v>7.9932769406474813E-2</v>
      </c>
      <c r="M30" s="118">
        <v>8.5076713103891449E-2</v>
      </c>
      <c r="N30" s="118">
        <v>112.53090662595699</v>
      </c>
      <c r="O30" s="118">
        <v>35.585397210175763</v>
      </c>
      <c r="P30" s="130">
        <v>0.2030290253101156</v>
      </c>
      <c r="Q30" s="115">
        <v>0.21254026129707002</v>
      </c>
      <c r="R30" s="113">
        <v>100.35754171907607</v>
      </c>
      <c r="S30" s="113">
        <v>31.735841220765035</v>
      </c>
      <c r="T30" s="131">
        <v>3.8019302113597782E-2</v>
      </c>
      <c r="U30" s="115">
        <v>7.3551372906160248E-2</v>
      </c>
      <c r="V30" s="113">
        <v>181.78637875311767</v>
      </c>
      <c r="W30" s="113">
        <v>57.48590044538917</v>
      </c>
      <c r="X30" s="133">
        <v>1.3738624855272745</v>
      </c>
      <c r="Y30" s="115">
        <v>0.13608466269598096</v>
      </c>
      <c r="Z30" s="113">
        <v>10.108487295404815</v>
      </c>
      <c r="AA30" s="113">
        <v>3.1965843552354527</v>
      </c>
      <c r="AB30" s="117">
        <v>11.224715123061669</v>
      </c>
      <c r="AC30" s="118">
        <v>-0.34088459628716894</v>
      </c>
    </row>
    <row r="31" spans="1:29">
      <c r="A31" s="135">
        <v>16.36</v>
      </c>
      <c r="B31" s="135">
        <v>402.37627878000012</v>
      </c>
      <c r="C31" s="118">
        <v>1.6051500000000001</v>
      </c>
      <c r="D31" s="118">
        <v>0.10060000000000002</v>
      </c>
      <c r="E31" s="118">
        <v>5.0299999999999997E-2</v>
      </c>
      <c r="F31" s="114">
        <v>269.27272727272725</v>
      </c>
      <c r="G31" s="115">
        <v>1.8679945982444292E-2</v>
      </c>
      <c r="H31" s="128">
        <v>2.0216030551200452</v>
      </c>
      <c r="I31" s="118">
        <v>0.93481732946693175</v>
      </c>
      <c r="J31" s="118">
        <v>46.24138883740563</v>
      </c>
      <c r="K31" s="118">
        <v>18.877967941545609</v>
      </c>
      <c r="L31" s="129">
        <v>0.11011495182838908</v>
      </c>
      <c r="M31" s="118">
        <v>8.7759577132101155E-2</v>
      </c>
      <c r="N31" s="118">
        <v>79.698147867214146</v>
      </c>
      <c r="O31" s="118">
        <v>32.536632619926351</v>
      </c>
      <c r="P31" s="130">
        <v>0.15878178753992969</v>
      </c>
      <c r="Q31" s="115">
        <v>0.16162416497866169</v>
      </c>
      <c r="R31" s="113">
        <v>101.79011553073568</v>
      </c>
      <c r="S31" s="113">
        <v>41.555640651541957</v>
      </c>
      <c r="T31" s="131">
        <v>1.9180212064164436E-2</v>
      </c>
      <c r="U31" s="115">
        <v>2.8676992763095377E-2</v>
      </c>
      <c r="V31" s="113">
        <v>149.51342908598158</v>
      </c>
      <c r="W31" s="113">
        <v>61.038601825741999</v>
      </c>
      <c r="X31" s="133">
        <v>1.3938576735613868</v>
      </c>
      <c r="Y31" s="115">
        <v>0.1764634926685677</v>
      </c>
      <c r="Z31" s="113">
        <v>12.66007972088666</v>
      </c>
      <c r="AA31" s="113">
        <v>5.1684559031881996</v>
      </c>
      <c r="AB31" s="117">
        <v>9.8234641936234297</v>
      </c>
      <c r="AC31" s="118">
        <v>-0.38295372307033421</v>
      </c>
    </row>
    <row r="32" spans="1:29">
      <c r="A32" s="135">
        <v>16.38</v>
      </c>
      <c r="B32" s="135">
        <v>402.59255756000027</v>
      </c>
      <c r="C32" s="118">
        <v>1.8495999999999999</v>
      </c>
      <c r="D32" s="118">
        <v>-6.6199999999999995E-2</v>
      </c>
      <c r="E32" s="113" t="s">
        <v>57</v>
      </c>
      <c r="F32" s="114">
        <v>248.16666666666666</v>
      </c>
      <c r="G32" s="113" t="s">
        <v>57</v>
      </c>
      <c r="H32" s="128">
        <v>2.29795704271918</v>
      </c>
      <c r="I32" s="118">
        <v>0.8013446488637852</v>
      </c>
      <c r="J32" s="118">
        <v>34.872046516394036</v>
      </c>
      <c r="K32" s="118">
        <v>8.4577135981497058</v>
      </c>
      <c r="L32" s="129">
        <v>0.21870238041265533</v>
      </c>
      <c r="M32" s="118">
        <v>0.28149482369925172</v>
      </c>
      <c r="N32" s="118">
        <v>128.71136709537291</v>
      </c>
      <c r="O32" s="118">
        <v>31.217091867757169</v>
      </c>
      <c r="P32" s="130">
        <v>0.11038021755295507</v>
      </c>
      <c r="Q32" s="121">
        <v>0.10111918477600007</v>
      </c>
      <c r="R32" s="138">
        <v>91.609879938393846</v>
      </c>
      <c r="S32" s="138">
        <v>22.218659490361773</v>
      </c>
      <c r="T32" s="131">
        <v>1.447652046466065E-2</v>
      </c>
      <c r="U32" s="115">
        <v>1.2773211222615514E-2</v>
      </c>
      <c r="V32" s="113">
        <v>88.233987260936303</v>
      </c>
      <c r="W32" s="113">
        <v>21.399885249779029</v>
      </c>
      <c r="X32" s="133">
        <v>1.4034778694804355</v>
      </c>
      <c r="Y32" s="115">
        <v>0.1534725970613556</v>
      </c>
      <c r="Z32" s="113">
        <v>10.935163310994767</v>
      </c>
      <c r="AA32" s="113">
        <v>2.6521666685064922</v>
      </c>
      <c r="AB32" s="117">
        <v>11.723583431837133</v>
      </c>
      <c r="AC32" s="118">
        <v>9.1453381949354998E-2</v>
      </c>
    </row>
    <row r="33" spans="1:29">
      <c r="A33" s="135">
        <v>16.399999999999999</v>
      </c>
      <c r="B33" s="135">
        <v>403.8108594800002</v>
      </c>
      <c r="C33" s="118">
        <v>1.7385999999999999</v>
      </c>
      <c r="D33" s="118">
        <v>0.11335000000000001</v>
      </c>
      <c r="E33" s="118">
        <v>4.3999999999999997E-2</v>
      </c>
      <c r="F33" s="114">
        <v>272.60000000000002</v>
      </c>
      <c r="G33" s="115">
        <v>1.793429526371566E-2</v>
      </c>
      <c r="H33" s="128">
        <v>2.1990384078985707</v>
      </c>
      <c r="I33" s="118">
        <v>0.59875648385687086</v>
      </c>
      <c r="J33" s="118">
        <v>26.657706659278862</v>
      </c>
      <c r="K33" s="118">
        <v>13.328853329639431</v>
      </c>
      <c r="L33" s="129">
        <v>0.13321529715739977</v>
      </c>
      <c r="M33" s="118">
        <v>6.8755659444844491E-2</v>
      </c>
      <c r="N33" s="118">
        <v>94.695286993692946</v>
      </c>
      <c r="O33" s="118">
        <v>47.347643496846473</v>
      </c>
      <c r="P33" s="130">
        <v>0.22308409860212658</v>
      </c>
      <c r="Q33" s="115">
        <v>0.33347578137172068</v>
      </c>
      <c r="R33" s="113">
        <v>130.48233490181963</v>
      </c>
      <c r="S33" s="113">
        <v>65.241167450909813</v>
      </c>
      <c r="T33" s="131">
        <v>2.6399359535155487E-2</v>
      </c>
      <c r="U33" s="115">
        <v>7.1240972624275131E-3</v>
      </c>
      <c r="V33" s="113">
        <v>28.439104656726112</v>
      </c>
      <c r="W33" s="113">
        <v>14.219552328363056</v>
      </c>
      <c r="X33" s="133">
        <v>1.3703871631623112</v>
      </c>
      <c r="Y33" s="115">
        <v>0.11276281950446299</v>
      </c>
      <c r="Z33" s="113">
        <v>8.3190977818136602</v>
      </c>
      <c r="AA33" s="113">
        <v>4.1595488909068301</v>
      </c>
      <c r="AB33" s="117">
        <v>11.224339364494618</v>
      </c>
      <c r="AC33" s="118">
        <v>-0.2537922327122043</v>
      </c>
    </row>
    <row r="34" spans="1:29">
      <c r="A34" s="135">
        <v>16.420000000000002</v>
      </c>
      <c r="B34" s="135">
        <v>405.02916140000013</v>
      </c>
      <c r="C34" s="118">
        <v>1.6275999999999999</v>
      </c>
      <c r="D34" s="118">
        <v>0.29289999999999999</v>
      </c>
      <c r="E34" s="118">
        <v>7.9000000000000001E-2</v>
      </c>
      <c r="F34" s="114">
        <v>228.9655172413793</v>
      </c>
      <c r="G34" s="115">
        <v>1.2322504302925991E-2</v>
      </c>
      <c r="H34" s="128">
        <v>1.7750464241015294</v>
      </c>
      <c r="I34" s="118">
        <v>0.58527203718416188</v>
      </c>
      <c r="J34" s="118">
        <v>32.972210148273021</v>
      </c>
      <c r="K34" s="118">
        <v>10.426728355826089</v>
      </c>
      <c r="L34" s="129">
        <v>0.1234878205568416</v>
      </c>
      <c r="M34" s="118">
        <v>0.15695270410126103</v>
      </c>
      <c r="N34" s="118">
        <v>127.09974424483062</v>
      </c>
      <c r="O34" s="118">
        <v>40.192468183854238</v>
      </c>
      <c r="P34" s="130">
        <v>9.108129039286017E-2</v>
      </c>
      <c r="Q34" s="115">
        <v>6.0944639114927687E-2</v>
      </c>
      <c r="R34" s="113">
        <v>66.912358017827472</v>
      </c>
      <c r="S34" s="113">
        <v>21.159545494896435</v>
      </c>
      <c r="T34" s="131">
        <v>1.1204160607183213E-2</v>
      </c>
      <c r="U34" s="115">
        <v>9.2968482658689015E-3</v>
      </c>
      <c r="V34" s="113">
        <v>82.976749368520345</v>
      </c>
      <c r="W34" s="113">
        <v>26.239552084146254</v>
      </c>
      <c r="X34" s="133">
        <v>1.262883251079415</v>
      </c>
      <c r="Y34" s="115">
        <v>0.16505915096586612</v>
      </c>
      <c r="Z34" s="113">
        <v>13.070024550946124</v>
      </c>
      <c r="AA34" s="113">
        <v>4.1331046655309178</v>
      </c>
      <c r="AB34" s="117">
        <v>8.1101109103715565</v>
      </c>
      <c r="AC34" s="118">
        <v>-0.35652905580439342</v>
      </c>
    </row>
    <row r="35" spans="1:29">
      <c r="A35" s="135">
        <v>16.440000000000001</v>
      </c>
      <c r="B35" s="135">
        <v>406.24959596000008</v>
      </c>
      <c r="C35" s="118">
        <v>1.5366</v>
      </c>
      <c r="D35" s="118">
        <v>-1.2450000000000017E-2</v>
      </c>
      <c r="E35" s="118">
        <v>4.2200000000000001E-2</v>
      </c>
      <c r="F35" s="114">
        <v>256.75</v>
      </c>
      <c r="G35" s="115">
        <v>1.4942020005311144E-2</v>
      </c>
      <c r="H35" s="128">
        <v>2.5213679567932195</v>
      </c>
      <c r="I35" s="118">
        <v>0.99511063808280364</v>
      </c>
      <c r="J35" s="118">
        <v>57.044681939473698</v>
      </c>
      <c r="K35" s="118">
        <v>16.467381236795863</v>
      </c>
      <c r="L35" s="129">
        <v>0.12203955339793619</v>
      </c>
      <c r="M35" s="118">
        <v>0.18119877245157884</v>
      </c>
      <c r="N35" s="118">
        <v>148.15243329235039</v>
      </c>
      <c r="O35" s="118">
        <v>42.767923621218287</v>
      </c>
      <c r="P35" s="130">
        <v>0.25429524133314602</v>
      </c>
      <c r="Q35" s="115">
        <v>0.21022806942428113</v>
      </c>
      <c r="R35" s="113">
        <v>112.79479366095786</v>
      </c>
      <c r="S35" s="113">
        <v>32.561052241671163</v>
      </c>
      <c r="T35" s="131">
        <v>4.353779431870583E-2</v>
      </c>
      <c r="U35" s="115">
        <v>1.808598613511472E-2</v>
      </c>
      <c r="V35" s="113">
        <v>115.74973731498093</v>
      </c>
      <c r="W35" s="113">
        <v>33.414070998716355</v>
      </c>
      <c r="X35" s="133">
        <v>1.3164774992112123</v>
      </c>
      <c r="Y35" s="115">
        <v>9.2461314888935747E-2</v>
      </c>
      <c r="Z35" s="113">
        <v>6.8825242677467644</v>
      </c>
      <c r="AA35" s="113">
        <v>1.9868136193438632</v>
      </c>
      <c r="AB35" s="118">
        <v>12.417840489153459</v>
      </c>
      <c r="AC35" s="118">
        <v>-0.44403792215075705</v>
      </c>
    </row>
    <row r="36" spans="1:29">
      <c r="A36" s="135">
        <v>16.46</v>
      </c>
      <c r="B36" s="135">
        <v>407.47003052000008</v>
      </c>
      <c r="C36" s="118">
        <v>1.4456</v>
      </c>
      <c r="D36" s="118">
        <v>-0.31780000000000003</v>
      </c>
      <c r="E36" s="113" t="s">
        <v>57</v>
      </c>
      <c r="F36" s="114">
        <v>254.04166666666666</v>
      </c>
      <c r="G36" s="113" t="s">
        <v>57</v>
      </c>
      <c r="H36" s="128">
        <v>2.2300578305954581</v>
      </c>
      <c r="I36" s="118">
        <v>0.75984286442837956</v>
      </c>
      <c r="J36" s="118">
        <v>34.072787440919875</v>
      </c>
      <c r="K36" s="118">
        <v>9.835966500527995</v>
      </c>
      <c r="L36" s="129">
        <v>8.693335296874044E-2</v>
      </c>
      <c r="M36" s="118">
        <v>7.9546919946466205E-2</v>
      </c>
      <c r="N36" s="118">
        <v>91.503338166502957</v>
      </c>
      <c r="O36" s="118">
        <v>26.414738461089922</v>
      </c>
      <c r="P36" s="130">
        <v>0.20418720933018156</v>
      </c>
      <c r="Q36" s="115">
        <v>0.25053034499575622</v>
      </c>
      <c r="R36" s="113">
        <v>122.69639504727026</v>
      </c>
      <c r="S36" s="113">
        <v>35.419398354569076</v>
      </c>
      <c r="T36" s="131">
        <v>1.8955359891406065E-2</v>
      </c>
      <c r="U36" s="115">
        <v>2.3329542547381288E-2</v>
      </c>
      <c r="V36" s="113">
        <v>123.07623110842849</v>
      </c>
      <c r="W36" s="113">
        <v>35.529047580647891</v>
      </c>
      <c r="X36" s="133">
        <v>1.3773387555713397</v>
      </c>
      <c r="Y36" s="115">
        <v>8.3759174767214908E-2</v>
      </c>
      <c r="Z36" s="113">
        <v>6.0812326980859854</v>
      </c>
      <c r="AA36" s="113">
        <v>1.755500667622349</v>
      </c>
      <c r="AB36" s="118">
        <v>11.313316377122417</v>
      </c>
      <c r="AC36" s="118">
        <v>-0.32863946354535861</v>
      </c>
    </row>
    <row r="37" spans="1:29">
      <c r="A37" s="135">
        <v>16.48</v>
      </c>
      <c r="B37" s="135">
        <v>408.69259771999998</v>
      </c>
      <c r="C37" s="118">
        <v>1.2697500000000002</v>
      </c>
      <c r="D37" s="118">
        <v>-0.14965000000000001</v>
      </c>
      <c r="E37" s="118">
        <v>4.7599999999999996E-2</v>
      </c>
      <c r="F37" s="114">
        <v>275.13636363636368</v>
      </c>
      <c r="G37" s="115">
        <v>1.7300512142739134E-2</v>
      </c>
      <c r="H37" s="128">
        <v>2.3951791950651899</v>
      </c>
      <c r="I37" s="118">
        <v>1.2481897750110256</v>
      </c>
      <c r="J37" s="118">
        <v>52.112584210095122</v>
      </c>
      <c r="K37" s="118">
        <v>18.424580840056631</v>
      </c>
      <c r="L37" s="129">
        <v>9.3178383004490911E-2</v>
      </c>
      <c r="M37" s="118">
        <v>9.0603211161348424E-2</v>
      </c>
      <c r="N37" s="118">
        <v>97.236299064109772</v>
      </c>
      <c r="O37" s="118">
        <v>34.378223222857578</v>
      </c>
      <c r="P37" s="130">
        <v>0.24024077451903775</v>
      </c>
      <c r="Q37" s="115">
        <v>0.32071833369470371</v>
      </c>
      <c r="R37" s="113">
        <v>133.49870950790185</v>
      </c>
      <c r="S37" s="113">
        <v>47.198921386345212</v>
      </c>
      <c r="T37" s="131">
        <v>3.4489514442544306E-2</v>
      </c>
      <c r="U37" s="115">
        <v>4.9327584773879878E-2</v>
      </c>
      <c r="V37" s="113">
        <v>143.0219751456755</v>
      </c>
      <c r="W37" s="113">
        <v>50.565904242100501</v>
      </c>
      <c r="X37" s="133">
        <v>1.3254647216661151</v>
      </c>
      <c r="Y37" s="115">
        <v>0.23357890294264308</v>
      </c>
      <c r="Z37" s="113">
        <v>17.6224156799159</v>
      </c>
      <c r="AA37" s="113">
        <v>6.2304648140783376</v>
      </c>
      <c r="AB37" s="117">
        <v>12.118473619242147</v>
      </c>
      <c r="AC37" s="118">
        <v>-0.38755660615463672</v>
      </c>
    </row>
    <row r="38" spans="1:29">
      <c r="A38" s="135">
        <v>16.5</v>
      </c>
      <c r="B38" s="135">
        <v>409.91516491999994</v>
      </c>
      <c r="C38" s="118">
        <v>1.0939000000000001</v>
      </c>
      <c r="D38" s="118">
        <v>1.8499999999999999E-2</v>
      </c>
      <c r="E38" s="118">
        <v>0.10100000000000001</v>
      </c>
      <c r="F38" s="114">
        <v>241.93103448275863</v>
      </c>
      <c r="G38" s="115">
        <v>1.4909798012705653E-2</v>
      </c>
      <c r="H38" s="128">
        <v>1.9576364495009351</v>
      </c>
      <c r="I38" s="118">
        <v>1.0388974025609576</v>
      </c>
      <c r="J38" s="118">
        <v>53.068965017779789</v>
      </c>
      <c r="K38" s="118">
        <v>16.000894997861085</v>
      </c>
      <c r="L38" s="129">
        <v>0.11616880477236652</v>
      </c>
      <c r="M38" s="118">
        <v>0.10951971865409818</v>
      </c>
      <c r="N38" s="118">
        <v>94.276358329331828</v>
      </c>
      <c r="O38" s="118">
        <v>28.425391561771885</v>
      </c>
      <c r="P38" s="130">
        <v>8.7131846347350481E-2</v>
      </c>
      <c r="Q38" s="115">
        <v>7.16061735703198E-2</v>
      </c>
      <c r="R38" s="113">
        <v>82.181402750106201</v>
      </c>
      <c r="S38" s="113">
        <v>24.778625242471243</v>
      </c>
      <c r="T38" s="131">
        <v>1.0266826341924646E-2</v>
      </c>
      <c r="U38" s="115">
        <v>7.7703095012887705E-3</v>
      </c>
      <c r="V38" s="113">
        <v>75.683655713145413</v>
      </c>
      <c r="W38" s="113">
        <v>22.819480796631016</v>
      </c>
      <c r="X38" s="133">
        <v>1.3767640253107638</v>
      </c>
      <c r="Y38" s="139">
        <v>0.12220895360315645</v>
      </c>
      <c r="Z38" s="139">
        <v>8.8765359463522717</v>
      </c>
      <c r="AA38" s="139">
        <v>2.6763762883775248</v>
      </c>
      <c r="AB38" s="117">
        <v>9.2133783732283625</v>
      </c>
      <c r="AC38" s="118">
        <v>-0.30021237085331193</v>
      </c>
    </row>
    <row r="39" spans="1:29">
      <c r="A39" s="135">
        <v>16.52</v>
      </c>
      <c r="B39" s="135">
        <v>410.64998482400006</v>
      </c>
      <c r="C39" s="118">
        <v>1.3631500000000001</v>
      </c>
      <c r="D39" s="118">
        <v>0.27199999999999996</v>
      </c>
      <c r="E39" s="113" t="s">
        <v>57</v>
      </c>
      <c r="F39" s="114">
        <v>252.36666666666665</v>
      </c>
      <c r="G39" s="113" t="s">
        <v>57</v>
      </c>
      <c r="H39" s="128">
        <v>1.9240392099766721</v>
      </c>
      <c r="I39" s="118">
        <v>0.84665073097789978</v>
      </c>
      <c r="J39" s="118">
        <v>44.003818975610429</v>
      </c>
      <c r="K39" s="118">
        <v>17.964483870674254</v>
      </c>
      <c r="L39" s="129">
        <v>6.4709748033799572E-2</v>
      </c>
      <c r="M39" s="118">
        <v>5.2789895159892193E-2</v>
      </c>
      <c r="N39" s="118">
        <v>81.579509678076121</v>
      </c>
      <c r="O39" s="118">
        <v>33.304695362954746</v>
      </c>
      <c r="P39" s="130">
        <v>0.17578172247471854</v>
      </c>
      <c r="Q39" s="115">
        <v>0.22745371039958642</v>
      </c>
      <c r="R39" s="113">
        <v>129.39554078627231</v>
      </c>
      <c r="S39" s="113">
        <v>52.825508319642736</v>
      </c>
      <c r="T39" s="131">
        <v>1.6718402779555074E-2</v>
      </c>
      <c r="U39" s="115">
        <v>1.7486601650856977E-2</v>
      </c>
      <c r="V39" s="113">
        <v>104.59492979940246</v>
      </c>
      <c r="W39" s="113">
        <v>42.700701281793826</v>
      </c>
      <c r="X39" s="133">
        <v>1.493547676106056</v>
      </c>
      <c r="Y39" s="115">
        <v>0.24693431843573718</v>
      </c>
      <c r="Z39" s="113">
        <v>16.533407161098385</v>
      </c>
      <c r="AA39" s="113">
        <v>6.7497352090614067</v>
      </c>
      <c r="AB39" s="118">
        <v>9.1136254303327693</v>
      </c>
      <c r="AC39" s="118">
        <v>-0.36540922348826516</v>
      </c>
    </row>
    <row r="40" spans="1:29">
      <c r="A40" s="135">
        <v>16.54</v>
      </c>
      <c r="B40" s="135">
        <v>411.38480472800012</v>
      </c>
      <c r="C40" s="118">
        <v>1.6324000000000001</v>
      </c>
      <c r="D40" s="118">
        <v>0.52549999999999997</v>
      </c>
      <c r="E40" s="118">
        <v>9.2999999999999999E-2</v>
      </c>
      <c r="F40" s="114">
        <v>232.0344827586207</v>
      </c>
      <c r="G40" s="115">
        <v>1.4314374880580854E-2</v>
      </c>
      <c r="H40" s="128">
        <v>2.2371530609378674</v>
      </c>
      <c r="I40" s="118">
        <v>0.85099645700765647</v>
      </c>
      <c r="J40" s="118">
        <v>38.039259443915682</v>
      </c>
      <c r="K40" s="118">
        <v>9.5098148609789206</v>
      </c>
      <c r="L40" s="129">
        <v>0.18371118826335381</v>
      </c>
      <c r="M40" s="118">
        <v>0.18501864535705459</v>
      </c>
      <c r="N40" s="118">
        <v>100.71169159922178</v>
      </c>
      <c r="O40" s="118">
        <v>25.177922899805445</v>
      </c>
      <c r="P40" s="130">
        <v>0.10989994872694807</v>
      </c>
      <c r="Q40" s="115">
        <v>0.1092007844178408</v>
      </c>
      <c r="R40" s="113">
        <v>99.363817438309837</v>
      </c>
      <c r="S40" s="113">
        <v>24.840954359577459</v>
      </c>
      <c r="T40" s="131">
        <v>1.4531881018158969E-2</v>
      </c>
      <c r="U40" s="115">
        <v>1.0166128924369406E-2</v>
      </c>
      <c r="V40" s="113">
        <v>69.957419219616924</v>
      </c>
      <c r="W40" s="113">
        <v>17.489354804904231</v>
      </c>
      <c r="X40" s="133">
        <v>1.4037727371067548</v>
      </c>
      <c r="Y40" s="139">
        <v>0.14381754239879002</v>
      </c>
      <c r="Z40" s="139">
        <v>10.24507305186772</v>
      </c>
      <c r="AA40" s="139">
        <v>2.5612682629669301</v>
      </c>
      <c r="AB40" s="118">
        <v>11.314180558240986</v>
      </c>
      <c r="AC40" s="118">
        <v>-0.36042832194964974</v>
      </c>
    </row>
    <row r="41" spans="1:29">
      <c r="A41" s="135">
        <v>16.559999999999999</v>
      </c>
      <c r="B41" s="135">
        <v>412.1209042160001</v>
      </c>
      <c r="C41" s="118">
        <v>1.8812500000000001</v>
      </c>
      <c r="D41" s="118">
        <v>0.43909999999999999</v>
      </c>
      <c r="E41" s="113" t="s">
        <v>57</v>
      </c>
      <c r="F41" s="114">
        <v>239.0090909090909</v>
      </c>
      <c r="G41" s="113" t="s">
        <v>57</v>
      </c>
      <c r="H41" s="128">
        <v>2.2170870771390696</v>
      </c>
      <c r="I41" s="118">
        <v>1.2651751532060904</v>
      </c>
      <c r="J41" s="118">
        <v>57.064747986293483</v>
      </c>
      <c r="K41" s="118">
        <v>20.175435133904752</v>
      </c>
      <c r="L41" s="129">
        <v>0.18089726293687602</v>
      </c>
      <c r="M41" s="118">
        <v>0.28206076035436456</v>
      </c>
      <c r="N41" s="118">
        <v>155.92317748488514</v>
      </c>
      <c r="O41" s="118">
        <v>55.127168071857945</v>
      </c>
      <c r="P41" s="130">
        <v>0.16603457707202124</v>
      </c>
      <c r="Q41" s="115">
        <v>0.17379131301023976</v>
      </c>
      <c r="R41" s="113">
        <v>104.67175938591025</v>
      </c>
      <c r="S41" s="113">
        <v>37.007055430251896</v>
      </c>
      <c r="T41" s="131">
        <v>1.9257114157551443E-2</v>
      </c>
      <c r="U41" s="115">
        <v>2.386712873702064E-2</v>
      </c>
      <c r="V41" s="113">
        <v>123.93928052642009</v>
      </c>
      <c r="W41" s="113">
        <v>43.819152857806728</v>
      </c>
      <c r="X41" s="133">
        <v>1.3838352273110683</v>
      </c>
      <c r="Y41" s="115">
        <v>0.16462306894977846</v>
      </c>
      <c r="Z41" s="113">
        <v>11.896146716083946</v>
      </c>
      <c r="AA41" s="113">
        <v>4.2059230064665183</v>
      </c>
      <c r="AB41" s="118">
        <v>10.968925571907562</v>
      </c>
      <c r="AC41" s="118">
        <v>-0.46452332452963807</v>
      </c>
    </row>
    <row r="42" spans="1:29">
      <c r="A42" s="135">
        <v>16.579999999999998</v>
      </c>
      <c r="B42" s="135">
        <v>412.85700370400002</v>
      </c>
      <c r="C42" s="118">
        <v>2.1301000000000001</v>
      </c>
      <c r="D42" s="118">
        <v>0.35270000000000001</v>
      </c>
      <c r="E42" s="113" t="s">
        <v>57</v>
      </c>
      <c r="F42" s="114">
        <v>240.93333333333334</v>
      </c>
      <c r="G42" s="113" t="s">
        <v>57</v>
      </c>
      <c r="H42" s="128">
        <v>2.152287129683462</v>
      </c>
      <c r="I42" s="118">
        <v>0.76850887817840896</v>
      </c>
      <c r="J42" s="118">
        <v>35.706614957616459</v>
      </c>
      <c r="K42" s="118">
        <v>9.5429942580613236</v>
      </c>
      <c r="L42" s="129">
        <v>8.3288659293277181E-2</v>
      </c>
      <c r="M42" s="118">
        <v>9.3406347307195894E-2</v>
      </c>
      <c r="N42" s="118">
        <v>112.14773787904566</v>
      </c>
      <c r="O42" s="118">
        <v>29.972743703222783</v>
      </c>
      <c r="P42" s="130">
        <v>0.12299959578821892</v>
      </c>
      <c r="Q42" s="115">
        <v>0.10325380009956935</v>
      </c>
      <c r="R42" s="113">
        <v>83.946454813845122</v>
      </c>
      <c r="S42" s="113">
        <v>22.435633767693464</v>
      </c>
      <c r="T42" s="131">
        <v>1.9574977541377464E-2</v>
      </c>
      <c r="U42" s="115">
        <v>2.0823680280057849E-2</v>
      </c>
      <c r="V42" s="113">
        <v>106.37907622647785</v>
      </c>
      <c r="W42" s="113">
        <v>28.431004025784929</v>
      </c>
      <c r="X42" s="133">
        <v>1.3980876050019637</v>
      </c>
      <c r="Y42" s="115">
        <v>0.16510186046176961</v>
      </c>
      <c r="Z42" s="113">
        <v>11.80912125041962</v>
      </c>
      <c r="AA42" s="113">
        <v>3.1561204112815497</v>
      </c>
      <c r="AB42" s="118">
        <v>10.784432911594946</v>
      </c>
      <c r="AC42" s="118">
        <v>-0.3571376955112488</v>
      </c>
    </row>
    <row r="43" spans="1:29">
      <c r="A43" s="135">
        <v>16.600000000000001</v>
      </c>
      <c r="B43" s="135">
        <v>413.22569324</v>
      </c>
      <c r="C43" s="118">
        <v>1.9165000000000001</v>
      </c>
      <c r="D43" s="118">
        <v>0.16645000000000001</v>
      </c>
      <c r="E43" s="118">
        <v>0.10100000000000001</v>
      </c>
      <c r="F43" s="114">
        <v>238.375</v>
      </c>
      <c r="G43" s="115">
        <v>1.36678112894768E-2</v>
      </c>
      <c r="H43" s="128">
        <v>1.9757314397808134</v>
      </c>
      <c r="I43" s="118">
        <v>0.68642012132949426</v>
      </c>
      <c r="J43" s="118">
        <v>34.7425822917332</v>
      </c>
      <c r="K43" s="118">
        <v>10.029319619237445</v>
      </c>
      <c r="L43" s="129">
        <v>0.1792984417752688</v>
      </c>
      <c r="M43" s="118">
        <v>0.1934109225510155</v>
      </c>
      <c r="N43" s="118">
        <v>107.87094446332956</v>
      </c>
      <c r="O43" s="118">
        <v>31.139659411821249</v>
      </c>
      <c r="P43" s="130">
        <v>7.9532969369483467E-2</v>
      </c>
      <c r="Q43" s="115">
        <v>6.4233996897317194E-2</v>
      </c>
      <c r="R43" s="113">
        <v>80.763986817727897</v>
      </c>
      <c r="S43" s="113">
        <v>23.314554765021295</v>
      </c>
      <c r="T43" s="131">
        <v>1.1983632953107821E-2</v>
      </c>
      <c r="U43" s="115">
        <v>9.7872209355868277E-3</v>
      </c>
      <c r="V43" s="113">
        <v>81.671567995151435</v>
      </c>
      <c r="W43" s="113">
        <v>23.576550883569755</v>
      </c>
      <c r="X43" s="133">
        <v>1.4082438160330195</v>
      </c>
      <c r="Y43" s="115">
        <v>0.12653753403088877</v>
      </c>
      <c r="Z43" s="113">
        <v>8.9854847995953708</v>
      </c>
      <c r="AA43" s="113">
        <v>2.5938860339228391</v>
      </c>
      <c r="AB43" s="118">
        <v>9.5687779624176859</v>
      </c>
      <c r="AC43" s="118">
        <v>-0.34670025368795071</v>
      </c>
    </row>
    <row r="44" spans="1:29">
      <c r="A44" s="135">
        <v>16.61</v>
      </c>
      <c r="B44" s="112">
        <v>413.59438277599997</v>
      </c>
      <c r="C44" s="113" t="s">
        <v>57</v>
      </c>
      <c r="D44" s="113" t="s">
        <v>57</v>
      </c>
      <c r="E44" s="118">
        <v>0.108</v>
      </c>
      <c r="F44" s="114">
        <v>266.24137931034483</v>
      </c>
      <c r="G44" s="115">
        <v>1.4487390604473883E-2</v>
      </c>
      <c r="H44" s="128">
        <v>1.6953258280691901</v>
      </c>
      <c r="I44" s="118">
        <v>1.0093799438066291</v>
      </c>
      <c r="J44" s="118">
        <v>59.538994044361019</v>
      </c>
      <c r="K44" s="118">
        <v>16.513145839729905</v>
      </c>
      <c r="L44" s="129">
        <v>0.21290445604263775</v>
      </c>
      <c r="M44" s="118">
        <v>0.27269611188804299</v>
      </c>
      <c r="N44" s="118">
        <v>128.08379728483982</v>
      </c>
      <c r="O44" s="118">
        <v>35.524053743586556</v>
      </c>
      <c r="P44" s="130">
        <v>9.4546704021191363E-2</v>
      </c>
      <c r="Q44" s="115">
        <v>0.13569651111298048</v>
      </c>
      <c r="R44" s="113">
        <v>143.52325923764192</v>
      </c>
      <c r="S44" s="113">
        <v>39.806190031002203</v>
      </c>
      <c r="T44" s="131">
        <v>1.3688436337950621E-2</v>
      </c>
      <c r="U44" s="115">
        <v>1.3303582688045818E-2</v>
      </c>
      <c r="V44" s="113">
        <v>97.188476167743048</v>
      </c>
      <c r="W44" s="113">
        <v>26.955233400539036</v>
      </c>
      <c r="X44" s="133">
        <v>1.3664498209174787</v>
      </c>
      <c r="Y44" s="115">
        <v>0.12675964603580878</v>
      </c>
      <c r="Z44" s="113">
        <v>9.2765679423704164</v>
      </c>
      <c r="AA44" s="113">
        <v>2.5728570289647701</v>
      </c>
      <c r="AB44" s="118">
        <v>7.0033321763348662</v>
      </c>
      <c r="AC44" s="118">
        <v>-0.33359450537021268</v>
      </c>
    </row>
    <row r="45" spans="1:29">
      <c r="A45" s="135">
        <v>16.62</v>
      </c>
      <c r="B45" s="112">
        <v>414.33176184799999</v>
      </c>
      <c r="C45" s="118">
        <v>1.7029000000000001</v>
      </c>
      <c r="D45" s="118">
        <v>-1.9800000000000002E-2</v>
      </c>
      <c r="E45" s="118">
        <v>3.5999999999999997E-2</v>
      </c>
      <c r="F45" s="114">
        <v>262.11111111111109</v>
      </c>
      <c r="G45" s="115">
        <v>1.7168291649003818E-2</v>
      </c>
      <c r="H45" s="128">
        <v>2.7182880669743699</v>
      </c>
      <c r="I45" s="118">
        <v>0.86703212547241748</v>
      </c>
      <c r="J45" s="118">
        <v>31.896256177053385</v>
      </c>
      <c r="K45" s="118">
        <v>9.2076560449815172</v>
      </c>
      <c r="L45" s="129">
        <v>6.378353222109423E-2</v>
      </c>
      <c r="M45" s="118">
        <v>4.9849630819372014E-2</v>
      </c>
      <c r="N45" s="118">
        <v>78.154390457049587</v>
      </c>
      <c r="O45" s="118">
        <v>22.56122918436435</v>
      </c>
      <c r="P45" s="130">
        <v>0.25632609560745889</v>
      </c>
      <c r="Q45" s="115">
        <v>0.24173196896004423</v>
      </c>
      <c r="R45" s="113">
        <v>94.306421820677869</v>
      </c>
      <c r="S45" s="113">
        <v>27.223919012239385</v>
      </c>
      <c r="T45" s="131">
        <v>1.7394047800390219E-2</v>
      </c>
      <c r="U45" s="115">
        <v>1.8908847745911145E-2</v>
      </c>
      <c r="V45" s="113">
        <v>108.70872589810259</v>
      </c>
      <c r="W45" s="113">
        <v>31.381506080265385</v>
      </c>
      <c r="X45" s="133">
        <v>1.4174363109995456</v>
      </c>
      <c r="Y45" s="115">
        <v>0.13329616985622092</v>
      </c>
      <c r="Z45" s="113">
        <v>9.4040323943883806</v>
      </c>
      <c r="AA45" s="113">
        <v>2.7147103171840463</v>
      </c>
      <c r="AB45" s="118">
        <v>14.120727567336898</v>
      </c>
      <c r="AC45" s="118">
        <v>-0.31433610451921518</v>
      </c>
    </row>
    <row r="46" spans="1:29">
      <c r="A46" s="135">
        <v>16.68</v>
      </c>
      <c r="B46" s="112">
        <v>416.54901739999997</v>
      </c>
      <c r="C46" s="118">
        <v>1.4258500000000001</v>
      </c>
      <c r="D46" s="118">
        <v>9.325E-2</v>
      </c>
      <c r="E46" s="118">
        <v>0.20500000000000002</v>
      </c>
      <c r="F46" s="114">
        <v>311.21875</v>
      </c>
      <c r="G46" s="115">
        <v>2.1248408798655135E-2</v>
      </c>
      <c r="H46" s="128">
        <v>2.0916972455322909</v>
      </c>
      <c r="I46" s="118">
        <v>0.8275223431057932</v>
      </c>
      <c r="J46" s="118">
        <v>39.562242808959049</v>
      </c>
      <c r="K46" s="118">
        <v>10.972591924619872</v>
      </c>
      <c r="L46" s="129">
        <v>0.23578629104617072</v>
      </c>
      <c r="M46" s="118">
        <v>0.20214194616075054</v>
      </c>
      <c r="N46" s="118">
        <v>85.731000417309218</v>
      </c>
      <c r="O46" s="118">
        <v>23.777501377033314</v>
      </c>
      <c r="P46" s="130">
        <v>0.14271190808254258</v>
      </c>
      <c r="Q46" s="115">
        <v>0.13100253086955699</v>
      </c>
      <c r="R46" s="113">
        <v>91.795094487691216</v>
      </c>
      <c r="S46" s="113">
        <v>25.459378462417884</v>
      </c>
      <c r="T46" s="131">
        <v>1.0759850189229635E-2</v>
      </c>
      <c r="U46" s="115">
        <v>7.8328023054284081E-3</v>
      </c>
      <c r="V46" s="113">
        <v>72.796574001270614</v>
      </c>
      <c r="W46" s="113">
        <v>20.190136941514613</v>
      </c>
      <c r="X46" s="133">
        <v>1.3568562654547089</v>
      </c>
      <c r="Y46" s="115">
        <v>8.5852255599356123E-2</v>
      </c>
      <c r="Z46" s="113">
        <v>6.3272918278182804</v>
      </c>
      <c r="AA46" s="113">
        <v>1.7548750092325445</v>
      </c>
      <c r="AB46" s="118">
        <v>10.359365836312215</v>
      </c>
      <c r="AC46" s="118">
        <v>-0.30648478001890095</v>
      </c>
    </row>
    <row r="47" spans="1:29">
      <c r="A47" s="135">
        <v>16.7</v>
      </c>
      <c r="B47" s="112">
        <v>417.28895564000004</v>
      </c>
      <c r="C47" s="118">
        <v>1.4455</v>
      </c>
      <c r="D47" s="118">
        <v>0.10340000000000001</v>
      </c>
      <c r="E47" s="118">
        <v>0.10200000000000001</v>
      </c>
      <c r="F47" s="114">
        <v>312.27777777777777</v>
      </c>
      <c r="G47" s="115">
        <v>1.9213663049279493E-2</v>
      </c>
      <c r="H47" s="128">
        <v>2.4887520052259875</v>
      </c>
      <c r="I47" s="118">
        <v>1.2104001467691652</v>
      </c>
      <c r="J47" s="118">
        <v>48.634823567294589</v>
      </c>
      <c r="K47" s="118">
        <v>15.379681607308628</v>
      </c>
      <c r="L47" s="129">
        <v>9.7777485418140783E-2</v>
      </c>
      <c r="M47" s="118">
        <v>0.10223110819231435</v>
      </c>
      <c r="N47" s="118">
        <v>104.55485509279345</v>
      </c>
      <c r="O47" s="118">
        <v>33.063148252208279</v>
      </c>
      <c r="P47" s="130">
        <v>0.26391451302595365</v>
      </c>
      <c r="Q47" s="115">
        <v>0.27028035709716736</v>
      </c>
      <c r="R47" s="113">
        <v>102.41208564024203</v>
      </c>
      <c r="S47" s="113">
        <v>32.38554505513882</v>
      </c>
      <c r="T47" s="131">
        <v>1.0230963176094027E-2</v>
      </c>
      <c r="U47" s="115">
        <v>9.6089375270481201E-3</v>
      </c>
      <c r="V47" s="113">
        <v>93.920165302721927</v>
      </c>
      <c r="W47" s="113">
        <v>29.700164057611889</v>
      </c>
      <c r="X47" s="133">
        <v>1.3614916290038646</v>
      </c>
      <c r="Y47" s="115">
        <v>0.13777056706933619</v>
      </c>
      <c r="Z47" s="113">
        <v>10.119090278221984</v>
      </c>
      <c r="AA47" s="113">
        <v>3.1999373128048409</v>
      </c>
      <c r="AB47" s="118">
        <v>12.615901969976452</v>
      </c>
      <c r="AC47" s="118">
        <v>0.13012152996372661</v>
      </c>
    </row>
    <row r="48" spans="1:29">
      <c r="A48" s="135">
        <v>16.72</v>
      </c>
      <c r="B48" s="135">
        <v>418.03017346400009</v>
      </c>
      <c r="C48" s="118">
        <v>1.3826000000000001</v>
      </c>
      <c r="D48" s="118">
        <v>-2.8150000000000001E-2</v>
      </c>
      <c r="E48" s="118">
        <v>0.13300000000000001</v>
      </c>
      <c r="F48" s="114">
        <v>283.51851851851853</v>
      </c>
      <c r="G48" s="115">
        <v>1.8042506154851024E-2</v>
      </c>
      <c r="H48" s="128">
        <v>2.177919280816504</v>
      </c>
      <c r="I48" s="118">
        <v>1.4504975696378128</v>
      </c>
      <c r="J48" s="118">
        <v>66.600152834590816</v>
      </c>
      <c r="K48" s="118">
        <v>20.080701630242032</v>
      </c>
      <c r="L48" s="129">
        <v>0.1488919122445298</v>
      </c>
      <c r="M48" s="117">
        <v>0.12803852527233986</v>
      </c>
      <c r="N48" s="117">
        <v>85.994278226515235</v>
      </c>
      <c r="O48" s="117">
        <v>25.928250454070909</v>
      </c>
      <c r="P48" s="130">
        <v>0.13623397422911193</v>
      </c>
      <c r="Q48" s="115">
        <v>0.10953772015864301</v>
      </c>
      <c r="R48" s="113">
        <v>80.404114156155785</v>
      </c>
      <c r="S48" s="113">
        <v>24.24275256880653</v>
      </c>
      <c r="T48" s="131">
        <v>1.733592479859138E-2</v>
      </c>
      <c r="U48" s="115">
        <v>2.4276207067710304E-2</v>
      </c>
      <c r="V48" s="113">
        <v>140.03410461080711</v>
      </c>
      <c r="W48" s="113">
        <v>42.221871167947661</v>
      </c>
      <c r="X48" s="133">
        <v>1.4078579003821323</v>
      </c>
      <c r="Y48" s="115">
        <v>0.11888329884570795</v>
      </c>
      <c r="Z48" s="113">
        <v>8.4442683322968648</v>
      </c>
      <c r="AA48" s="113">
        <v>2.5460426988462572</v>
      </c>
      <c r="AB48" s="118">
        <v>10.333687234950609</v>
      </c>
      <c r="AC48" s="118">
        <v>0.83392459018019371</v>
      </c>
    </row>
    <row r="49" spans="1:29">
      <c r="A49" s="135">
        <v>16.739999999999998</v>
      </c>
      <c r="B49" s="112">
        <v>418.77139128800007</v>
      </c>
      <c r="C49" s="118">
        <v>1.3197000000000001</v>
      </c>
      <c r="D49" s="118">
        <v>-0.15970000000000001</v>
      </c>
      <c r="E49" s="118">
        <v>0.13500000000000001</v>
      </c>
      <c r="F49" s="114">
        <v>296.95652173913044</v>
      </c>
      <c r="G49" s="115">
        <v>2.0664182084387063E-2</v>
      </c>
      <c r="H49" s="128">
        <v>2.5395030379039043</v>
      </c>
      <c r="I49" s="118">
        <v>0.9830536835185526</v>
      </c>
      <c r="J49" s="118">
        <v>38.710474799430095</v>
      </c>
      <c r="K49" s="118">
        <v>11.671647306019803</v>
      </c>
      <c r="L49" s="129">
        <v>0.12033469565995035</v>
      </c>
      <c r="M49" s="118">
        <v>0.14575770825695375</v>
      </c>
      <c r="N49" s="118">
        <v>121.12691809920342</v>
      </c>
      <c r="O49" s="118">
        <v>36.52113994065148</v>
      </c>
      <c r="P49" s="130">
        <v>0.23996089769631218</v>
      </c>
      <c r="Q49" s="115">
        <v>0.15756877911262204</v>
      </c>
      <c r="R49" s="113">
        <v>65.664356411950379</v>
      </c>
      <c r="S49" s="113">
        <v>19.798548392600654</v>
      </c>
      <c r="T49" s="131">
        <v>9.6760650056291198E-3</v>
      </c>
      <c r="U49" s="115">
        <v>7.566010403237209E-3</v>
      </c>
      <c r="V49" s="113">
        <v>78.19305057206239</v>
      </c>
      <c r="W49" s="113">
        <v>23.576091814619602</v>
      </c>
      <c r="X49" s="133">
        <v>1.3684207334543783</v>
      </c>
      <c r="Y49" s="115">
        <v>0.13508062828112316</v>
      </c>
      <c r="Z49" s="113">
        <v>9.8712789845073345</v>
      </c>
      <c r="AA49" s="113">
        <v>2.9763025993210275</v>
      </c>
      <c r="AB49" s="118">
        <v>13.107068476776339</v>
      </c>
      <c r="AC49" s="118">
        <v>-0.3392717355963889</v>
      </c>
    </row>
    <row r="50" spans="1:29">
      <c r="A50" s="135">
        <v>16.760000000000002</v>
      </c>
      <c r="B50" s="135">
        <v>419.51388869600009</v>
      </c>
      <c r="C50" s="118">
        <v>1.4791500000000002</v>
      </c>
      <c r="D50" s="118">
        <v>-2.4900000000000005E-2</v>
      </c>
      <c r="E50" s="118">
        <v>0.10500000000000001</v>
      </c>
      <c r="F50" s="114">
        <v>303.5263157894737</v>
      </c>
      <c r="G50" s="115">
        <v>1.9218542280793019E-2</v>
      </c>
      <c r="H50" s="128">
        <v>2.7278686763778741</v>
      </c>
      <c r="I50" s="118">
        <v>1.0327420836889254</v>
      </c>
      <c r="J50" s="118">
        <v>37.858937002063598</v>
      </c>
      <c r="K50" s="118">
        <v>10.500179891961633</v>
      </c>
      <c r="L50" s="129">
        <v>0.14468494423641601</v>
      </c>
      <c r="M50" s="118">
        <v>0.10832810409145105</v>
      </c>
      <c r="N50" s="118">
        <v>74.871718452227014</v>
      </c>
      <c r="O50" s="118">
        <v>20.765678458585217</v>
      </c>
      <c r="P50" s="130">
        <v>0.26001754330214027</v>
      </c>
      <c r="Q50" s="115">
        <v>0.18812706771405791</v>
      </c>
      <c r="R50" s="113">
        <v>72.351682630680941</v>
      </c>
      <c r="S50" s="113">
        <v>20.066746276232109</v>
      </c>
      <c r="T50" s="131">
        <v>1.9391217158067353E-2</v>
      </c>
      <c r="U50" s="115">
        <v>1.5629566128202967E-2</v>
      </c>
      <c r="V50" s="113">
        <v>80.601263968108256</v>
      </c>
      <c r="W50" s="113">
        <v>22.35476846955557</v>
      </c>
      <c r="X50" s="133">
        <v>1.44841240302263</v>
      </c>
      <c r="Y50" s="115">
        <v>0.36745787517895934</v>
      </c>
      <c r="Z50" s="113">
        <v>25.369699569827432</v>
      </c>
      <c r="AA50" s="113">
        <v>7.0362886647791942</v>
      </c>
      <c r="AB50" s="118">
        <v>14.112337275104453</v>
      </c>
      <c r="AC50" s="118">
        <v>-0.27245074518385787</v>
      </c>
    </row>
    <row r="51" spans="1:29">
      <c r="A51" s="135">
        <v>16.78</v>
      </c>
      <c r="B51" s="135">
        <v>420.25638610400006</v>
      </c>
      <c r="C51" s="118">
        <v>1.6386000000000001</v>
      </c>
      <c r="D51" s="118">
        <v>0.1099</v>
      </c>
      <c r="E51" s="118">
        <v>0.17799999999999999</v>
      </c>
      <c r="F51" s="114">
        <v>301</v>
      </c>
      <c r="G51" s="115">
        <v>2.039179745675335E-2</v>
      </c>
      <c r="H51" s="128">
        <v>2.4469314567137763</v>
      </c>
      <c r="I51" s="118">
        <v>0.71847738972104458</v>
      </c>
      <c r="J51" s="118">
        <v>29.362383149299902</v>
      </c>
      <c r="K51" s="118">
        <v>8.4761899076486156</v>
      </c>
      <c r="L51" s="129">
        <v>0.19749256498609502</v>
      </c>
      <c r="M51" s="118">
        <v>0.17188881516491034</v>
      </c>
      <c r="N51" s="118">
        <v>87.035587986318689</v>
      </c>
      <c r="O51" s="118">
        <v>25.125010076489229</v>
      </c>
      <c r="P51" s="130">
        <v>0.20148349622147776</v>
      </c>
      <c r="Q51" s="115">
        <v>6.6725126868402818E-2</v>
      </c>
      <c r="R51" s="113">
        <v>33.116919310878053</v>
      </c>
      <c r="S51" s="113">
        <v>9.5600311394332813</v>
      </c>
      <c r="T51" s="131">
        <v>1.0495790439905332E-2</v>
      </c>
      <c r="U51" s="115">
        <v>5.4085392677048587E-3</v>
      </c>
      <c r="V51" s="113">
        <v>51.530556928246384</v>
      </c>
      <c r="W51" s="113">
        <v>14.875590457007194</v>
      </c>
      <c r="X51" s="133">
        <v>1.3508772315023698</v>
      </c>
      <c r="Y51" s="115">
        <v>0.11832390633800427</v>
      </c>
      <c r="Z51" s="113">
        <v>8.7590421674670651</v>
      </c>
      <c r="AA51" s="113">
        <v>2.5285176766151967</v>
      </c>
      <c r="AB51" s="118">
        <v>12.67315936036286</v>
      </c>
      <c r="AC51" s="118">
        <v>-0.29933852669181027</v>
      </c>
    </row>
    <row r="52" spans="1:29">
      <c r="A52" s="135">
        <v>16.8</v>
      </c>
      <c r="B52" s="135">
        <v>421.00016309600005</v>
      </c>
      <c r="C52" s="118">
        <v>1.74915</v>
      </c>
      <c r="D52" s="118">
        <v>-8.0949999999999994E-2</v>
      </c>
      <c r="E52" s="118">
        <v>0.18099999999999999</v>
      </c>
      <c r="F52" s="114">
        <v>298.96666666666664</v>
      </c>
      <c r="G52" s="115">
        <v>2.0876505665107018E-2</v>
      </c>
      <c r="H52" s="128">
        <v>2.6338104047247657</v>
      </c>
      <c r="I52" s="118">
        <v>1.1532841602058914</v>
      </c>
      <c r="J52" s="118">
        <v>43.787668168408281</v>
      </c>
      <c r="K52" s="118">
        <v>11.702746575137931</v>
      </c>
      <c r="L52" s="129">
        <v>0.12825404234884105</v>
      </c>
      <c r="M52" s="118">
        <v>9.8324706276602863E-2</v>
      </c>
      <c r="N52" s="118">
        <v>76.664021247117716</v>
      </c>
      <c r="O52" s="118">
        <v>20.489321528505172</v>
      </c>
      <c r="P52" s="130">
        <v>0.31360133240455618</v>
      </c>
      <c r="Q52" s="115">
        <v>0.23969425092489657</v>
      </c>
      <c r="R52" s="113">
        <v>76.432790985620883</v>
      </c>
      <c r="S52" s="113">
        <v>20.427522641649794</v>
      </c>
      <c r="T52" s="131">
        <v>1.4297675015776371E-2</v>
      </c>
      <c r="U52" s="115">
        <v>9.6332279786803827E-3</v>
      </c>
      <c r="V52" s="113">
        <v>67.376185065410041</v>
      </c>
      <c r="W52" s="113">
        <v>18.007042895902828</v>
      </c>
      <c r="X52" s="133">
        <v>1.6737053022827719</v>
      </c>
      <c r="Y52" s="115">
        <v>9.3931952744810907E-2</v>
      </c>
      <c r="Z52" s="113">
        <v>5.6122157596499713</v>
      </c>
      <c r="AA52" s="113">
        <v>1.4999277538045317</v>
      </c>
      <c r="AB52" s="118">
        <v>13.539937232528739</v>
      </c>
      <c r="AC52" s="118">
        <v>0.4801493339687094</v>
      </c>
    </row>
    <row r="53" spans="1:29">
      <c r="A53" s="135">
        <v>16.82</v>
      </c>
      <c r="B53" s="135">
        <v>421.74394008800004</v>
      </c>
      <c r="C53" s="118">
        <v>1.8596999999999999</v>
      </c>
      <c r="D53" s="118">
        <v>-0.27179999999999999</v>
      </c>
      <c r="E53" s="118">
        <v>0.183</v>
      </c>
      <c r="F53" s="114">
        <v>313.89655172413791</v>
      </c>
      <c r="G53" s="115">
        <v>2.0821236327113513E-2</v>
      </c>
      <c r="H53" s="128">
        <v>2.5056112840542264</v>
      </c>
      <c r="I53" s="118">
        <v>0.89433194133076432</v>
      </c>
      <c r="J53" s="118">
        <v>35.693163860743901</v>
      </c>
      <c r="K53" s="118">
        <v>10.761893827887334</v>
      </c>
      <c r="L53" s="129">
        <v>0.16814708804316902</v>
      </c>
      <c r="M53" s="118">
        <v>0.13873419459905553</v>
      </c>
      <c r="N53" s="118">
        <v>82.507640312770562</v>
      </c>
      <c r="O53" s="118">
        <v>24.876989568641946</v>
      </c>
      <c r="P53" s="130">
        <v>0.250247296221219</v>
      </c>
      <c r="Q53" s="115">
        <v>0.21486999421814232</v>
      </c>
      <c r="R53" s="113">
        <v>85.863063242927879</v>
      </c>
      <c r="S53" s="113">
        <v>25.888687647940738</v>
      </c>
      <c r="T53" s="131">
        <v>1.3473773572666679E-2</v>
      </c>
      <c r="U53" s="115">
        <v>1.5162160020030157E-2</v>
      </c>
      <c r="V53" s="113">
        <v>112.53091005469018</v>
      </c>
      <c r="W53" s="113">
        <v>33.929345997149014</v>
      </c>
      <c r="X53" s="133">
        <v>1.3666528163646929</v>
      </c>
      <c r="Y53" s="115">
        <v>0.10414567154344739</v>
      </c>
      <c r="Z53" s="113">
        <v>7.6204922198511023</v>
      </c>
      <c r="AA53" s="113">
        <v>2.2976648555516928</v>
      </c>
      <c r="AB53" s="118">
        <v>12.927016470485613</v>
      </c>
      <c r="AC53" s="118">
        <v>-0.31618072076431197</v>
      </c>
    </row>
    <row r="54" spans="1:29">
      <c r="A54" s="135">
        <v>16.829999999999998</v>
      </c>
      <c r="B54" s="135">
        <v>422.11646837600006</v>
      </c>
      <c r="C54" s="113" t="s">
        <v>57</v>
      </c>
      <c r="D54" s="113" t="s">
        <v>57</v>
      </c>
      <c r="E54" s="118">
        <v>0.21099999999999999</v>
      </c>
      <c r="F54" s="114">
        <v>280.84210526315792</v>
      </c>
      <c r="G54" s="115">
        <v>2.0305725515620567E-2</v>
      </c>
      <c r="H54" s="116">
        <v>2.6672082769677603</v>
      </c>
      <c r="I54" s="117">
        <v>2.0178382779034552</v>
      </c>
      <c r="J54" s="118">
        <v>75.653569889092154</v>
      </c>
      <c r="K54" s="117">
        <v>20.982525031309251</v>
      </c>
      <c r="L54" s="119">
        <v>0.25010347116641146</v>
      </c>
      <c r="M54" s="117">
        <v>0.22887150995638603</v>
      </c>
      <c r="N54" s="118">
        <v>91.510729095039906</v>
      </c>
      <c r="O54" s="118">
        <v>25.380509692866212</v>
      </c>
      <c r="P54" s="120">
        <v>0.2488002207033233</v>
      </c>
      <c r="Q54" s="121">
        <v>0.13919206632666811</v>
      </c>
      <c r="R54" s="113">
        <v>55.945314651728076</v>
      </c>
      <c r="S54" s="113">
        <v>15.516438507597876</v>
      </c>
      <c r="T54" s="122">
        <v>3.9830352622596529E-2</v>
      </c>
      <c r="U54" s="121">
        <v>2.8895238057094808E-2</v>
      </c>
      <c r="V54" s="113">
        <v>72.545775155156377</v>
      </c>
      <c r="W54" s="113">
        <v>20.120577856938297</v>
      </c>
      <c r="X54" s="123">
        <v>1.3744288106945091</v>
      </c>
      <c r="Y54" s="121">
        <v>0.10488001762758158</v>
      </c>
      <c r="Z54" s="113">
        <v>7.6308075624946277</v>
      </c>
      <c r="AA54" s="113">
        <v>2.1164052261363664</v>
      </c>
      <c r="AB54" s="117">
        <v>13.004123598218193</v>
      </c>
      <c r="AC54" s="117">
        <v>-0.40038868176730735</v>
      </c>
    </row>
    <row r="55" spans="1:29">
      <c r="A55" s="135">
        <v>16.84</v>
      </c>
      <c r="B55" s="135">
        <v>422.48899666400001</v>
      </c>
      <c r="C55" s="118">
        <v>2.1285500000000002</v>
      </c>
      <c r="D55" s="118">
        <v>-0.20244999999999999</v>
      </c>
      <c r="E55" s="118">
        <v>0.17300000000000001</v>
      </c>
      <c r="F55" s="114">
        <v>310.5</v>
      </c>
      <c r="G55" s="115">
        <v>2.0635772648655099E-2</v>
      </c>
      <c r="H55" s="116">
        <v>2.376666170268237</v>
      </c>
      <c r="I55" s="117">
        <v>1.1101390996165119</v>
      </c>
      <c r="J55" s="118">
        <v>46.709929795955254</v>
      </c>
      <c r="K55" s="117">
        <v>12.955003611741528</v>
      </c>
      <c r="L55" s="119">
        <v>0.17634148750758885</v>
      </c>
      <c r="M55" s="117">
        <v>0.17372343248285327</v>
      </c>
      <c r="N55" s="118">
        <v>98.515349358940327</v>
      </c>
      <c r="O55" s="118">
        <v>27.323241810300601</v>
      </c>
      <c r="P55" s="120">
        <v>0.20204758433138489</v>
      </c>
      <c r="Q55" s="121">
        <v>0.12917550228288982</v>
      </c>
      <c r="R55" s="113">
        <v>63.933207967002879</v>
      </c>
      <c r="S55" s="113">
        <v>17.731881502302439</v>
      </c>
      <c r="T55" s="122">
        <v>9.4866572009555984E-3</v>
      </c>
      <c r="U55" s="121">
        <v>1.0410240438239392E-2</v>
      </c>
      <c r="V55" s="113">
        <v>109.73560251751017</v>
      </c>
      <c r="W55" s="113">
        <v>30.435180124678322</v>
      </c>
      <c r="X55" s="123">
        <v>1.341211265978044</v>
      </c>
      <c r="Y55" s="121">
        <v>8.1616985767550138E-2</v>
      </c>
      <c r="Z55" s="113">
        <v>6.0853191318843454</v>
      </c>
      <c r="AA55" s="113">
        <v>1.6877638582746937</v>
      </c>
      <c r="AB55" s="117">
        <v>12.036746098473158</v>
      </c>
      <c r="AC55" s="117">
        <v>-0.25483070859565349</v>
      </c>
    </row>
    <row r="56" spans="1:29">
      <c r="A56" s="135">
        <v>16.86</v>
      </c>
      <c r="B56" s="135">
        <v>423.23405323999998</v>
      </c>
      <c r="C56" s="118">
        <v>2.3974000000000002</v>
      </c>
      <c r="D56" s="118">
        <v>-0.1331</v>
      </c>
      <c r="E56" s="118">
        <v>0.20800000000000002</v>
      </c>
      <c r="F56" s="114">
        <v>308.125</v>
      </c>
      <c r="G56" s="115">
        <v>2.1775829352875749E-2</v>
      </c>
      <c r="H56" s="116">
        <v>2.2051299611557473</v>
      </c>
      <c r="I56" s="117">
        <v>0.62288407391778711</v>
      </c>
      <c r="J56" s="118">
        <v>28.247045974166646</v>
      </c>
      <c r="K56" s="117">
        <v>7.293355909166845</v>
      </c>
      <c r="L56" s="119">
        <v>0.17743620930810242</v>
      </c>
      <c r="M56" s="117">
        <v>0.12918297047990138</v>
      </c>
      <c r="N56" s="118">
        <v>72.805303372766758</v>
      </c>
      <c r="O56" s="118">
        <v>29.722640638634953</v>
      </c>
      <c r="P56" s="120">
        <v>0.1858134114078703</v>
      </c>
      <c r="Q56" s="121">
        <v>0.10496486298168263</v>
      </c>
      <c r="R56" s="113">
        <v>56.489390182541335</v>
      </c>
      <c r="S56" s="113">
        <v>23.06169697136863</v>
      </c>
      <c r="T56" s="122">
        <v>1.939648704600257E-2</v>
      </c>
      <c r="U56" s="121">
        <v>2.0274372047191243E-2</v>
      </c>
      <c r="V56" s="113">
        <v>104.52599998704197</v>
      </c>
      <c r="W56" s="113">
        <v>26.988497146366015</v>
      </c>
      <c r="X56" s="123">
        <v>1.4161410936271221</v>
      </c>
      <c r="Y56" s="121">
        <v>0.11212157279256807</v>
      </c>
      <c r="Z56" s="113">
        <v>7.9174012601664039</v>
      </c>
      <c r="AA56" s="113">
        <v>2.0442642150577397</v>
      </c>
      <c r="AB56" s="117">
        <v>11.221057418396828</v>
      </c>
      <c r="AC56" s="117">
        <v>-0.3067663115702961</v>
      </c>
    </row>
    <row r="57" spans="1:29">
      <c r="A57" s="135">
        <v>16.88</v>
      </c>
      <c r="B57" s="135">
        <v>423.98038940000004</v>
      </c>
      <c r="C57" s="118">
        <v>2.2535500000000002</v>
      </c>
      <c r="D57" s="118">
        <v>-0.26990000000000003</v>
      </c>
      <c r="E57" s="118">
        <v>0.11330000000000001</v>
      </c>
      <c r="F57" s="114">
        <v>312.72222222222223</v>
      </c>
      <c r="G57" s="115">
        <v>2.1311903692015091E-2</v>
      </c>
      <c r="H57" s="116">
        <v>2.0852352541463932</v>
      </c>
      <c r="I57" s="117">
        <v>1.0777810313902336</v>
      </c>
      <c r="J57" s="118">
        <v>51.686303943265685</v>
      </c>
      <c r="K57" s="117">
        <v>14.92055074753063</v>
      </c>
      <c r="L57" s="119">
        <v>9.6371701534200535E-2</v>
      </c>
      <c r="M57" s="117">
        <v>0.13672244600712111</v>
      </c>
      <c r="N57" s="118">
        <v>141.86990976661426</v>
      </c>
      <c r="O57" s="118">
        <v>40.954315296831332</v>
      </c>
      <c r="P57" s="120">
        <v>0.17595896846333128</v>
      </c>
      <c r="Q57" s="121">
        <v>0.15352303741226556</v>
      </c>
      <c r="R57" s="113">
        <v>87.249339293699464</v>
      </c>
      <c r="S57" s="113">
        <v>25.186714763917191</v>
      </c>
      <c r="T57" s="122">
        <v>1.3588944607527466E-2</v>
      </c>
      <c r="U57" s="121">
        <v>1.3396963089652412E-2</v>
      </c>
      <c r="V57" s="113">
        <v>98.587222750406184</v>
      </c>
      <c r="W57" s="113">
        <v>28.459679796802305</v>
      </c>
      <c r="X57" s="123">
        <v>1.3650103542426288</v>
      </c>
      <c r="Y57" s="121">
        <v>0.1278733470735274</v>
      </c>
      <c r="Z57" s="113">
        <v>9.367939713869605</v>
      </c>
      <c r="AA57" s="113">
        <v>2.7042912577774012</v>
      </c>
      <c r="AB57" s="117">
        <v>10.101152655210647</v>
      </c>
      <c r="AC57" s="117">
        <v>-0.3215726594285791</v>
      </c>
    </row>
    <row r="58" spans="1:29">
      <c r="A58" s="135">
        <v>16.899999999999999</v>
      </c>
      <c r="B58" s="135">
        <v>424.72672556000009</v>
      </c>
      <c r="C58" s="118">
        <v>2.1097000000000001</v>
      </c>
      <c r="D58" s="118">
        <v>-0.40670000000000001</v>
      </c>
      <c r="E58" s="118">
        <v>0.20400000000000001</v>
      </c>
      <c r="F58" s="114">
        <v>319.53333333333336</v>
      </c>
      <c r="G58" s="115">
        <v>2.2014863630150292E-2</v>
      </c>
      <c r="H58" s="116">
        <v>2.7515359770147532</v>
      </c>
      <c r="I58" s="117">
        <v>1.8391753217846032</v>
      </c>
      <c r="J58" s="118">
        <v>66.84176900278058</v>
      </c>
      <c r="K58" s="117">
        <v>18.538571190941912</v>
      </c>
      <c r="L58" s="119">
        <v>0.1603452999767794</v>
      </c>
      <c r="M58" s="117">
        <v>0.15665421960435422</v>
      </c>
      <c r="N58" s="118">
        <v>97.698042678544539</v>
      </c>
      <c r="O58" s="118">
        <v>27.096561722304735</v>
      </c>
      <c r="P58" s="120">
        <v>0.22210611843186323</v>
      </c>
      <c r="Q58" s="121">
        <v>0.16984928552493467</v>
      </c>
      <c r="R58" s="113">
        <v>76.472132656282639</v>
      </c>
      <c r="S58" s="113">
        <v>21.209553495100867</v>
      </c>
      <c r="T58" s="122">
        <v>3.1228949852851715E-2</v>
      </c>
      <c r="U58" s="121">
        <v>3.0911393210630023E-2</v>
      </c>
      <c r="V58" s="113">
        <v>98.983133779015958</v>
      </c>
      <c r="W58" s="113">
        <v>27.452981865104128</v>
      </c>
      <c r="X58" s="123">
        <v>1.5524603413197495</v>
      </c>
      <c r="Y58" s="121">
        <v>0.34018559049584107</v>
      </c>
      <c r="Z58" s="113">
        <v>21.912675090086271</v>
      </c>
      <c r="AA58" s="113">
        <v>6.0774825861452726</v>
      </c>
      <c r="AB58" s="117">
        <v>13.709948100494739</v>
      </c>
      <c r="AC58" s="117">
        <v>-0.33103475644956265</v>
      </c>
    </row>
    <row r="59" spans="1:29">
      <c r="A59" s="135">
        <v>16.940000000000001</v>
      </c>
      <c r="B59" s="135">
        <v>425.84862901999998</v>
      </c>
      <c r="C59" s="118">
        <v>2.0971500000000001</v>
      </c>
      <c r="D59" s="118">
        <v>-0.54139999999999999</v>
      </c>
      <c r="E59" s="118">
        <v>5.7200000000000001E-2</v>
      </c>
      <c r="F59" s="114">
        <v>326.375</v>
      </c>
      <c r="G59" s="115">
        <v>2.503693166274553E-2</v>
      </c>
      <c r="H59" s="128">
        <v>3.1893767781602014</v>
      </c>
      <c r="I59" s="118">
        <v>1.2450779447069404</v>
      </c>
      <c r="J59" s="118">
        <v>60.134086855373084</v>
      </c>
      <c r="K59" s="118">
        <v>17.359215616710994</v>
      </c>
      <c r="L59" s="129">
        <v>0.22264962493214399</v>
      </c>
      <c r="M59" s="118">
        <v>0.17007896580916756</v>
      </c>
      <c r="N59" s="118">
        <v>156.63627004101915</v>
      </c>
      <c r="O59" s="118">
        <v>45.216996336520658</v>
      </c>
      <c r="P59" s="130">
        <v>0.36834421523345307</v>
      </c>
      <c r="Q59" s="115">
        <v>9.9950755868190605E-2</v>
      </c>
      <c r="R59" s="113">
        <v>124.38618373728758</v>
      </c>
      <c r="S59" s="113">
        <v>35.90719833209662</v>
      </c>
      <c r="T59" s="131">
        <v>6.4186781866233167E-2</v>
      </c>
      <c r="U59" s="115">
        <v>9.424213579869745E-3</v>
      </c>
      <c r="V59" s="113">
        <v>155.26851528516266</v>
      </c>
      <c r="W59" s="113">
        <v>44.822159548281093</v>
      </c>
      <c r="X59" s="140">
        <v>1.6159937180787576</v>
      </c>
      <c r="Y59" s="118">
        <v>0.12781679076082025</v>
      </c>
      <c r="Z59" s="113">
        <v>13.643833051775367</v>
      </c>
      <c r="AA59" s="113">
        <v>3.9386353426104108</v>
      </c>
      <c r="AB59" s="117">
        <v>15.906940580666998</v>
      </c>
      <c r="AC59" s="118">
        <v>-0.4184161630874087</v>
      </c>
    </row>
    <row r="60" spans="1:29">
      <c r="A60" s="135">
        <v>16.96</v>
      </c>
      <c r="B60" s="135">
        <v>426.97053247999992</v>
      </c>
      <c r="C60" s="118">
        <v>2.0846</v>
      </c>
      <c r="D60" s="118">
        <v>-0.67610000000000003</v>
      </c>
      <c r="E60" s="118">
        <v>0.14200000000000002</v>
      </c>
      <c r="F60" s="114">
        <v>362</v>
      </c>
      <c r="G60" s="115">
        <v>2.8018942383583271E-2</v>
      </c>
      <c r="H60" s="116">
        <v>2.0705027877141378</v>
      </c>
      <c r="I60" s="117">
        <v>1.2450779447069404</v>
      </c>
      <c r="J60" s="118">
        <v>60.134086855373084</v>
      </c>
      <c r="K60" s="117">
        <v>17.359215616710994</v>
      </c>
      <c r="L60" s="119">
        <v>0.10858210921686791</v>
      </c>
      <c r="M60" s="117">
        <v>0.17007896580916756</v>
      </c>
      <c r="N60" s="118">
        <v>156.63627004101915</v>
      </c>
      <c r="O60" s="118">
        <v>45.216996336520658</v>
      </c>
      <c r="P60" s="120">
        <v>8.0355191280161525E-2</v>
      </c>
      <c r="Q60" s="121">
        <v>9.9950755868190605E-2</v>
      </c>
      <c r="R60" s="113">
        <v>124.38618373728758</v>
      </c>
      <c r="S60" s="113">
        <v>35.90719833209662</v>
      </c>
      <c r="T60" s="122">
        <v>6.0696230414527021E-3</v>
      </c>
      <c r="U60" s="121">
        <v>9.424213579869745E-3</v>
      </c>
      <c r="V60" s="113">
        <v>155.26851528516266</v>
      </c>
      <c r="W60" s="113">
        <v>44.822159548281093</v>
      </c>
      <c r="X60" s="123">
        <v>0.93680998789550884</v>
      </c>
      <c r="Y60" s="121">
        <v>0.12781679076082025</v>
      </c>
      <c r="Z60" s="113">
        <v>13.643833051775367</v>
      </c>
      <c r="AA60" s="113">
        <v>3.9386353426104108</v>
      </c>
      <c r="AB60" s="117">
        <v>9.8673383854267325</v>
      </c>
      <c r="AC60" s="117">
        <v>-0.32795255374625787</v>
      </c>
    </row>
    <row r="61" spans="1:29">
      <c r="A61" s="135">
        <v>16.98</v>
      </c>
      <c r="B61" s="135">
        <v>427.72006759999999</v>
      </c>
      <c r="C61" s="113" t="s">
        <v>57</v>
      </c>
      <c r="D61" s="113" t="s">
        <v>57</v>
      </c>
      <c r="E61" s="118">
        <v>0.23500000000000001</v>
      </c>
      <c r="F61" s="114">
        <v>317.02941176470586</v>
      </c>
      <c r="G61" s="115">
        <v>2.2462307460915869E-2</v>
      </c>
      <c r="H61" s="116">
        <v>2.3996132836374575</v>
      </c>
      <c r="I61" s="117">
        <v>0.98476192428652587</v>
      </c>
      <c r="J61" s="118">
        <v>41.038359430723474</v>
      </c>
      <c r="K61" s="117">
        <v>12.37353093122298</v>
      </c>
      <c r="L61" s="119">
        <v>0.40112440910481889</v>
      </c>
      <c r="M61" s="117">
        <v>0.34201489912727046</v>
      </c>
      <c r="N61" s="118">
        <v>85.264045608826962</v>
      </c>
      <c r="O61" s="118">
        <v>25.70807703565718</v>
      </c>
      <c r="P61" s="120">
        <v>0.22222149326221174</v>
      </c>
      <c r="Q61" s="121">
        <v>0.1396265477671205</v>
      </c>
      <c r="R61" s="113">
        <v>62.832152604774016</v>
      </c>
      <c r="S61" s="113">
        <v>18.944606814580649</v>
      </c>
      <c r="T61" s="122">
        <v>2.8740906449630201E-2</v>
      </c>
      <c r="U61" s="121">
        <v>3.6772684928218211E-2</v>
      </c>
      <c r="V61" s="113">
        <v>127.94545987150434</v>
      </c>
      <c r="W61" s="113">
        <v>38.577007638477575</v>
      </c>
      <c r="X61" s="123">
        <v>1.3442428737360108</v>
      </c>
      <c r="Y61" s="121">
        <v>9.7513615621781374E-2</v>
      </c>
      <c r="Z61" s="113">
        <v>7.2541664551112648</v>
      </c>
      <c r="AA61" s="113">
        <v>2.1872134816715065</v>
      </c>
      <c r="AB61" s="117">
        <v>12.268332595364923</v>
      </c>
      <c r="AC61" s="117">
        <v>-0.32637186675990598</v>
      </c>
    </row>
    <row r="62" spans="1:29">
      <c r="A62" s="135">
        <v>17</v>
      </c>
      <c r="B62" s="135">
        <v>428.46960272000001</v>
      </c>
      <c r="C62" s="118">
        <v>2.3119999999999998</v>
      </c>
      <c r="D62" s="118">
        <v>-0.73709999999999998</v>
      </c>
      <c r="E62" s="118">
        <v>0.30299999999999999</v>
      </c>
      <c r="F62" s="114">
        <v>340.42857142857144</v>
      </c>
      <c r="G62" s="115">
        <v>3.2964983447568423E-2</v>
      </c>
      <c r="H62" s="116">
        <v>1.7633465982059073</v>
      </c>
      <c r="I62" s="117">
        <v>0.90997616726549413</v>
      </c>
      <c r="J62" s="118">
        <v>51.605065515272884</v>
      </c>
      <c r="K62" s="117">
        <v>12.516066819787621</v>
      </c>
      <c r="L62" s="119">
        <v>8.5711584500279714E-2</v>
      </c>
      <c r="M62" s="117">
        <v>0.12267045475809134</v>
      </c>
      <c r="N62" s="118">
        <v>143.12004085946052</v>
      </c>
      <c r="O62" s="118">
        <v>34.711708565074773</v>
      </c>
      <c r="P62" s="120">
        <v>9.3715652537774155E-2</v>
      </c>
      <c r="Q62" s="121">
        <v>0.18106798476441538</v>
      </c>
      <c r="R62" s="113">
        <v>193.2099706518417</v>
      </c>
      <c r="S62" s="113">
        <v>46.860300995295979</v>
      </c>
      <c r="T62" s="122">
        <v>9.909216513863825E-3</v>
      </c>
      <c r="U62" s="121">
        <v>2.0997330433655644E-2</v>
      </c>
      <c r="V62" s="113">
        <v>211.89697898192676</v>
      </c>
      <c r="W62" s="113">
        <v>51.392566240692318</v>
      </c>
      <c r="X62" s="123">
        <v>1.3799425633727345</v>
      </c>
      <c r="Y62" s="121">
        <v>0.20915222895981936</v>
      </c>
      <c r="Z62" s="113">
        <v>15.156589448812118</v>
      </c>
      <c r="AA62" s="113">
        <v>3.6760128953867364</v>
      </c>
      <c r="AB62" s="117">
        <v>7.7771942582792652</v>
      </c>
      <c r="AC62" s="117">
        <v>0.34673493513961046</v>
      </c>
    </row>
    <row r="63" spans="1:29">
      <c r="A63" s="135">
        <v>17.02</v>
      </c>
      <c r="B63" s="136">
        <v>429.22041742400006</v>
      </c>
      <c r="C63" s="113" t="s">
        <v>57</v>
      </c>
      <c r="D63" s="113" t="s">
        <v>57</v>
      </c>
      <c r="E63" s="118">
        <v>0.23900000000000002</v>
      </c>
      <c r="F63" s="114">
        <v>316.75</v>
      </c>
      <c r="G63" s="115">
        <v>2.433994449677929E-2</v>
      </c>
      <c r="H63" s="116">
        <v>1.8921457160482933</v>
      </c>
      <c r="I63" s="117">
        <v>1.3423401330606135</v>
      </c>
      <c r="J63" s="118">
        <v>70.94274619948736</v>
      </c>
      <c r="K63" s="117">
        <v>16.721365637884563</v>
      </c>
      <c r="L63" s="119">
        <v>0.143794472001955</v>
      </c>
      <c r="M63" s="117">
        <v>0.18245668487403963</v>
      </c>
      <c r="N63" s="118">
        <v>126.88713434794559</v>
      </c>
      <c r="O63" s="118">
        <v>29.907584380920277</v>
      </c>
      <c r="P63" s="120">
        <v>0.10051405776052508</v>
      </c>
      <c r="Q63" s="121">
        <v>0.12623077278264583</v>
      </c>
      <c r="R63" s="113">
        <v>125.58519235527319</v>
      </c>
      <c r="S63" s="113">
        <v>29.600713710343552</v>
      </c>
      <c r="T63" s="122">
        <v>1.0142454377098882E-2</v>
      </c>
      <c r="U63" s="121">
        <v>1.539780133024966E-2</v>
      </c>
      <c r="V63" s="113">
        <v>151.81533737057836</v>
      </c>
      <c r="W63" s="113">
        <v>35.783218180953149</v>
      </c>
      <c r="X63" s="123">
        <v>1.3963048936278215</v>
      </c>
      <c r="Y63" s="121">
        <v>0.13885172140381158</v>
      </c>
      <c r="Z63" s="113">
        <v>9.9442265108054446</v>
      </c>
      <c r="AA63" s="113">
        <v>2.3438766664818571</v>
      </c>
      <c r="AB63" s="117">
        <v>8.2348117256913991</v>
      </c>
      <c r="AC63" s="117">
        <v>-0.34694954883566997</v>
      </c>
    </row>
    <row r="64" spans="1:29">
      <c r="A64" s="135">
        <v>17.04</v>
      </c>
      <c r="B64" s="135">
        <v>429.97123212800005</v>
      </c>
      <c r="C64" s="118">
        <v>2.5872999999999999</v>
      </c>
      <c r="D64" s="118">
        <v>-0.90500000000000003</v>
      </c>
      <c r="E64" s="118">
        <v>0.33200000000000002</v>
      </c>
      <c r="F64" s="114">
        <v>373.51724137931035</v>
      </c>
      <c r="G64" s="115">
        <v>3.1744566364211857E-2</v>
      </c>
      <c r="H64" s="116">
        <v>1.6295608160214334</v>
      </c>
      <c r="I64" s="117">
        <v>1.0223267624023442</v>
      </c>
      <c r="J64" s="118">
        <v>62.736336830824833</v>
      </c>
      <c r="K64" s="117">
        <v>16.766991294442416</v>
      </c>
      <c r="L64" s="119">
        <v>6.8752673836303721E-2</v>
      </c>
      <c r="M64" s="117">
        <v>0.13407920961856326</v>
      </c>
      <c r="N64" s="118">
        <v>195.01672027737914</v>
      </c>
      <c r="O64" s="118">
        <v>52.120410855020225</v>
      </c>
      <c r="P64" s="120">
        <v>8.270521794923795E-2</v>
      </c>
      <c r="Q64" s="121">
        <v>0.12987122082849495</v>
      </c>
      <c r="R64" s="113">
        <v>157.02905336420989</v>
      </c>
      <c r="S64" s="113">
        <v>41.967779818451099</v>
      </c>
      <c r="T64" s="122">
        <v>7.1752890516010789E-3</v>
      </c>
      <c r="U64" s="121">
        <v>9.6034131737422167E-3</v>
      </c>
      <c r="V64" s="113">
        <v>133.84008790000357</v>
      </c>
      <c r="W64" s="113">
        <v>35.770268109823</v>
      </c>
      <c r="X64" s="123">
        <v>1.3769945287271708</v>
      </c>
      <c r="Y64" s="121">
        <v>0.12301097271354737</v>
      </c>
      <c r="Z64" s="113">
        <v>8.9332942250143113</v>
      </c>
      <c r="AA64" s="113">
        <v>2.3875233089464136</v>
      </c>
      <c r="AB64" s="117">
        <v>6.3513623798626444</v>
      </c>
      <c r="AC64" s="117">
        <v>0.10763342616623248</v>
      </c>
    </row>
    <row r="65" spans="1:29">
      <c r="A65" s="135">
        <v>17.059999999999999</v>
      </c>
      <c r="B65" s="135">
        <v>430.72332641600002</v>
      </c>
      <c r="C65" s="113" t="s">
        <v>57</v>
      </c>
      <c r="D65" s="113" t="s">
        <v>57</v>
      </c>
      <c r="E65" s="118">
        <v>0.40100000000000002</v>
      </c>
      <c r="F65" s="114">
        <v>373.86206896551727</v>
      </c>
      <c r="G65" s="115">
        <v>3.8306717263551796E-2</v>
      </c>
      <c r="H65" s="116">
        <v>1.6614673283758417</v>
      </c>
      <c r="I65" s="117">
        <v>0.8481874439006637</v>
      </c>
      <c r="J65" s="118">
        <v>51.050503937974192</v>
      </c>
      <c r="K65" s="117">
        <v>13.643821082718095</v>
      </c>
      <c r="L65" s="119">
        <v>7.5890457240514034E-2</v>
      </c>
      <c r="M65" s="117">
        <v>9.9896203676936621E-2</v>
      </c>
      <c r="N65" s="118">
        <v>131.63210146480333</v>
      </c>
      <c r="O65" s="118">
        <v>35.180158913025593</v>
      </c>
      <c r="P65" s="120">
        <v>7.5007274949553879E-2</v>
      </c>
      <c r="Q65" s="121">
        <v>0.12790047951443317</v>
      </c>
      <c r="R65" s="113">
        <v>170.51743260964034</v>
      </c>
      <c r="S65" s="113">
        <v>45.572700806970609</v>
      </c>
      <c r="T65" s="122">
        <v>4.2934514345747705E-3</v>
      </c>
      <c r="U65" s="121">
        <v>6.3463642120746722E-3</v>
      </c>
      <c r="V65" s="113">
        <v>147.81497610449213</v>
      </c>
      <c r="W65" s="113">
        <v>39.505214086941905</v>
      </c>
      <c r="X65" s="123">
        <v>1.3262790739949437</v>
      </c>
      <c r="Y65" s="121">
        <v>0.10501608952283298</v>
      </c>
      <c r="Z65" s="113">
        <v>7.9180989568439299</v>
      </c>
      <c r="AA65" s="113">
        <v>2.1162009607915806</v>
      </c>
      <c r="AB65" s="117">
        <v>6.9085714271933103</v>
      </c>
      <c r="AC65" s="117">
        <v>-0.2894877422858414</v>
      </c>
    </row>
    <row r="66" spans="1:29">
      <c r="A66" s="135">
        <v>17.079999999999998</v>
      </c>
      <c r="B66" s="135">
        <v>431.47542070400004</v>
      </c>
      <c r="C66" s="118">
        <v>3.37</v>
      </c>
      <c r="D66" s="118">
        <v>0.21099999999999999</v>
      </c>
      <c r="E66" s="118">
        <v>0.39400000000000002</v>
      </c>
      <c r="F66" s="114">
        <v>378.09677419354841</v>
      </c>
      <c r="G66" s="115">
        <v>3.4735375252395978E-2</v>
      </c>
      <c r="H66" s="116">
        <v>1.6126081955642348</v>
      </c>
      <c r="I66" s="117">
        <v>0.59504880332494881</v>
      </c>
      <c r="J66" s="118">
        <v>36.89977546695696</v>
      </c>
      <c r="K66" s="117">
        <v>11.125700915659769</v>
      </c>
      <c r="L66" s="119">
        <v>7.0305761488389754E-2</v>
      </c>
      <c r="M66" s="117">
        <v>7.5843196879863975E-2</v>
      </c>
      <c r="N66" s="118">
        <v>107.8762184979515</v>
      </c>
      <c r="O66" s="118">
        <v>32.525903687281975</v>
      </c>
      <c r="P66" s="120">
        <v>6.6329079365946605E-2</v>
      </c>
      <c r="Q66" s="121">
        <v>8.2363796528732033E-2</v>
      </c>
      <c r="R66" s="113">
        <v>124.17449076040947</v>
      </c>
      <c r="S66" s="113">
        <v>37.440017671430148</v>
      </c>
      <c r="T66" s="122">
        <v>5.4285478618595027E-3</v>
      </c>
      <c r="U66" s="121">
        <v>5.4716692169657043E-3</v>
      </c>
      <c r="V66" s="113">
        <v>100.7943442003923</v>
      </c>
      <c r="W66" s="113">
        <v>30.390638245694195</v>
      </c>
      <c r="X66" s="123">
        <v>1.3803229257178</v>
      </c>
      <c r="Y66" s="121">
        <v>8.2162099288437429E-2</v>
      </c>
      <c r="Z66" s="113">
        <v>5.9523824286053371</v>
      </c>
      <c r="AA66" s="113">
        <v>1.7947108294898493</v>
      </c>
      <c r="AB66" s="117">
        <v>6.7243886375320381</v>
      </c>
      <c r="AC66" s="117">
        <v>-0.32483063286625602</v>
      </c>
    </row>
    <row r="67" spans="1:29">
      <c r="A67" s="135">
        <v>17.100000000000001</v>
      </c>
      <c r="B67" s="136">
        <v>432.22879457600004</v>
      </c>
      <c r="C67" s="118">
        <v>3.4217</v>
      </c>
      <c r="D67" s="118">
        <v>0.17004999999999998</v>
      </c>
      <c r="E67" s="118">
        <v>0.374</v>
      </c>
      <c r="F67" s="114">
        <v>371.9375</v>
      </c>
      <c r="G67" s="115">
        <v>3.2436944726015146E-2</v>
      </c>
      <c r="H67" s="116">
        <v>1.6903325109236027</v>
      </c>
      <c r="I67" s="117">
        <v>0.81767426229143192</v>
      </c>
      <c r="J67" s="118">
        <v>48.373574844434145</v>
      </c>
      <c r="K67" s="117">
        <v>11.401760934244793</v>
      </c>
      <c r="L67" s="119">
        <v>8.7716415766022682E-2</v>
      </c>
      <c r="M67" s="117">
        <v>0.10060443893375665</v>
      </c>
      <c r="N67" s="118">
        <v>114.69282922151294</v>
      </c>
      <c r="O67" s="118">
        <v>27.033359098667475</v>
      </c>
      <c r="P67" s="120">
        <v>0.1147712592204817</v>
      </c>
      <c r="Q67" s="121">
        <v>0.13936418140436521</v>
      </c>
      <c r="R67" s="113">
        <v>121.42777063780332</v>
      </c>
      <c r="S67" s="113">
        <v>28.620800014118494</v>
      </c>
      <c r="T67" s="122">
        <v>6.3195879241045661E-3</v>
      </c>
      <c r="U67" s="121">
        <v>7.3562420084831463E-3</v>
      </c>
      <c r="V67" s="113">
        <v>116.40382405986487</v>
      </c>
      <c r="W67" s="113">
        <v>27.436644449592084</v>
      </c>
      <c r="X67" s="123">
        <v>1.3787950472680033</v>
      </c>
      <c r="Y67" s="121">
        <v>8.44075267315373E-2</v>
      </c>
      <c r="Z67" s="113">
        <v>6.1218327480059909</v>
      </c>
      <c r="AA67" s="113">
        <v>1.4429298164683044</v>
      </c>
      <c r="AB67" s="117">
        <v>7.1728679177468173</v>
      </c>
      <c r="AC67" s="117">
        <v>0.14964929202204313</v>
      </c>
    </row>
    <row r="68" spans="1:29">
      <c r="A68" s="135">
        <v>17.12</v>
      </c>
      <c r="B68" s="135">
        <v>432.98216844799998</v>
      </c>
      <c r="C68" s="118">
        <v>3.4733999999999998</v>
      </c>
      <c r="D68" s="118">
        <v>0.12909999999999999</v>
      </c>
      <c r="E68" s="118">
        <v>0.39400000000000002</v>
      </c>
      <c r="F68" s="114">
        <v>319.02325581395348</v>
      </c>
      <c r="G68" s="115">
        <v>2.9405230527843156E-2</v>
      </c>
      <c r="H68" s="116">
        <v>1.4851922433554576</v>
      </c>
      <c r="I68" s="117">
        <v>0.68887635086283183</v>
      </c>
      <c r="J68" s="118">
        <v>46.382975264297819</v>
      </c>
      <c r="K68" s="117">
        <v>12.396371572729496</v>
      </c>
      <c r="L68" s="119">
        <v>0.11011021834520321</v>
      </c>
      <c r="M68" s="117">
        <v>0.12526111947516122</v>
      </c>
      <c r="N68" s="118">
        <v>113.75975940984775</v>
      </c>
      <c r="O68" s="118">
        <v>30.403574579534514</v>
      </c>
      <c r="P68" s="120">
        <v>9.3149131722053954E-2</v>
      </c>
      <c r="Q68" s="121">
        <v>0.15399489324268548</v>
      </c>
      <c r="R68" s="113">
        <v>165.32080374317189</v>
      </c>
      <c r="S68" s="113">
        <v>44.183843322360296</v>
      </c>
      <c r="T68" s="122">
        <v>8.4835731665949318E-3</v>
      </c>
      <c r="U68" s="121">
        <v>1.3243267217348758E-2</v>
      </c>
      <c r="V68" s="113">
        <v>156.1048270261366</v>
      </c>
      <c r="W68" s="113">
        <v>41.720769939529461</v>
      </c>
      <c r="X68" s="123">
        <v>1.3920975761950338</v>
      </c>
      <c r="Y68" s="121">
        <v>0.10282400101501943</v>
      </c>
      <c r="Z68" s="113">
        <v>7.3862639209576297</v>
      </c>
      <c r="AA68" s="113">
        <v>1.9740620686080694</v>
      </c>
      <c r="AB68" s="117">
        <v>5.397657750287272</v>
      </c>
      <c r="AC68" s="117">
        <v>-0.40468994351230908</v>
      </c>
    </row>
    <row r="69" spans="1:29">
      <c r="A69" s="135">
        <v>17.14</v>
      </c>
      <c r="B69" s="135">
        <v>433.73682190400001</v>
      </c>
      <c r="C69" s="118">
        <v>3.5032249999999996</v>
      </c>
      <c r="D69" s="118">
        <v>0.20194999999999999</v>
      </c>
      <c r="E69" s="118">
        <v>0.50800000000000001</v>
      </c>
      <c r="F69" s="114">
        <v>404.9</v>
      </c>
      <c r="G69" s="115">
        <v>4.3263130104495791E-2</v>
      </c>
      <c r="H69" s="116">
        <v>1.6530622938209993</v>
      </c>
      <c r="I69" s="117">
        <v>1.2668685660753598</v>
      </c>
      <c r="J69" s="118">
        <v>76.637678495892288</v>
      </c>
      <c r="K69" s="117">
        <v>16.339207955155196</v>
      </c>
      <c r="L69" s="119">
        <v>8.9182201335627986E-2</v>
      </c>
      <c r="M69" s="117">
        <v>0.15859330310084718</v>
      </c>
      <c r="N69" s="118">
        <v>177.83066657437362</v>
      </c>
      <c r="O69" s="118">
        <v>37.913625503652163</v>
      </c>
      <c r="P69" s="120">
        <v>6.8470811627244152E-2</v>
      </c>
      <c r="Q69" s="121">
        <v>0.13709108782003213</v>
      </c>
      <c r="R69" s="113">
        <v>200.21828946085455</v>
      </c>
      <c r="S69" s="113">
        <v>42.686682740549152</v>
      </c>
      <c r="T69" s="122">
        <v>3.6869826910022564E-3</v>
      </c>
      <c r="U69" s="121">
        <v>6.5103988524666326E-3</v>
      </c>
      <c r="V69" s="113">
        <v>176.57796084464039</v>
      </c>
      <c r="W69" s="113">
        <v>37.64654774469026</v>
      </c>
      <c r="X69" s="123">
        <v>1.3286400360322372</v>
      </c>
      <c r="Y69" s="121">
        <v>0.12986917891473393</v>
      </c>
      <c r="Z69" s="113">
        <v>9.7745947278968544</v>
      </c>
      <c r="AA69" s="113">
        <v>2.0839505980733821</v>
      </c>
      <c r="AB69" s="117">
        <v>6.3099450201452862</v>
      </c>
      <c r="AC69" s="117">
        <v>-0.28463368565913161</v>
      </c>
    </row>
    <row r="70" spans="1:29">
      <c r="A70" s="135">
        <v>17.16</v>
      </c>
      <c r="B70" s="135">
        <v>434.49147536000004</v>
      </c>
      <c r="C70" s="118">
        <v>3.5330499999999998</v>
      </c>
      <c r="D70" s="118">
        <v>0.27479999999999999</v>
      </c>
      <c r="E70" s="118">
        <v>0.31109999999999999</v>
      </c>
      <c r="F70" s="114">
        <v>381.40909090909093</v>
      </c>
      <c r="G70" s="115">
        <v>3.8840935015407661E-2</v>
      </c>
      <c r="H70" s="116">
        <v>1.5534014174756892</v>
      </c>
      <c r="I70" s="117">
        <v>0.59413632799284022</v>
      </c>
      <c r="J70" s="118">
        <v>38.247443404443686</v>
      </c>
      <c r="K70" s="117">
        <v>7.6494886808887372</v>
      </c>
      <c r="L70" s="119">
        <v>8.6586016124393123E-2</v>
      </c>
      <c r="M70" s="117">
        <v>0.11202071060567594</v>
      </c>
      <c r="N70" s="118">
        <v>129.37506033854504</v>
      </c>
      <c r="O70" s="118">
        <v>25.875012067709008</v>
      </c>
      <c r="P70" s="120">
        <v>6.5124334429480527E-2</v>
      </c>
      <c r="Q70" s="121">
        <v>9.6648250772376765E-2</v>
      </c>
      <c r="R70" s="113">
        <v>148.40574052550465</v>
      </c>
      <c r="S70" s="113">
        <v>29.681148105100931</v>
      </c>
      <c r="T70" s="122">
        <v>5.0653484244371572E-3</v>
      </c>
      <c r="U70" s="121">
        <v>6.7647260754359175E-3</v>
      </c>
      <c r="V70" s="113">
        <v>133.54907715331723</v>
      </c>
      <c r="W70" s="113">
        <v>26.709815430663447</v>
      </c>
      <c r="X70" s="123">
        <v>1.3760898965102357</v>
      </c>
      <c r="Y70" s="121">
        <v>0.1089679545410515</v>
      </c>
      <c r="Z70" s="113">
        <v>7.9186654024126089</v>
      </c>
      <c r="AA70" s="113">
        <v>1.5837330804825218</v>
      </c>
      <c r="AB70" s="117">
        <v>6.1637757452879605</v>
      </c>
      <c r="AC70" s="117">
        <v>-0.31549595341028636</v>
      </c>
    </row>
    <row r="71" spans="1:29">
      <c r="A71" s="135">
        <v>17.18</v>
      </c>
      <c r="B71" s="135">
        <v>435.24740840000004</v>
      </c>
      <c r="C71" s="118">
        <v>3.5286249999999999</v>
      </c>
      <c r="D71" s="118">
        <v>0.15145</v>
      </c>
      <c r="E71" s="118">
        <v>0.45100000000000001</v>
      </c>
      <c r="F71" s="114">
        <v>384.66666666666669</v>
      </c>
      <c r="G71" s="115">
        <v>4.042909221299229E-2</v>
      </c>
      <c r="H71" s="116">
        <v>1.2170706678157828</v>
      </c>
      <c r="I71" s="117">
        <v>0.54796803509107361</v>
      </c>
      <c r="J71" s="118">
        <v>45.023518319974393</v>
      </c>
      <c r="K71" s="117">
        <v>10.329103496811607</v>
      </c>
      <c r="L71" s="119">
        <v>6.2460316284928721E-2</v>
      </c>
      <c r="M71" s="117">
        <v>0.12027242825192924</v>
      </c>
      <c r="N71" s="118">
        <v>192.55814796594333</v>
      </c>
      <c r="O71" s="118">
        <v>44.175868828363107</v>
      </c>
      <c r="P71" s="120">
        <v>3.7720014955030363E-2</v>
      </c>
      <c r="Q71" s="121">
        <v>6.1029811633406372E-2</v>
      </c>
      <c r="R71" s="113">
        <v>161.7968914014638</v>
      </c>
      <c r="S71" s="113">
        <v>37.118752578842397</v>
      </c>
      <c r="T71" s="122">
        <v>1.9256324790388761E-3</v>
      </c>
      <c r="U71" s="121">
        <v>2.4660786689136398E-3</v>
      </c>
      <c r="V71" s="113">
        <v>128.06590539771702</v>
      </c>
      <c r="W71" s="113">
        <v>29.380333670615183</v>
      </c>
      <c r="X71" s="123">
        <v>1.2140303373787174</v>
      </c>
      <c r="Y71" s="121">
        <v>0.13152969895787908</v>
      </c>
      <c r="Z71" s="113">
        <v>10.834136092667372</v>
      </c>
      <c r="AA71" s="113">
        <v>2.4855212825528255</v>
      </c>
      <c r="AB71" s="117">
        <v>2.6028421502165227</v>
      </c>
      <c r="AC71" s="117">
        <v>-1.0040639590254807E-2</v>
      </c>
    </row>
    <row r="72" spans="1:29">
      <c r="A72" s="135">
        <v>17.2</v>
      </c>
      <c r="B72" s="135">
        <v>436.00334144000004</v>
      </c>
      <c r="C72" s="118">
        <v>3.5242</v>
      </c>
      <c r="D72" s="118">
        <v>2.81E-2</v>
      </c>
      <c r="E72" s="118">
        <v>0.46900000000000003</v>
      </c>
      <c r="F72" s="114">
        <v>406.13333333333333</v>
      </c>
      <c r="G72" s="115">
        <v>3.982045418525143E-2</v>
      </c>
      <c r="H72" s="116">
        <v>1.2942971706643014</v>
      </c>
      <c r="I72" s="117">
        <v>0.55414043139559377</v>
      </c>
      <c r="J72" s="118">
        <v>42.81400314822443</v>
      </c>
      <c r="K72" s="117">
        <v>10.703500787056107</v>
      </c>
      <c r="L72" s="119">
        <v>5.8825547719080294E-2</v>
      </c>
      <c r="M72" s="117">
        <v>9.6843299950274381E-2</v>
      </c>
      <c r="N72" s="118">
        <v>164.62796132854857</v>
      </c>
      <c r="O72" s="118">
        <v>41.156990332137141</v>
      </c>
      <c r="P72" s="120">
        <v>5.5279586380824294E-2</v>
      </c>
      <c r="Q72" s="121">
        <v>7.8927535799145951E-2</v>
      </c>
      <c r="R72" s="113">
        <v>142.77881034675178</v>
      </c>
      <c r="S72" s="113">
        <v>35.694702586687946</v>
      </c>
      <c r="T72" s="122">
        <v>3.2567981407862216E-3</v>
      </c>
      <c r="U72" s="121">
        <v>3.672143814126185E-3</v>
      </c>
      <c r="V72" s="113">
        <v>112.75319056893392</v>
      </c>
      <c r="W72" s="113">
        <v>28.188297642233479</v>
      </c>
      <c r="X72" s="123">
        <v>1.3944877439523788</v>
      </c>
      <c r="Y72" s="121">
        <v>8.1286176533944557E-2</v>
      </c>
      <c r="Z72" s="113">
        <v>5.8291065580509294</v>
      </c>
      <c r="AA72" s="113">
        <v>1.4572766395127323</v>
      </c>
      <c r="AB72" s="117">
        <v>3.5673098001591934</v>
      </c>
      <c r="AC72" s="117">
        <v>-0.27999624923064298</v>
      </c>
    </row>
    <row r="73" spans="1:29">
      <c r="A73" s="135">
        <v>17.22</v>
      </c>
      <c r="B73" s="135">
        <v>436.76055406400002</v>
      </c>
      <c r="C73" s="113" t="s">
        <v>57</v>
      </c>
      <c r="D73" s="113" t="s">
        <v>57</v>
      </c>
      <c r="E73" s="118">
        <v>0.67</v>
      </c>
      <c r="F73" s="114">
        <v>415.76315789473682</v>
      </c>
      <c r="G73" s="115">
        <v>4.3553902658909308E-2</v>
      </c>
      <c r="H73" s="116">
        <v>1.330162298700913</v>
      </c>
      <c r="I73" s="117">
        <v>0.75369236069884171</v>
      </c>
      <c r="J73" s="118">
        <v>56.661684174549698</v>
      </c>
      <c r="K73" s="117">
        <v>12.364593177788354</v>
      </c>
      <c r="L73" s="119">
        <v>0.17240646222852568</v>
      </c>
      <c r="M73" s="117">
        <v>0.24445568122108732</v>
      </c>
      <c r="N73" s="118">
        <v>141.79032390158324</v>
      </c>
      <c r="O73" s="118">
        <v>30.9411853376815</v>
      </c>
      <c r="P73" s="120">
        <v>5.6807171318759245E-2</v>
      </c>
      <c r="Q73" s="121">
        <v>6.6256716718838427E-2</v>
      </c>
      <c r="R73" s="113">
        <v>116.63442340238245</v>
      </c>
      <c r="S73" s="113">
        <v>25.451717803759355</v>
      </c>
      <c r="T73" s="122">
        <v>3.2591698929575132E-3</v>
      </c>
      <c r="U73" s="121">
        <v>4.4384852429068334E-3</v>
      </c>
      <c r="V73" s="113">
        <v>136.18453129729784</v>
      </c>
      <c r="W73" s="113">
        <v>29.71790110247381</v>
      </c>
      <c r="X73" s="123">
        <v>1.3630665898480827</v>
      </c>
      <c r="Y73" s="121">
        <v>0.12484969873919829</v>
      </c>
      <c r="Z73" s="113">
        <v>9.1594717139324136</v>
      </c>
      <c r="AA73" s="113">
        <v>1.9987605930905805</v>
      </c>
      <c r="AB73" s="117">
        <v>3.7011583399718857</v>
      </c>
      <c r="AC73" s="117">
        <v>-0.28508191471344912</v>
      </c>
    </row>
    <row r="74" spans="1:29">
      <c r="A74" s="135">
        <v>17.329999999999998</v>
      </c>
      <c r="B74" s="135">
        <v>441.31534606399998</v>
      </c>
      <c r="C74" s="113" t="s">
        <v>57</v>
      </c>
      <c r="D74" s="113" t="s">
        <v>57</v>
      </c>
      <c r="E74" s="118">
        <v>0.56600000000000006</v>
      </c>
      <c r="F74" s="114">
        <v>406.35294117647061</v>
      </c>
      <c r="G74" s="115">
        <v>4.2208418873155421E-2</v>
      </c>
      <c r="H74" s="116">
        <v>1.4419561424870719</v>
      </c>
      <c r="I74" s="117">
        <v>0.37035545913403334</v>
      </c>
      <c r="J74" s="118">
        <v>25.684238807377863</v>
      </c>
      <c r="K74" s="117">
        <v>5.4758981127815298</v>
      </c>
      <c r="L74" s="119">
        <v>0.13662467216904897</v>
      </c>
      <c r="M74" s="117">
        <v>0.17371123699389429</v>
      </c>
      <c r="N74" s="118">
        <v>127.14485183097619</v>
      </c>
      <c r="O74" s="118">
        <v>27.107373491292069</v>
      </c>
      <c r="P74" s="120">
        <v>6.9875803772270081E-2</v>
      </c>
      <c r="Q74" s="121">
        <v>9.2639509206563719E-2</v>
      </c>
      <c r="R74" s="113">
        <v>132.57737901446126</v>
      </c>
      <c r="S74" s="113">
        <v>28.265592178432414</v>
      </c>
      <c r="T74" s="122">
        <v>6.994695691330933E-3</v>
      </c>
      <c r="U74" s="121">
        <v>1.119240263907521E-2</v>
      </c>
      <c r="V74" s="113">
        <v>160.0127172501131</v>
      </c>
      <c r="W74" s="113">
        <v>34.114825943731852</v>
      </c>
      <c r="X74" s="123">
        <v>1.3828334745572259</v>
      </c>
      <c r="Y74" s="121">
        <v>0.10035204972340633</v>
      </c>
      <c r="Z74" s="113">
        <v>7.2569873068438984</v>
      </c>
      <c r="AA74" s="113">
        <v>1.5471948924026913</v>
      </c>
      <c r="AB74" s="117">
        <v>5.2576536869453623</v>
      </c>
      <c r="AC74" s="117">
        <v>-0.31471223621332495</v>
      </c>
    </row>
    <row r="75" spans="1:29">
      <c r="A75" s="135">
        <v>17.43</v>
      </c>
      <c r="B75" s="135">
        <v>444.746235254</v>
      </c>
      <c r="C75" s="118">
        <v>3.2004000000000001</v>
      </c>
      <c r="D75" s="118">
        <v>-0.27189999999999998</v>
      </c>
      <c r="E75" s="118">
        <v>0.62</v>
      </c>
      <c r="F75" s="114">
        <v>396.52499999999998</v>
      </c>
      <c r="G75" s="115">
        <v>4.009188802077019E-2</v>
      </c>
      <c r="H75" s="116">
        <v>1.3919606603480763</v>
      </c>
      <c r="I75" s="117">
        <v>0.8485367716633645</v>
      </c>
      <c r="J75" s="118">
        <v>60.959824213076388</v>
      </c>
      <c r="K75" s="117">
        <v>13.631031083687642</v>
      </c>
      <c r="L75" s="119">
        <v>0.14507512080250917</v>
      </c>
      <c r="M75" s="117">
        <v>0.23927822547467606</v>
      </c>
      <c r="N75" s="118">
        <v>164.93401773582227</v>
      </c>
      <c r="O75" s="118">
        <v>36.880367545945454</v>
      </c>
      <c r="P75" s="120">
        <v>5.5132931805920757E-2</v>
      </c>
      <c r="Q75" s="121">
        <v>7.8235183754901752E-2</v>
      </c>
      <c r="R75" s="113">
        <v>141.90281777560037</v>
      </c>
      <c r="S75" s="113">
        <v>31.730434674500792</v>
      </c>
      <c r="T75" s="122">
        <v>3.931198193544358E-3</v>
      </c>
      <c r="U75" s="121">
        <v>4.2835943441368275E-3</v>
      </c>
      <c r="V75" s="113">
        <v>108.9640901639393</v>
      </c>
      <c r="W75" s="113">
        <v>24.365111271298449</v>
      </c>
      <c r="X75" s="123">
        <v>1.3762058841185527</v>
      </c>
      <c r="Y75" s="121">
        <v>0.13398682697034117</v>
      </c>
      <c r="Z75" s="113">
        <v>9.7359580071958849</v>
      </c>
      <c r="AA75" s="113">
        <v>2.1770263930173384</v>
      </c>
      <c r="AB75" s="117">
        <v>4.1689933408389477</v>
      </c>
      <c r="AC75" s="117">
        <v>-0.388098874799571</v>
      </c>
    </row>
    <row r="76" spans="1:29">
      <c r="A76" s="135">
        <v>17.46</v>
      </c>
      <c r="B76" s="135">
        <v>445.23852558675918</v>
      </c>
      <c r="C76" s="113" t="s">
        <v>57</v>
      </c>
      <c r="D76" s="113" t="s">
        <v>57</v>
      </c>
      <c r="E76" s="118">
        <v>0.44400000000000001</v>
      </c>
      <c r="F76" s="114">
        <v>357.18421052631578</v>
      </c>
      <c r="G76" s="115">
        <v>3.3596109924114048E-2</v>
      </c>
      <c r="H76" s="128">
        <v>1.4748151559921618</v>
      </c>
      <c r="I76" s="118">
        <v>0.72363625274437526</v>
      </c>
      <c r="J76" s="118">
        <v>49.066233812708468</v>
      </c>
      <c r="K76" s="118">
        <v>10.971543420511482</v>
      </c>
      <c r="L76" s="129">
        <v>0.14762500748456142</v>
      </c>
      <c r="M76" s="118">
        <v>0.22362408776938461</v>
      </c>
      <c r="N76" s="118">
        <v>151.48116947108107</v>
      </c>
      <c r="O76" s="118">
        <v>33.872219224850312</v>
      </c>
      <c r="P76" s="130">
        <v>6.5279992955552799E-2</v>
      </c>
      <c r="Q76" s="115">
        <v>5.9577433229126606E-2</v>
      </c>
      <c r="R76" s="113">
        <v>91.264460260728129</v>
      </c>
      <c r="S76" s="113">
        <v>20.407353707281626</v>
      </c>
      <c r="T76" s="131">
        <v>5.3346486306942963E-3</v>
      </c>
      <c r="U76" s="115">
        <v>5.1982001677815136E-3</v>
      </c>
      <c r="V76" s="113">
        <v>97.442222115104443</v>
      </c>
      <c r="W76" s="113">
        <v>21.788743252800685</v>
      </c>
      <c r="X76" s="140">
        <v>1.382439043321519</v>
      </c>
      <c r="Y76" s="118">
        <v>0.15045189284156182</v>
      </c>
      <c r="Z76" s="113">
        <v>10.883076079801565</v>
      </c>
      <c r="AA76" s="113">
        <v>2.4335297918738226</v>
      </c>
      <c r="AB76" s="117">
        <v>5.2802121642439825</v>
      </c>
      <c r="AC76" s="118">
        <v>-0.26794390978094729</v>
      </c>
    </row>
    <row r="77" spans="1:29">
      <c r="A77" s="135">
        <v>17.48</v>
      </c>
      <c r="B77" s="135">
        <v>449.21093937986251</v>
      </c>
      <c r="C77" s="113" t="s">
        <v>57</v>
      </c>
      <c r="D77" s="113" t="s">
        <v>57</v>
      </c>
      <c r="E77" s="113" t="s">
        <v>57</v>
      </c>
      <c r="F77" s="113" t="s">
        <v>57</v>
      </c>
      <c r="G77" s="113" t="s">
        <v>57</v>
      </c>
      <c r="H77" s="128">
        <v>1.3169266555617374</v>
      </c>
      <c r="I77" s="118">
        <v>0.53834859026914283</v>
      </c>
      <c r="J77" s="118">
        <v>40.879162707775038</v>
      </c>
      <c r="K77" s="118">
        <v>9.3783231126183111</v>
      </c>
      <c r="L77" s="129">
        <v>7.2458918047786772E-2</v>
      </c>
      <c r="M77" s="118">
        <v>0.10405598249373772</v>
      </c>
      <c r="N77" s="118">
        <v>143.60686758407383</v>
      </c>
      <c r="O77" s="118">
        <v>32.94567491565288</v>
      </c>
      <c r="P77" s="130">
        <v>5.1797832277675614E-2</v>
      </c>
      <c r="Q77" s="115">
        <v>6.0249027596121413E-2</v>
      </c>
      <c r="R77" s="113">
        <v>116.31573165676315</v>
      </c>
      <c r="S77" s="113">
        <v>26.684658938727647</v>
      </c>
      <c r="T77" s="131">
        <v>3.7385830508121958E-3</v>
      </c>
      <c r="U77" s="115">
        <v>4.3400826777500361E-3</v>
      </c>
      <c r="V77" s="113">
        <v>116.08897324902723</v>
      </c>
      <c r="W77" s="113">
        <v>26.632636992205594</v>
      </c>
      <c r="X77" s="140">
        <v>1.3706989698783782</v>
      </c>
      <c r="Y77" s="118">
        <v>9.5801384235533804E-2</v>
      </c>
      <c r="Z77" s="113">
        <v>6.9892358818971196</v>
      </c>
      <c r="AA77" s="113">
        <v>1.6034406790398905</v>
      </c>
      <c r="AB77" s="117">
        <v>3.8047232668899182</v>
      </c>
      <c r="AC77" s="118">
        <v>-0.30753136968930994</v>
      </c>
    </row>
    <row r="78" spans="1:29">
      <c r="A78" s="135">
        <v>17.5</v>
      </c>
      <c r="B78" s="135">
        <v>453.18335317296595</v>
      </c>
      <c r="C78" s="113" t="s">
        <v>57</v>
      </c>
      <c r="D78" s="113" t="s">
        <v>57</v>
      </c>
      <c r="E78" s="113" t="s">
        <v>57</v>
      </c>
      <c r="F78" s="113" t="s">
        <v>57</v>
      </c>
      <c r="G78" s="113" t="s">
        <v>57</v>
      </c>
      <c r="H78" s="128">
        <v>1.3104696366491539</v>
      </c>
      <c r="I78" s="118">
        <v>0.61592633184985379</v>
      </c>
      <c r="J78" s="118">
        <v>47.000427528009411</v>
      </c>
      <c r="K78" s="118">
        <v>10.256334135351873</v>
      </c>
      <c r="L78" s="129">
        <v>0.13175921367996318</v>
      </c>
      <c r="M78" s="118">
        <v>0.19522621354317948</v>
      </c>
      <c r="N78" s="118">
        <v>148.16892731112875</v>
      </c>
      <c r="O78" s="118">
        <v>32.333110716364629</v>
      </c>
      <c r="P78" s="130">
        <v>4.9029420565370602E-2</v>
      </c>
      <c r="Q78" s="115">
        <v>5.8586636427111274E-2</v>
      </c>
      <c r="R78" s="113">
        <v>119.49281829467697</v>
      </c>
      <c r="S78" s="113">
        <v>26.0754707066172</v>
      </c>
      <c r="T78" s="131">
        <v>4.8314746017513481E-3</v>
      </c>
      <c r="U78" s="115">
        <v>8.7142620536594297E-3</v>
      </c>
      <c r="V78" s="113">
        <v>180.36443885062795</v>
      </c>
      <c r="W78" s="113">
        <v>39.35874731958269</v>
      </c>
      <c r="X78" s="140">
        <v>1.3578358396181582</v>
      </c>
      <c r="Y78" s="118">
        <v>0.11156061904411682</v>
      </c>
      <c r="Z78" s="113">
        <v>8.2160608660535264</v>
      </c>
      <c r="AA78" s="113">
        <v>1.7928914682407009</v>
      </c>
      <c r="AB78" s="117">
        <v>3.6729777643702151</v>
      </c>
      <c r="AC78" s="118">
        <v>-0.28200384338905959</v>
      </c>
    </row>
    <row r="96" spans="1:2">
      <c r="A96" s="127"/>
      <c r="B96" s="1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0"/>
  <sheetViews>
    <sheetView topLeftCell="D1" zoomScale="55" zoomScaleNormal="55" workbookViewId="0">
      <selection activeCell="L2" sqref="L2"/>
    </sheetView>
  </sheetViews>
  <sheetFormatPr defaultColWidth="8.88671875" defaultRowHeight="12"/>
  <cols>
    <col min="1" max="1" width="8.6640625" style="143" bestFit="1" customWidth="1"/>
    <col min="2" max="2" width="11" style="143" bestFit="1" customWidth="1"/>
    <col min="3" max="3" width="7.109375" style="127" customWidth="1"/>
    <col min="4" max="4" width="7" style="127" customWidth="1"/>
    <col min="5" max="5" width="8.33203125" style="127" customWidth="1"/>
    <col min="6" max="6" width="8.88671875" style="141"/>
    <col min="7" max="7" width="12.21875" style="142" bestFit="1" customWidth="1"/>
    <col min="8" max="8" width="15.88671875" style="127" bestFit="1" customWidth="1"/>
    <col min="9" max="9" width="5.44140625" style="127" customWidth="1"/>
    <col min="10" max="10" width="6.33203125" style="127" customWidth="1"/>
    <col min="11" max="11" width="6" style="127" customWidth="1"/>
    <col min="12" max="12" width="16" style="127" bestFit="1" customWidth="1"/>
    <col min="13" max="13" width="7.33203125" style="127" customWidth="1"/>
    <col min="14" max="15" width="4.88671875" style="127" customWidth="1"/>
    <col min="16" max="16" width="16" style="127" bestFit="1" customWidth="1"/>
    <col min="17" max="17" width="7.5546875" style="127" customWidth="1"/>
    <col min="18" max="19" width="4.88671875" style="127" customWidth="1"/>
    <col min="20" max="20" width="15.6640625" style="127" bestFit="1" customWidth="1"/>
    <col min="21" max="21" width="5.88671875" style="127" customWidth="1"/>
    <col min="22" max="23" width="4.88671875" style="127" customWidth="1"/>
    <col min="24" max="24" width="15.33203125" style="127" bestFit="1" customWidth="1"/>
    <col min="25" max="25" width="6" style="127" customWidth="1"/>
    <col min="26" max="27" width="4.88671875" style="127" customWidth="1"/>
    <col min="28" max="28" width="11.88671875" style="127" bestFit="1" customWidth="1"/>
    <col min="29" max="29" width="6.5546875" style="127" customWidth="1"/>
    <col min="30" max="16384" width="8.88671875" style="127"/>
  </cols>
  <sheetData>
    <row r="2" spans="1:34" s="111" customFormat="1" ht="48">
      <c r="A2" s="101" t="s">
        <v>40</v>
      </c>
      <c r="B2" s="102" t="s">
        <v>41</v>
      </c>
      <c r="C2" s="102" t="s">
        <v>42</v>
      </c>
      <c r="D2" s="102" t="s">
        <v>43</v>
      </c>
      <c r="E2" s="101" t="s">
        <v>44</v>
      </c>
      <c r="F2" s="103" t="s">
        <v>58</v>
      </c>
      <c r="G2" s="104" t="s">
        <v>46</v>
      </c>
      <c r="H2" s="105" t="s">
        <v>47</v>
      </c>
      <c r="I2" s="102" t="s">
        <v>59</v>
      </c>
      <c r="J2" s="101" t="s">
        <v>49</v>
      </c>
      <c r="K2" s="101" t="s">
        <v>50</v>
      </c>
      <c r="L2" s="106" t="s">
        <v>51</v>
      </c>
      <c r="M2" s="102" t="s">
        <v>59</v>
      </c>
      <c r="N2" s="101" t="s">
        <v>49</v>
      </c>
      <c r="O2" s="101" t="s">
        <v>50</v>
      </c>
      <c r="P2" s="107" t="s">
        <v>52</v>
      </c>
      <c r="Q2" s="102" t="s">
        <v>59</v>
      </c>
      <c r="R2" s="101" t="s">
        <v>49</v>
      </c>
      <c r="S2" s="101" t="s">
        <v>50</v>
      </c>
      <c r="T2" s="108" t="s">
        <v>53</v>
      </c>
      <c r="U2" s="102" t="s">
        <v>59</v>
      </c>
      <c r="V2" s="101" t="s">
        <v>49</v>
      </c>
      <c r="W2" s="101" t="s">
        <v>50</v>
      </c>
      <c r="X2" s="109" t="s">
        <v>54</v>
      </c>
      <c r="Y2" s="102" t="s">
        <v>59</v>
      </c>
      <c r="Z2" s="101" t="s">
        <v>49</v>
      </c>
      <c r="AA2" s="101" t="s">
        <v>50</v>
      </c>
      <c r="AB2" s="101" t="s">
        <v>55</v>
      </c>
      <c r="AC2" s="101" t="s">
        <v>56</v>
      </c>
      <c r="AD2" s="144"/>
      <c r="AE2" s="145"/>
      <c r="AF2" s="145"/>
      <c r="AG2" s="145"/>
      <c r="AH2" s="110"/>
    </row>
    <row r="3" spans="1:34">
      <c r="A3" s="112">
        <v>15.15</v>
      </c>
      <c r="B3" s="112">
        <v>375.07</v>
      </c>
      <c r="C3" s="113">
        <v>2.4744000000000002</v>
      </c>
      <c r="D3" s="113">
        <v>4.2849999999999999E-2</v>
      </c>
      <c r="E3" s="113" t="s">
        <v>57</v>
      </c>
      <c r="F3" s="113" t="s">
        <v>57</v>
      </c>
      <c r="G3" s="113" t="s">
        <v>57</v>
      </c>
      <c r="H3" s="116">
        <v>1.6698704640096447</v>
      </c>
      <c r="I3" s="121">
        <v>1.2174874366141364</v>
      </c>
      <c r="J3" s="113">
        <v>72.90909461867723</v>
      </c>
      <c r="K3" s="139">
        <v>21.047042702232599</v>
      </c>
      <c r="L3" s="119">
        <v>0.17827083090670579</v>
      </c>
      <c r="M3" s="121">
        <v>0.38148677144177306</v>
      </c>
      <c r="N3" s="113">
        <v>213.99281615589481</v>
      </c>
      <c r="O3" s="113">
        <v>61.774405006125988</v>
      </c>
      <c r="P3" s="120">
        <v>0.18250011491960147</v>
      </c>
      <c r="Q3" s="121">
        <v>0.20963962701395861</v>
      </c>
      <c r="R3" s="113">
        <v>114.87095616696634</v>
      </c>
      <c r="S3" s="113">
        <v>33.16038873253386</v>
      </c>
      <c r="T3" s="122">
        <v>1.7518643287138706E-2</v>
      </c>
      <c r="U3" s="121">
        <v>2.6655977797238453E-2</v>
      </c>
      <c r="V3" s="113">
        <v>152.15777477932843</v>
      </c>
      <c r="W3" s="113">
        <v>43.924166114069862</v>
      </c>
      <c r="X3" s="123">
        <v>1.3294335796610099</v>
      </c>
      <c r="Y3" s="121">
        <v>0.15452159128494752</v>
      </c>
      <c r="Z3" s="113">
        <v>11.623114809868781</v>
      </c>
      <c r="AA3" s="113">
        <v>3.3553042321498334</v>
      </c>
      <c r="AB3" s="121">
        <v>10.8175332692326</v>
      </c>
      <c r="AC3" s="121">
        <v>-0.41475731915020314</v>
      </c>
      <c r="AD3" s="124"/>
      <c r="AE3" s="125"/>
      <c r="AF3" s="125"/>
      <c r="AG3" s="125"/>
      <c r="AH3" s="126"/>
    </row>
    <row r="4" spans="1:34">
      <c r="A4" s="112">
        <v>15.19</v>
      </c>
      <c r="B4" s="112">
        <v>375.84</v>
      </c>
      <c r="C4" s="113">
        <v>2.2497999999999996</v>
      </c>
      <c r="D4" s="113">
        <v>0.1079</v>
      </c>
      <c r="E4" s="118">
        <v>0.21130000000000002</v>
      </c>
      <c r="F4" s="114">
        <v>384.88571428571424</v>
      </c>
      <c r="G4" s="115">
        <v>2.7449706777522089E-2</v>
      </c>
      <c r="H4" s="128">
        <v>1.5807146051033747</v>
      </c>
      <c r="I4" s="115">
        <v>0.53851366113998156</v>
      </c>
      <c r="J4" s="132">
        <v>34.067734896696557</v>
      </c>
      <c r="K4" s="132">
        <v>8.7962513265276669</v>
      </c>
      <c r="L4" s="129">
        <v>0.14119532449510722</v>
      </c>
      <c r="M4" s="115">
        <v>0.16742519872088285</v>
      </c>
      <c r="N4" s="113">
        <v>118.57701331086538</v>
      </c>
      <c r="O4" s="113">
        <v>30.616453186399788</v>
      </c>
      <c r="P4" s="130">
        <v>0.23969054969468909</v>
      </c>
      <c r="Q4" s="115">
        <v>0.19705422639282003</v>
      </c>
      <c r="R4" s="113">
        <v>82.211929775213093</v>
      </c>
      <c r="S4" s="113">
        <v>21.227028991931597</v>
      </c>
      <c r="T4" s="131">
        <v>2.1114464187876554E-2</v>
      </c>
      <c r="U4" s="115">
        <v>1.9819063433476017E-2</v>
      </c>
      <c r="V4" s="132">
        <v>93.864865606467404</v>
      </c>
      <c r="W4" s="132">
        <v>24.235804085856373</v>
      </c>
      <c r="X4" s="133">
        <v>1.3223860746305476</v>
      </c>
      <c r="Y4" s="115">
        <v>0.1236772962312358</v>
      </c>
      <c r="Z4" s="113">
        <v>9.352586102042034</v>
      </c>
      <c r="AA4" s="113">
        <v>2.4148273478119826</v>
      </c>
      <c r="AB4" s="121">
        <v>10.599271478846999</v>
      </c>
      <c r="AC4" s="115">
        <v>-0.40842511845771873</v>
      </c>
      <c r="AD4" s="125"/>
      <c r="AE4" s="125"/>
      <c r="AF4" s="125"/>
      <c r="AG4" s="134"/>
      <c r="AH4" s="126"/>
    </row>
    <row r="5" spans="1:34">
      <c r="A5" s="135">
        <v>15.23</v>
      </c>
      <c r="B5" s="135">
        <v>376.61</v>
      </c>
      <c r="C5" s="118">
        <v>2.06</v>
      </c>
      <c r="D5" s="118">
        <v>0.02</v>
      </c>
      <c r="E5" s="118">
        <v>0.2253</v>
      </c>
      <c r="F5" s="114">
        <v>388.72727272727275</v>
      </c>
      <c r="G5" s="115">
        <v>2.7599224909795536E-2</v>
      </c>
      <c r="H5" s="128">
        <v>1.6738385302954122</v>
      </c>
      <c r="I5" s="115">
        <v>1.0210468429284645</v>
      </c>
      <c r="J5" s="113">
        <v>61.000318994225935</v>
      </c>
      <c r="K5" s="132">
        <v>14.377913071786574</v>
      </c>
      <c r="L5" s="129">
        <v>0.16656021460685258</v>
      </c>
      <c r="M5" s="115">
        <v>0.28623399841318331</v>
      </c>
      <c r="N5" s="113">
        <v>171.85016187017277</v>
      </c>
      <c r="O5" s="113">
        <v>40.50547160213501</v>
      </c>
      <c r="P5" s="130">
        <v>0.27272273476511433</v>
      </c>
      <c r="Q5" s="115">
        <v>0.23837619592607848</v>
      </c>
      <c r="R5" s="113">
        <v>87.406059539327657</v>
      </c>
      <c r="S5" s="113">
        <v>20.60180580568457</v>
      </c>
      <c r="T5" s="131">
        <v>2.2293425059451592E-2</v>
      </c>
      <c r="U5" s="115">
        <v>2.4006897777106722E-2</v>
      </c>
      <c r="V5" s="113">
        <v>107.68600030316419</v>
      </c>
      <c r="W5" s="113">
        <v>25.381833684408008</v>
      </c>
      <c r="X5" s="133">
        <v>1.294626091526722</v>
      </c>
      <c r="Y5" s="115">
        <v>9.1927190935692155E-2</v>
      </c>
      <c r="Z5" s="113">
        <v>7.1006749776906313</v>
      </c>
      <c r="AA5" s="113">
        <v>1.673645142575561</v>
      </c>
      <c r="AB5" s="115">
        <v>11.010380125657196</v>
      </c>
      <c r="AC5" s="115">
        <v>-0.37613168347380793</v>
      </c>
      <c r="AD5" s="125"/>
      <c r="AE5" s="125"/>
      <c r="AF5" s="125"/>
      <c r="AG5" s="134"/>
      <c r="AH5" s="126"/>
    </row>
    <row r="6" spans="1:34">
      <c r="A6" s="135">
        <v>15.27</v>
      </c>
      <c r="B6" s="135">
        <v>377.38</v>
      </c>
      <c r="C6" s="118">
        <v>1.99</v>
      </c>
      <c r="D6" s="118">
        <v>-0.01</v>
      </c>
      <c r="E6" s="118">
        <v>0.13190000000000002</v>
      </c>
      <c r="F6" s="114">
        <v>336.87</v>
      </c>
      <c r="G6" s="115">
        <v>2.0607668427458353E-2</v>
      </c>
      <c r="H6" s="128">
        <v>1.659028423386576</v>
      </c>
      <c r="I6" s="115">
        <v>0.6812467466552693</v>
      </c>
      <c r="J6" s="113">
        <v>41.062994283403526</v>
      </c>
      <c r="K6" s="132">
        <v>9.6786405712063566</v>
      </c>
      <c r="L6" s="129">
        <v>0.16692974186687434</v>
      </c>
      <c r="M6" s="115">
        <v>0.37859916745384647</v>
      </c>
      <c r="N6" s="113">
        <v>226.8015053637221</v>
      </c>
      <c r="O6" s="113">
        <v>53.457627475335016</v>
      </c>
      <c r="P6" s="130">
        <v>0.22060548165215688</v>
      </c>
      <c r="Q6" s="115">
        <v>0.13587452264518371</v>
      </c>
      <c r="R6" s="113">
        <v>61.591634816865515</v>
      </c>
      <c r="S6" s="113">
        <v>14.517287547790357</v>
      </c>
      <c r="T6" s="131">
        <v>1.8544580585749589E-2</v>
      </c>
      <c r="U6" s="115">
        <v>1.641681266473238E-2</v>
      </c>
      <c r="V6" s="113">
        <v>88.52620089638333</v>
      </c>
      <c r="W6" s="113">
        <v>20.865825655505095</v>
      </c>
      <c r="X6" s="133">
        <v>1.3236085251435514</v>
      </c>
      <c r="Y6" s="115">
        <v>9.928385590729509E-2</v>
      </c>
      <c r="Z6" s="113">
        <v>7.5009985219404136</v>
      </c>
      <c r="AA6" s="113">
        <v>1.768002306844779</v>
      </c>
      <c r="AB6" s="115">
        <v>11.300611954795631</v>
      </c>
      <c r="AC6" s="115">
        <v>-0.42116192454962681</v>
      </c>
      <c r="AD6" s="125"/>
      <c r="AE6" s="125"/>
      <c r="AF6" s="125"/>
      <c r="AG6" s="125"/>
      <c r="AH6" s="126"/>
    </row>
    <row r="7" spans="1:34">
      <c r="A7" s="135">
        <v>15.29</v>
      </c>
      <c r="B7" s="135">
        <v>377.77</v>
      </c>
      <c r="C7" s="118">
        <v>1.9965999999999999</v>
      </c>
      <c r="D7" s="118">
        <v>-2.53E-2</v>
      </c>
      <c r="E7" s="118">
        <v>6.8000000000000005E-2</v>
      </c>
      <c r="F7" s="114">
        <v>300.61428571428576</v>
      </c>
      <c r="G7" s="115">
        <v>1.7400268315061831E-2</v>
      </c>
      <c r="H7" s="128">
        <v>1.6545229729026982</v>
      </c>
      <c r="I7" s="115">
        <v>0.95960488862326743</v>
      </c>
      <c r="J7" s="113">
        <v>57.998885741654881</v>
      </c>
      <c r="K7" s="132">
        <v>18.340858069549355</v>
      </c>
      <c r="L7" s="129">
        <v>0.16696691388092913</v>
      </c>
      <c r="M7" s="115">
        <v>0.27342493382660854</v>
      </c>
      <c r="N7" s="113">
        <v>163.7599494841229</v>
      </c>
      <c r="O7" s="113">
        <v>51.785442988394415</v>
      </c>
      <c r="P7" s="130">
        <v>0.25713553213655149</v>
      </c>
      <c r="Q7" s="115">
        <v>0.1277992873953851</v>
      </c>
      <c r="R7" s="113">
        <v>49.701138669360347</v>
      </c>
      <c r="S7" s="113">
        <v>15.7168800499049</v>
      </c>
      <c r="T7" s="131">
        <v>2.008599994833344E-2</v>
      </c>
      <c r="U7" s="115">
        <v>2.1418060235869611E-2</v>
      </c>
      <c r="V7" s="113">
        <v>106.63178478025783</v>
      </c>
      <c r="W7" s="113">
        <v>33.71993108744919</v>
      </c>
      <c r="X7" s="133">
        <v>1.3455476498160406</v>
      </c>
      <c r="Y7" s="115">
        <v>0.11992923255812597</v>
      </c>
      <c r="Z7" s="113">
        <v>8.9130424013242759</v>
      </c>
      <c r="AA7" s="113">
        <v>2.8185514869841284</v>
      </c>
      <c r="AB7" s="121">
        <v>10.945620061535717</v>
      </c>
      <c r="AC7" s="115">
        <v>-0.42915170547142933</v>
      </c>
      <c r="AD7" s="126"/>
      <c r="AE7" s="126"/>
      <c r="AF7" s="126"/>
      <c r="AG7" s="126"/>
      <c r="AH7" s="126"/>
    </row>
    <row r="8" spans="1:34">
      <c r="A8" s="135">
        <v>15.31</v>
      </c>
      <c r="B8" s="135">
        <v>378.15359387000001</v>
      </c>
      <c r="C8" s="118">
        <v>2.2161499999999998</v>
      </c>
      <c r="D8" s="118">
        <v>0.1139</v>
      </c>
      <c r="E8" s="118">
        <v>0.20400000000000001</v>
      </c>
      <c r="F8" s="114">
        <v>328.75</v>
      </c>
      <c r="G8" s="115">
        <v>2.2982678495986484E-2</v>
      </c>
      <c r="H8" s="146">
        <v>1.6710015614562306</v>
      </c>
      <c r="I8" s="115">
        <v>0.46046286321551472</v>
      </c>
      <c r="J8" s="113">
        <v>27.556100116042643</v>
      </c>
      <c r="K8" s="132">
        <v>7.3646775392766584</v>
      </c>
      <c r="L8" s="147">
        <v>0.29997881261132237</v>
      </c>
      <c r="M8" s="115">
        <v>0.3269537865575291</v>
      </c>
      <c r="N8" s="113">
        <v>108.99229305942941</v>
      </c>
      <c r="O8" s="113">
        <v>29.129415601946018</v>
      </c>
      <c r="P8" s="148">
        <v>0.24243132825219643</v>
      </c>
      <c r="Q8" s="115">
        <v>0.17552638258249412</v>
      </c>
      <c r="R8" s="113">
        <v>72.402516559203747</v>
      </c>
      <c r="S8" s="113">
        <v>19.350386493197664</v>
      </c>
      <c r="T8" s="149">
        <v>2.6277849265534097E-2</v>
      </c>
      <c r="U8" s="115">
        <v>1.6997126561570319E-2</v>
      </c>
      <c r="V8" s="113">
        <v>64.682335261979262</v>
      </c>
      <c r="W8" s="113">
        <v>17.287081251912376</v>
      </c>
      <c r="X8" s="150">
        <v>1.4002538911589706</v>
      </c>
      <c r="Y8" s="115">
        <v>8.9121213411996525E-2</v>
      </c>
      <c r="Z8" s="113">
        <v>6.3646467240474607</v>
      </c>
      <c r="AA8" s="113">
        <v>1.7010233878027679</v>
      </c>
      <c r="AB8" s="151">
        <v>11.556673442491588</v>
      </c>
      <c r="AC8" s="115">
        <v>-0.45665172311833085</v>
      </c>
      <c r="AD8" s="126"/>
      <c r="AE8" s="126"/>
      <c r="AF8" s="126"/>
      <c r="AG8" s="126"/>
      <c r="AH8" s="126"/>
    </row>
    <row r="9" spans="1:34">
      <c r="A9" s="135">
        <v>15.35</v>
      </c>
      <c r="B9" s="135">
        <v>378.92776306999997</v>
      </c>
      <c r="C9" s="118">
        <v>2.3334999999999999</v>
      </c>
      <c r="D9" s="118">
        <v>0.16944999999999999</v>
      </c>
      <c r="E9" s="118">
        <v>0.16700000000000001</v>
      </c>
      <c r="F9" s="114">
        <v>327.5</v>
      </c>
      <c r="G9" s="115">
        <v>2.0396946564885495E-2</v>
      </c>
      <c r="H9" s="146">
        <v>1.8570004769278907</v>
      </c>
      <c r="I9" s="115">
        <v>0.6616452341343958</v>
      </c>
      <c r="J9" s="113">
        <v>35.629782671299132</v>
      </c>
      <c r="K9" s="132">
        <v>11.876594223766377</v>
      </c>
      <c r="L9" s="147">
        <v>0.1940232873748387</v>
      </c>
      <c r="M9" s="115">
        <v>0.20352452490009884</v>
      </c>
      <c r="N9" s="113">
        <v>104.89695729508203</v>
      </c>
      <c r="O9" s="113">
        <v>34.965652431694011</v>
      </c>
      <c r="P9" s="148">
        <v>0.18713486600712922</v>
      </c>
      <c r="Q9" s="115">
        <v>9.5680845699820438E-2</v>
      </c>
      <c r="R9" s="113">
        <v>51.129352718362654</v>
      </c>
      <c r="S9" s="113">
        <v>17.043117572787551</v>
      </c>
      <c r="T9" s="149">
        <v>1.8471698705891673E-2</v>
      </c>
      <c r="U9" s="115">
        <v>1.2555346652445487E-2</v>
      </c>
      <c r="V9" s="113">
        <v>67.970720248056409</v>
      </c>
      <c r="W9" s="113">
        <v>22.656906749352135</v>
      </c>
      <c r="X9" s="150">
        <v>1.4096155934561112</v>
      </c>
      <c r="Y9" s="115">
        <v>0.11428058358342963</v>
      </c>
      <c r="Z9" s="113">
        <v>8.1072161881549025</v>
      </c>
      <c r="AA9" s="113">
        <v>2.7024053960516343</v>
      </c>
      <c r="AB9" s="151">
        <v>13.167063006532507</v>
      </c>
      <c r="AC9" s="115">
        <v>-0.3615199772802426</v>
      </c>
      <c r="AD9" s="126"/>
      <c r="AE9" s="126"/>
      <c r="AF9" s="126"/>
      <c r="AG9" s="126"/>
      <c r="AH9" s="126"/>
    </row>
    <row r="10" spans="1:34">
      <c r="A10" s="135">
        <v>15.39</v>
      </c>
      <c r="B10" s="135">
        <v>379.70335403000001</v>
      </c>
      <c r="C10" s="118">
        <v>2.1840000000000002</v>
      </c>
      <c r="D10" s="118">
        <v>0.13730000000000001</v>
      </c>
      <c r="E10" s="118">
        <v>0.308</v>
      </c>
      <c r="F10" s="114">
        <v>318.97674418604652</v>
      </c>
      <c r="G10" s="115">
        <v>2.29901817828327E-2</v>
      </c>
      <c r="H10" s="146">
        <v>1.5468240236896806</v>
      </c>
      <c r="I10" s="115">
        <v>0.67095714738218926</v>
      </c>
      <c r="J10" s="113">
        <v>43.376436951227149</v>
      </c>
      <c r="K10" s="132">
        <v>11.199747861994584</v>
      </c>
      <c r="L10" s="147">
        <v>0.1115053707476968</v>
      </c>
      <c r="M10" s="115">
        <v>0.10006847688084423</v>
      </c>
      <c r="N10" s="113">
        <v>89.743190135001811</v>
      </c>
      <c r="O10" s="113">
        <v>23.171592055225851</v>
      </c>
      <c r="P10" s="148">
        <v>0.16583441011216807</v>
      </c>
      <c r="Q10" s="115">
        <v>0.10718092794240408</v>
      </c>
      <c r="R10" s="113">
        <v>64.631295682185865</v>
      </c>
      <c r="S10" s="113">
        <v>16.687728788060877</v>
      </c>
      <c r="T10" s="149">
        <v>2.022354515942399E-2</v>
      </c>
      <c r="U10" s="115">
        <v>1.5856548766234692E-2</v>
      </c>
      <c r="V10" s="113">
        <v>78.406375545118905</v>
      </c>
      <c r="W10" s="113">
        <v>20.244439114848667</v>
      </c>
      <c r="X10" s="150">
        <v>1.3577226677790777</v>
      </c>
      <c r="Y10" s="115">
        <v>0.12523826682174199</v>
      </c>
      <c r="Z10" s="113">
        <v>9.2241419984983413</v>
      </c>
      <c r="AA10" s="113">
        <v>2.3816632228824317</v>
      </c>
      <c r="AB10" s="151">
        <v>10.11294802970445</v>
      </c>
      <c r="AC10" s="115">
        <v>-0.42992487941810892</v>
      </c>
    </row>
    <row r="11" spans="1:34">
      <c r="A11" s="135">
        <v>15.43</v>
      </c>
      <c r="B11" s="135">
        <v>380.48036674999997</v>
      </c>
      <c r="C11" s="118">
        <v>2.1249000000000002</v>
      </c>
      <c r="D11" s="118">
        <v>-0.13450000000000001</v>
      </c>
      <c r="E11" s="118">
        <v>0.21199999999999999</v>
      </c>
      <c r="F11" s="114">
        <v>332.3</v>
      </c>
      <c r="G11" s="115">
        <v>2.1999232102275675E-2</v>
      </c>
      <c r="H11" s="146">
        <v>1.5184015879071329</v>
      </c>
      <c r="I11" s="115">
        <v>0.64094355810138803</v>
      </c>
      <c r="J11" s="113">
        <v>42.211728649785165</v>
      </c>
      <c r="K11" s="132">
        <v>10.899021471682962</v>
      </c>
      <c r="L11" s="147">
        <v>0.13060839280817316</v>
      </c>
      <c r="M11" s="115">
        <v>0.15941397347464797</v>
      </c>
      <c r="N11" s="113">
        <v>122.05492315396766</v>
      </c>
      <c r="O11" s="113">
        <v>31.51444564652952</v>
      </c>
      <c r="P11" s="148">
        <v>0.23335411969217229</v>
      </c>
      <c r="Q11" s="115">
        <v>0.16971244592465951</v>
      </c>
      <c r="R11" s="113">
        <v>72.727426517489675</v>
      </c>
      <c r="S11" s="113">
        <v>18.778140780984078</v>
      </c>
      <c r="T11" s="149">
        <v>1.7682449328765372E-2</v>
      </c>
      <c r="U11" s="115">
        <v>1.9870076248261519E-2</v>
      </c>
      <c r="V11" s="113">
        <v>112.371741486839</v>
      </c>
      <c r="W11" s="113">
        <v>29.014258890856834</v>
      </c>
      <c r="X11" s="150">
        <v>1.3379290470740388</v>
      </c>
      <c r="Y11" s="115">
        <v>0.10451229581105762</v>
      </c>
      <c r="Z11" s="113">
        <v>7.8114976305820552</v>
      </c>
      <c r="AA11" s="113">
        <v>2.0169200154788665</v>
      </c>
      <c r="AB11" s="151">
        <v>9.8365347208451457</v>
      </c>
      <c r="AC11" s="115">
        <v>-0.34216651383960256</v>
      </c>
    </row>
    <row r="12" spans="1:34">
      <c r="A12" s="135">
        <v>15.47</v>
      </c>
      <c r="B12" s="135">
        <v>383.15</v>
      </c>
      <c r="C12" s="118">
        <v>1.9107000000000001</v>
      </c>
      <c r="D12" s="118">
        <v>-0.27277000000000001</v>
      </c>
      <c r="E12" s="118">
        <v>0.14600000000000002</v>
      </c>
      <c r="F12" s="114">
        <v>324.08</v>
      </c>
      <c r="G12" s="115">
        <v>1.8771085328725422E-2</v>
      </c>
      <c r="H12" s="146">
        <v>1.8524510656060673</v>
      </c>
      <c r="I12" s="115">
        <v>0.8548259027388414</v>
      </c>
      <c r="J12" s="113">
        <v>46.145667143934382</v>
      </c>
      <c r="K12" s="132">
        <v>3.7185238274853809</v>
      </c>
      <c r="L12" s="147">
        <v>0.24483704562373626</v>
      </c>
      <c r="M12" s="115">
        <v>0.26364349791216235</v>
      </c>
      <c r="N12" s="113">
        <v>107.68121190178373</v>
      </c>
      <c r="O12" s="113">
        <v>8.408489973712852</v>
      </c>
      <c r="P12" s="148">
        <v>0.30595349503277275</v>
      </c>
      <c r="Q12" s="115">
        <v>0.2100597379801841</v>
      </c>
      <c r="R12" s="113">
        <v>68.657407544137769</v>
      </c>
      <c r="S12" s="113">
        <v>5.2049046336410285</v>
      </c>
      <c r="T12" s="149">
        <v>1.998888180835566E-2</v>
      </c>
      <c r="U12" s="115">
        <v>1.7785072590957511E-2</v>
      </c>
      <c r="V12" s="113">
        <v>88.974824912532512</v>
      </c>
      <c r="W12" s="113">
        <v>6.5593111168216343</v>
      </c>
      <c r="X12" s="150">
        <v>1.3505250360191865</v>
      </c>
      <c r="Y12" s="115">
        <v>8.2954094854755744E-2</v>
      </c>
      <c r="Z12" s="113">
        <v>6.1423589080045193</v>
      </c>
      <c r="AA12" s="113">
        <v>0.44099566911601856</v>
      </c>
      <c r="AB12" s="151">
        <v>12.970193424908354</v>
      </c>
      <c r="AC12" s="115">
        <v>-0.46495710636908816</v>
      </c>
    </row>
    <row r="13" spans="1:34">
      <c r="A13" s="135">
        <v>15.51</v>
      </c>
      <c r="B13" s="135">
        <v>383.93</v>
      </c>
      <c r="C13" s="118">
        <v>1.85385</v>
      </c>
      <c r="D13" s="118">
        <v>-0.25441999999999998</v>
      </c>
      <c r="E13" s="118">
        <v>0.111</v>
      </c>
      <c r="F13" s="114">
        <v>304.27777777777777</v>
      </c>
      <c r="G13" s="115">
        <v>2.1458720424448765E-2</v>
      </c>
      <c r="H13" s="146">
        <v>1.6104061867617181</v>
      </c>
      <c r="I13" s="115">
        <v>0.67200271047596594</v>
      </c>
      <c r="J13" s="113">
        <v>41.728771039265638</v>
      </c>
      <c r="K13" s="132">
        <v>13.909590346421879</v>
      </c>
      <c r="L13" s="147">
        <v>6.9749310698340797E-2</v>
      </c>
      <c r="M13" s="115">
        <v>0.1379529644256802</v>
      </c>
      <c r="N13" s="113">
        <v>197.78398244294311</v>
      </c>
      <c r="O13" s="113">
        <v>65.927994147647709</v>
      </c>
      <c r="P13" s="148">
        <v>0.33369272811528722</v>
      </c>
      <c r="Q13" s="115">
        <v>0.14491173723128098</v>
      </c>
      <c r="R13" s="113">
        <v>43.426699182133675</v>
      </c>
      <c r="S13" s="113">
        <v>14.475566394044558</v>
      </c>
      <c r="T13" s="149">
        <v>3.7135702406179964E-2</v>
      </c>
      <c r="U13" s="115">
        <v>2.2356402266480668E-2</v>
      </c>
      <c r="V13" s="113">
        <v>60.201910339415612</v>
      </c>
      <c r="W13" s="113">
        <v>20.067303446471872</v>
      </c>
      <c r="X13" s="150">
        <v>1.3984615170109553</v>
      </c>
      <c r="Y13" s="115">
        <v>9.647363337419082E-2</v>
      </c>
      <c r="Z13" s="113">
        <v>6.8985547475336837</v>
      </c>
      <c r="AA13" s="113">
        <v>2.2995182491778947</v>
      </c>
      <c r="AB13" s="151">
        <v>10.791868297114545</v>
      </c>
      <c r="AC13" s="115">
        <v>-0.36462603720468933</v>
      </c>
    </row>
    <row r="14" spans="1:34">
      <c r="A14" s="135">
        <v>15.63</v>
      </c>
      <c r="B14" s="135">
        <v>385.89</v>
      </c>
      <c r="C14" s="118">
        <v>2.0158</v>
      </c>
      <c r="D14" s="118">
        <v>-6.9199999999999998E-2</v>
      </c>
      <c r="E14" s="118">
        <v>0.22900000000000001</v>
      </c>
      <c r="F14" s="114">
        <v>290.24324324324323</v>
      </c>
      <c r="G14" s="115">
        <v>2.1916483016212972E-2</v>
      </c>
      <c r="H14" s="146">
        <v>1.7018577157498835</v>
      </c>
      <c r="I14" s="115">
        <v>0.62170818171587205</v>
      </c>
      <c r="J14" s="113">
        <v>36.531149223713513</v>
      </c>
      <c r="K14" s="132">
        <v>10.545634419058693</v>
      </c>
      <c r="L14" s="147">
        <v>9.2615837444219362E-2</v>
      </c>
      <c r="M14" s="115">
        <v>9.6661524568825902E-2</v>
      </c>
      <c r="N14" s="113">
        <v>104.36824547102235</v>
      </c>
      <c r="O14" s="113">
        <v>30.128517308771848</v>
      </c>
      <c r="P14" s="148">
        <v>0.26079551258798223</v>
      </c>
      <c r="Q14" s="115">
        <v>0.17782847884231223</v>
      </c>
      <c r="R14" s="113">
        <v>68.186939674554353</v>
      </c>
      <c r="S14" s="113">
        <v>19.683873988160364</v>
      </c>
      <c r="T14" s="149">
        <v>3.661753818814633E-2</v>
      </c>
      <c r="U14" s="115">
        <v>2.385902964863126E-2</v>
      </c>
      <c r="V14" s="113">
        <v>65.157383126194972</v>
      </c>
      <c r="W14" s="113">
        <v>18.809316343800123</v>
      </c>
      <c r="X14" s="150">
        <v>1.3060387740960189</v>
      </c>
      <c r="Y14" s="115">
        <v>0.11486043666058482</v>
      </c>
      <c r="Z14" s="113">
        <v>8.7945655932065279</v>
      </c>
      <c r="AA14" s="113">
        <v>2.5387724063218049</v>
      </c>
      <c r="AB14" s="151">
        <v>11.727397838191299</v>
      </c>
      <c r="AC14" s="115">
        <v>-0.41984167498130481</v>
      </c>
    </row>
    <row r="15" spans="1:34">
      <c r="A15" s="135">
        <v>15.67</v>
      </c>
      <c r="B15" s="135">
        <v>386.67</v>
      </c>
      <c r="C15" s="118">
        <v>1.9554499999999999</v>
      </c>
      <c r="D15" s="118">
        <v>-0.16134999999999999</v>
      </c>
      <c r="E15" s="118">
        <v>0.157</v>
      </c>
      <c r="F15" s="114">
        <v>270.26190476190476</v>
      </c>
      <c r="G15" s="115">
        <v>1.4168731238893747E-2</v>
      </c>
      <c r="H15" s="146">
        <v>2.1121490541297727</v>
      </c>
      <c r="I15" s="115">
        <v>1.1471727582805649</v>
      </c>
      <c r="J15" s="113">
        <v>54.31305882686447</v>
      </c>
      <c r="K15" s="132">
        <v>13.172851670208695</v>
      </c>
      <c r="L15" s="147">
        <v>0.2578317951897432</v>
      </c>
      <c r="M15" s="115">
        <v>0.35528393765735566</v>
      </c>
      <c r="N15" s="113">
        <v>137.79679011112484</v>
      </c>
      <c r="O15" s="113">
        <v>33.42063061760205</v>
      </c>
      <c r="P15" s="148">
        <v>0.25529561142603951</v>
      </c>
      <c r="Q15" s="115">
        <v>0.18809026201195003</v>
      </c>
      <c r="R15" s="113">
        <v>73.675477992476488</v>
      </c>
      <c r="S15" s="113">
        <v>17.868928104755881</v>
      </c>
      <c r="T15" s="149">
        <v>2.9949221974130791E-2</v>
      </c>
      <c r="U15" s="115">
        <v>2.7474298443759815E-2</v>
      </c>
      <c r="V15" s="113">
        <v>91.736267698343752</v>
      </c>
      <c r="W15" s="113">
        <v>22.249313024718166</v>
      </c>
      <c r="X15" s="150">
        <v>1.3521514132548029</v>
      </c>
      <c r="Y15" s="115">
        <v>0.16882491084935342</v>
      </c>
      <c r="Z15" s="113">
        <v>12.48565132531793</v>
      </c>
      <c r="AA15" s="113">
        <v>3.0282152481717031</v>
      </c>
      <c r="AB15" s="151">
        <v>14.948011735836381</v>
      </c>
      <c r="AC15" s="115">
        <v>-0.37402425890503371</v>
      </c>
    </row>
    <row r="16" spans="1:34">
      <c r="A16" s="135">
        <v>15.71</v>
      </c>
      <c r="B16" s="135">
        <v>387.46</v>
      </c>
      <c r="C16" s="118">
        <v>2.0586000000000002</v>
      </c>
      <c r="D16" s="118">
        <v>-0.1419</v>
      </c>
      <c r="E16" s="118">
        <v>0.14699999999999999</v>
      </c>
      <c r="F16" s="114">
        <v>292.66666666666669</v>
      </c>
      <c r="G16" s="115">
        <v>1.7319927735448902E-2</v>
      </c>
      <c r="H16" s="146">
        <v>1.9763466348760823</v>
      </c>
      <c r="I16" s="115">
        <v>0.93488129613130777</v>
      </c>
      <c r="J16" s="113">
        <v>47.303508384293387</v>
      </c>
      <c r="K16" s="132">
        <v>10.852169090634938</v>
      </c>
      <c r="L16" s="147">
        <v>0.13020880637093657</v>
      </c>
      <c r="M16" s="115">
        <v>0.20617325759049984</v>
      </c>
      <c r="N16" s="113">
        <v>158.34048658979108</v>
      </c>
      <c r="O16" s="113">
        <v>36.325798932418763</v>
      </c>
      <c r="P16" s="148">
        <v>0.2662195150200124</v>
      </c>
      <c r="Q16" s="115">
        <v>0.16574325341478563</v>
      </c>
      <c r="R16" s="113">
        <v>62.258115601452545</v>
      </c>
      <c r="S16" s="113">
        <v>14.282991280105506</v>
      </c>
      <c r="T16" s="149">
        <v>2.7711237131455829E-2</v>
      </c>
      <c r="U16" s="115">
        <v>2.5506931856031465E-2</v>
      </c>
      <c r="V16" s="113">
        <v>92.045446166955159</v>
      </c>
      <c r="W16" s="113">
        <v>21.116673581835304</v>
      </c>
      <c r="X16" s="150">
        <v>1.3647237611418692</v>
      </c>
      <c r="Y16" s="115">
        <v>0.12689468367674342</v>
      </c>
      <c r="Z16" s="113">
        <v>9.298195524240759</v>
      </c>
      <c r="AA16" s="113">
        <v>2.1331523498656662</v>
      </c>
      <c r="AB16" s="151">
        <v>14.005996646549603</v>
      </c>
      <c r="AC16" s="115">
        <v>-0.36968423381153576</v>
      </c>
    </row>
    <row r="17" spans="1:29">
      <c r="A17" s="135">
        <v>15.75</v>
      </c>
      <c r="B17" s="135">
        <v>388.25</v>
      </c>
      <c r="C17" s="118">
        <v>2.2090999999999998</v>
      </c>
      <c r="D17" s="118">
        <v>7.375000000000001E-2</v>
      </c>
      <c r="E17" s="118">
        <v>0.10100000000000001</v>
      </c>
      <c r="F17" s="114">
        <v>282.23809523809524</v>
      </c>
      <c r="G17" s="115">
        <v>1.7892694449131094E-2</v>
      </c>
      <c r="H17" s="146">
        <v>2.060525167114815</v>
      </c>
      <c r="I17" s="115">
        <v>1.0238174156981643</v>
      </c>
      <c r="J17" s="113">
        <v>49.687207515729213</v>
      </c>
      <c r="K17" s="132">
        <v>14.981256746381877</v>
      </c>
      <c r="L17" s="147">
        <v>6.7266174140631615E-2</v>
      </c>
      <c r="M17" s="115">
        <v>0.14963643111966302</v>
      </c>
      <c r="N17" s="113">
        <v>222.45420232585559</v>
      </c>
      <c r="O17" s="113">
        <v>67.072465650242592</v>
      </c>
      <c r="P17" s="148">
        <v>0.28414486421094909</v>
      </c>
      <c r="Q17" s="115">
        <v>0.19849667254692516</v>
      </c>
      <c r="R17" s="113">
        <v>69.857561247195818</v>
      </c>
      <c r="S17" s="113">
        <v>21.062847220565484</v>
      </c>
      <c r="T17" s="149">
        <v>5.0258663640616444E-2</v>
      </c>
      <c r="U17" s="115">
        <v>4.2265810185613012E-2</v>
      </c>
      <c r="V17" s="113">
        <v>84.096565893280101</v>
      </c>
      <c r="W17" s="113">
        <v>25.356068656855381</v>
      </c>
      <c r="X17" s="150">
        <v>1.292285762610087</v>
      </c>
      <c r="Y17" s="115">
        <v>0.12237564233936046</v>
      </c>
      <c r="Z17" s="113">
        <v>9.4697044477370795</v>
      </c>
      <c r="AA17" s="113">
        <v>2.8552233207912354</v>
      </c>
      <c r="AB17" s="151">
        <v>14.640374929218121</v>
      </c>
      <c r="AC17" s="115">
        <v>-0.43629735325189112</v>
      </c>
    </row>
    <row r="18" spans="1:29">
      <c r="A18" s="135">
        <v>15.83</v>
      </c>
      <c r="B18" s="135">
        <v>389.83</v>
      </c>
      <c r="C18" s="118">
        <v>2.3643000000000001</v>
      </c>
      <c r="D18" s="118">
        <v>0.11976000000000001</v>
      </c>
      <c r="E18" s="118">
        <v>0.08</v>
      </c>
      <c r="F18" s="114">
        <v>255.36</v>
      </c>
      <c r="G18" s="115">
        <v>1.3053467000835421E-2</v>
      </c>
      <c r="H18" s="146">
        <v>1.9973292630504875</v>
      </c>
      <c r="I18" s="115">
        <v>1.0598063010270333</v>
      </c>
      <c r="J18" s="113">
        <v>53.061171266694849</v>
      </c>
      <c r="K18" s="132">
        <v>15.317440757171555</v>
      </c>
      <c r="L18" s="147">
        <v>0.10344457249315879</v>
      </c>
      <c r="M18" s="115">
        <v>0.12791816528039962</v>
      </c>
      <c r="N18" s="113">
        <v>123.65865332263746</v>
      </c>
      <c r="O18" s="113">
        <v>35.697178391725679</v>
      </c>
      <c r="P18" s="148">
        <v>0.19341625340326976</v>
      </c>
      <c r="Q18" s="115">
        <v>0.12377333953972497</v>
      </c>
      <c r="R18" s="113">
        <v>63.993246359528818</v>
      </c>
      <c r="S18" s="113">
        <v>18.473259005996002</v>
      </c>
      <c r="T18" s="149">
        <v>3.5294912918910973E-2</v>
      </c>
      <c r="U18" s="115">
        <v>2.7163623368891929E-2</v>
      </c>
      <c r="V18" s="113">
        <v>76.961865386378918</v>
      </c>
      <c r="W18" s="113">
        <v>22.216976849080805</v>
      </c>
      <c r="X18" s="150">
        <v>1.370420339966701</v>
      </c>
      <c r="Y18" s="115">
        <v>0.1022393694264155</v>
      </c>
      <c r="Z18" s="113">
        <v>7.4604387022524605</v>
      </c>
      <c r="AA18" s="113">
        <v>2.1536431465090802</v>
      </c>
      <c r="AB18" s="151">
        <v>14.124739485116052</v>
      </c>
      <c r="AC18" s="115">
        <v>-0.42379482076546143</v>
      </c>
    </row>
    <row r="19" spans="1:29">
      <c r="A19" s="135">
        <v>15.87</v>
      </c>
      <c r="B19" s="135">
        <v>390.97</v>
      </c>
      <c r="C19" s="118">
        <v>2.3360500000000002</v>
      </c>
      <c r="D19" s="118">
        <v>0.40360000000000001</v>
      </c>
      <c r="E19" s="118">
        <v>7.400000000000001E-2</v>
      </c>
      <c r="F19" s="114">
        <v>260.8</v>
      </c>
      <c r="G19" s="115">
        <v>1.493380690991282E-2</v>
      </c>
      <c r="H19" s="146">
        <v>2.0055872176361684</v>
      </c>
      <c r="I19" s="115">
        <v>0.86649831056928461</v>
      </c>
      <c r="J19" s="113">
        <v>43.204219838943708</v>
      </c>
      <c r="K19" s="132">
        <v>14.401406612981235</v>
      </c>
      <c r="L19" s="147">
        <v>0.2000067217671605</v>
      </c>
      <c r="M19" s="115">
        <v>0.14803409036447132</v>
      </c>
      <c r="N19" s="113">
        <v>74.014557639120966</v>
      </c>
      <c r="O19" s="113">
        <v>24.671519213040323</v>
      </c>
      <c r="P19" s="148">
        <v>0.22759318979283305</v>
      </c>
      <c r="Q19" s="115">
        <v>0.22952164277181555</v>
      </c>
      <c r="R19" s="113">
        <v>100.84732455340068</v>
      </c>
      <c r="S19" s="113">
        <v>33.615774851133558</v>
      </c>
      <c r="T19" s="149">
        <v>5.39388685432797E-2</v>
      </c>
      <c r="U19" s="115">
        <v>5.1998800014040822E-2</v>
      </c>
      <c r="V19" s="113">
        <v>96.403208703419125</v>
      </c>
      <c r="W19" s="113">
        <v>32.134402901139708</v>
      </c>
      <c r="X19" s="150">
        <v>1.3101743596871784</v>
      </c>
      <c r="Y19" s="115">
        <v>8.2660209006782615E-2</v>
      </c>
      <c r="Z19" s="113">
        <v>6.3090998839664998</v>
      </c>
      <c r="AA19" s="113">
        <v>2.1030332946554999</v>
      </c>
      <c r="AB19" s="151">
        <v>14.328234873234553</v>
      </c>
      <c r="AC19" s="115">
        <v>-0.48642269643054509</v>
      </c>
    </row>
    <row r="20" spans="1:29">
      <c r="A20" s="135">
        <v>15.92</v>
      </c>
      <c r="B20" s="135">
        <v>392.11</v>
      </c>
      <c r="C20" s="118">
        <v>1.9581500000000001</v>
      </c>
      <c r="D20" s="118">
        <v>0.20916000000000001</v>
      </c>
      <c r="E20" s="118">
        <v>0.151</v>
      </c>
      <c r="F20" s="114">
        <v>302.68965517241378</v>
      </c>
      <c r="G20" s="115">
        <v>1.7816456726231163E-2</v>
      </c>
      <c r="H20" s="146">
        <v>2.2474154876895702</v>
      </c>
      <c r="I20" s="115">
        <v>0.56655568773610177</v>
      </c>
      <c r="J20" s="113">
        <v>25.209209905309628</v>
      </c>
      <c r="K20" s="132">
        <v>6.1141314810563872</v>
      </c>
      <c r="L20" s="147">
        <v>9.3128622303794997E-2</v>
      </c>
      <c r="M20" s="115">
        <v>0.12547616046727744</v>
      </c>
      <c r="N20" s="113">
        <v>134.7342603844836</v>
      </c>
      <c r="O20" s="113">
        <v>32.677858056158769</v>
      </c>
      <c r="P20" s="148">
        <v>0.33656970333715003</v>
      </c>
      <c r="Q20" s="115">
        <v>0.19296956175424884</v>
      </c>
      <c r="R20" s="113">
        <v>57.334204428063615</v>
      </c>
      <c r="S20" s="113">
        <v>13.905587106921299</v>
      </c>
      <c r="T20" s="149">
        <v>4.0280080690190637E-2</v>
      </c>
      <c r="U20" s="115">
        <v>4.9803079339223448E-2</v>
      </c>
      <c r="V20" s="113">
        <v>123.64195524402695</v>
      </c>
      <c r="W20" s="113">
        <v>29.987578895824381</v>
      </c>
      <c r="X20" s="150">
        <v>1.3978968417890325</v>
      </c>
      <c r="Y20" s="115">
        <v>0.11639293572826169</v>
      </c>
      <c r="Z20" s="113">
        <v>8.3262893404424378</v>
      </c>
      <c r="AA20" s="113">
        <v>2.0194217894175632</v>
      </c>
      <c r="AB20" s="151">
        <v>16.369915276335828</v>
      </c>
      <c r="AC20" s="115">
        <v>-0.31525490827647112</v>
      </c>
    </row>
    <row r="21" spans="1:29">
      <c r="A21" s="135">
        <v>15.96</v>
      </c>
      <c r="B21" s="135">
        <v>392.91</v>
      </c>
      <c r="C21" s="118">
        <v>1.6857500000000001</v>
      </c>
      <c r="D21" s="118">
        <v>-0.26399</v>
      </c>
      <c r="E21" s="118">
        <v>5.5E-2</v>
      </c>
      <c r="F21" s="114">
        <v>282.07692307692309</v>
      </c>
      <c r="G21" s="115">
        <v>1.6248522861558038E-2</v>
      </c>
      <c r="H21" s="146">
        <v>1.9391186351650642</v>
      </c>
      <c r="I21" s="115">
        <v>0.75959915904444564</v>
      </c>
      <c r="J21" s="113">
        <v>39.172392305939859</v>
      </c>
      <c r="K21" s="132">
        <v>12.387398108442531</v>
      </c>
      <c r="L21" s="147">
        <v>0.14320820375966517</v>
      </c>
      <c r="M21" s="115">
        <v>0.20351536226350717</v>
      </c>
      <c r="N21" s="113">
        <v>142.11152498291972</v>
      </c>
      <c r="O21" s="113">
        <v>44.939610070594753</v>
      </c>
      <c r="P21" s="148">
        <v>0.36690516027850817</v>
      </c>
      <c r="Q21" s="115">
        <v>0.28117496147594873</v>
      </c>
      <c r="R21" s="113">
        <v>76.634234651405862</v>
      </c>
      <c r="S21" s="113">
        <v>24.233872824224225</v>
      </c>
      <c r="T21" s="149">
        <v>3.4736485304561256E-2</v>
      </c>
      <c r="U21" s="115">
        <v>3.1432633538402033E-2</v>
      </c>
      <c r="V21" s="113">
        <v>90.48881388778446</v>
      </c>
      <c r="W21" s="113">
        <v>28.615075465247497</v>
      </c>
      <c r="X21" s="150">
        <v>1.3324920354215479</v>
      </c>
      <c r="Y21" s="115">
        <v>0.11399526756173839</v>
      </c>
      <c r="Z21" s="113">
        <v>8.5550430720341808</v>
      </c>
      <c r="AA21" s="113">
        <v>2.7053421588471953</v>
      </c>
      <c r="AB21" s="151">
        <v>13.858531415145581</v>
      </c>
      <c r="AC21" s="115">
        <v>-0.33780410301746289</v>
      </c>
    </row>
    <row r="22" spans="1:29">
      <c r="A22" s="135">
        <v>16</v>
      </c>
      <c r="B22" s="135">
        <v>394.21</v>
      </c>
      <c r="C22" s="118">
        <v>1.5659999999999998</v>
      </c>
      <c r="D22" s="118">
        <v>-0.25190499999999999</v>
      </c>
      <c r="E22" s="118">
        <v>8.0500000000000002E-2</v>
      </c>
      <c r="F22" s="114">
        <v>278.77777777777777</v>
      </c>
      <c r="G22" s="115">
        <v>1.6985909549152464E-2</v>
      </c>
      <c r="H22" s="146">
        <v>2.2964358132333809</v>
      </c>
      <c r="I22" s="115">
        <v>0.86892147794895636</v>
      </c>
      <c r="J22" s="113">
        <v>35.690064891308523</v>
      </c>
      <c r="K22" s="132">
        <v>10.760959453446068</v>
      </c>
      <c r="L22" s="147">
        <v>9.2647017080470295E-2</v>
      </c>
      <c r="M22" s="115">
        <v>6.5119849467582522E-2</v>
      </c>
      <c r="N22" s="113">
        <v>67.021672363466081</v>
      </c>
      <c r="O22" s="113">
        <v>20.207794550158997</v>
      </c>
      <c r="P22" s="148">
        <v>0.3643315138088552</v>
      </c>
      <c r="Q22" s="115">
        <v>0.23107625034262308</v>
      </c>
      <c r="R22" s="113">
        <v>61.149302199004865</v>
      </c>
      <c r="S22" s="113">
        <v>18.437208326013955</v>
      </c>
      <c r="T22" s="149">
        <v>6.2160564597438892E-2</v>
      </c>
      <c r="U22" s="115">
        <v>7.1755968143831422E-2</v>
      </c>
      <c r="V22" s="113">
        <v>113.81471279044281</v>
      </c>
      <c r="W22" s="113">
        <v>34.3164270861784</v>
      </c>
      <c r="X22" s="150">
        <v>1.3739079260751077</v>
      </c>
      <c r="Y22" s="115">
        <v>9.5418433814435696E-2</v>
      </c>
      <c r="Z22" s="113">
        <v>6.9007289056958481</v>
      </c>
      <c r="AA22" s="113">
        <v>2.0806480509229948</v>
      </c>
      <c r="AB22" s="151">
        <v>16.447836020043539</v>
      </c>
      <c r="AC22" s="115">
        <v>-0.48250328316424118</v>
      </c>
    </row>
    <row r="23" spans="1:29">
      <c r="A23" s="135">
        <v>16.04</v>
      </c>
      <c r="B23" s="135">
        <v>395.51</v>
      </c>
      <c r="C23" s="118">
        <v>1.7067000000000001</v>
      </c>
      <c r="D23" s="118">
        <v>0.11289500000000001</v>
      </c>
      <c r="E23" s="118">
        <v>6.9000000000000006E-2</v>
      </c>
      <c r="F23" s="114">
        <v>291.53333333333336</v>
      </c>
      <c r="G23" s="115">
        <v>1.690568749795825E-2</v>
      </c>
      <c r="H23" s="146">
        <v>2.0028299605522157</v>
      </c>
      <c r="I23" s="115">
        <v>0.84535200411406153</v>
      </c>
      <c r="J23" s="113">
        <v>42.207876892403931</v>
      </c>
      <c r="K23" s="132">
        <v>12.184364542875999</v>
      </c>
      <c r="L23" s="147">
        <v>0.26131279022040949</v>
      </c>
      <c r="M23" s="115">
        <v>0.47495410924213916</v>
      </c>
      <c r="N23" s="113">
        <v>181.7569315461098</v>
      </c>
      <c r="O23" s="113">
        <v>52.46870667761344</v>
      </c>
      <c r="P23" s="148">
        <v>0.31311013426479822</v>
      </c>
      <c r="Q23" s="115">
        <v>0.22693721708052189</v>
      </c>
      <c r="R23" s="113">
        <v>72.478400487861677</v>
      </c>
      <c r="S23" s="113">
        <v>20.922712016050223</v>
      </c>
      <c r="T23" s="149">
        <v>7.4737039823844859E-2</v>
      </c>
      <c r="U23" s="115">
        <v>4.41995879750261E-2</v>
      </c>
      <c r="V23" s="113">
        <v>59.140137312374819</v>
      </c>
      <c r="W23" s="113">
        <v>17.072287098605518</v>
      </c>
      <c r="X23" s="150">
        <v>1.3614038082362283</v>
      </c>
      <c r="Y23" s="115">
        <v>0.10622611714131243</v>
      </c>
      <c r="Z23" s="113">
        <v>7.8026898778059142</v>
      </c>
      <c r="AA23" s="113">
        <v>2.2524425506772063</v>
      </c>
      <c r="AB23" s="151">
        <v>14.277930284631026</v>
      </c>
      <c r="AC23" s="115">
        <v>-0.36338918994979813</v>
      </c>
    </row>
    <row r="24" spans="1:29">
      <c r="A24" s="135">
        <v>16.079999999999998</v>
      </c>
      <c r="B24" s="135">
        <v>396.81</v>
      </c>
      <c r="C24" s="118">
        <v>1.6912</v>
      </c>
      <c r="D24" s="118">
        <v>-1.865E-2</v>
      </c>
      <c r="E24" s="118">
        <v>5.8999999999999997E-2</v>
      </c>
      <c r="F24" s="114">
        <v>294.18181818181819</v>
      </c>
      <c r="G24" s="115">
        <v>2.0055624227441286E-2</v>
      </c>
      <c r="H24" s="146">
        <v>1.9375892305079272</v>
      </c>
      <c r="I24" s="115">
        <v>1.3457594456075548</v>
      </c>
      <c r="J24" s="113">
        <v>69.455353302865547</v>
      </c>
      <c r="K24" s="132">
        <v>21.963711212875378</v>
      </c>
      <c r="L24" s="147">
        <v>7.0401022904112306E-2</v>
      </c>
      <c r="M24" s="115">
        <v>0.12479623232264209</v>
      </c>
      <c r="N24" s="113">
        <v>177.26479982061795</v>
      </c>
      <c r="O24" s="113">
        <v>56.056051640695983</v>
      </c>
      <c r="P24" s="148">
        <v>0.31984412964758313</v>
      </c>
      <c r="Q24" s="115">
        <v>0.26286855434471829</v>
      </c>
      <c r="R24" s="113">
        <v>82.186455832207145</v>
      </c>
      <c r="S24" s="113">
        <v>25.989639324660384</v>
      </c>
      <c r="T24" s="149">
        <v>8.1602141638561054E-2</v>
      </c>
      <c r="U24" s="115">
        <v>5.6974147680443891E-2</v>
      </c>
      <c r="V24" s="113">
        <v>69.819426961609025</v>
      </c>
      <c r="W24" s="113">
        <v>22.078841412645403</v>
      </c>
      <c r="X24" s="150">
        <v>1.3353053019317667</v>
      </c>
      <c r="Y24" s="115">
        <v>0.10023964533218581</v>
      </c>
      <c r="Z24" s="113">
        <v>7.5068709146268331</v>
      </c>
      <c r="AA24" s="113">
        <v>2.3738810191092203</v>
      </c>
      <c r="AB24" s="151">
        <v>13.265638319392858</v>
      </c>
      <c r="AC24" s="115">
        <v>-0.40639245855440825</v>
      </c>
    </row>
    <row r="25" spans="1:29">
      <c r="A25" s="135">
        <v>16.12</v>
      </c>
      <c r="B25" s="135">
        <v>398.11</v>
      </c>
      <c r="C25" s="118">
        <v>1.5291000000000001</v>
      </c>
      <c r="D25" s="118">
        <v>-2.0175000000000012E-2</v>
      </c>
      <c r="E25" s="118">
        <v>8.9099999999999999E-2</v>
      </c>
      <c r="F25" s="114">
        <v>300.22222222222223</v>
      </c>
      <c r="G25" s="115">
        <v>1.7457656637784646E-2</v>
      </c>
      <c r="H25" s="146">
        <v>1.9679132774298667</v>
      </c>
      <c r="I25" s="115">
        <v>0.73234054328201292</v>
      </c>
      <c r="J25" s="113">
        <v>37.214065867702466</v>
      </c>
      <c r="K25" s="132">
        <v>11.22046303697643</v>
      </c>
      <c r="L25" s="147">
        <v>0.10279476277733361</v>
      </c>
      <c r="M25" s="115">
        <v>9.0906316299197362E-2</v>
      </c>
      <c r="N25" s="113">
        <v>88.434774149060374</v>
      </c>
      <c r="O25" s="113">
        <v>26.664087661114046</v>
      </c>
      <c r="P25" s="148">
        <v>0.31290612075767404</v>
      </c>
      <c r="Q25" s="115">
        <v>0.1356405715828724</v>
      </c>
      <c r="R25" s="113">
        <v>43.348647592584946</v>
      </c>
      <c r="S25" s="113">
        <v>13.070109021267923</v>
      </c>
      <c r="T25" s="149">
        <v>4.9221538554089034E-2</v>
      </c>
      <c r="U25" s="115">
        <v>3.4673085702212413E-2</v>
      </c>
      <c r="V25" s="113">
        <v>70.442913246424681</v>
      </c>
      <c r="W25" s="113">
        <v>21.239337488904262</v>
      </c>
      <c r="X25" s="150">
        <v>1.4004790835308076</v>
      </c>
      <c r="Y25" s="115">
        <v>0.12921852928051983</v>
      </c>
      <c r="Z25" s="113">
        <v>9.2267375357539407</v>
      </c>
      <c r="AA25" s="113">
        <v>2.7819660404712923</v>
      </c>
      <c r="AB25" s="151">
        <v>14.088034195007703</v>
      </c>
      <c r="AC25" s="115">
        <v>-0.46619314669636452</v>
      </c>
    </row>
    <row r="26" spans="1:29">
      <c r="A26" s="135">
        <v>16.16</v>
      </c>
      <c r="B26" s="135">
        <v>398.81</v>
      </c>
      <c r="C26" s="118">
        <v>1.6827000000000001</v>
      </c>
      <c r="D26" s="118">
        <v>0.152225</v>
      </c>
      <c r="E26" s="118">
        <v>7.9000000000000001E-2</v>
      </c>
      <c r="F26" s="114">
        <v>269.05555555555554</v>
      </c>
      <c r="G26" s="115">
        <v>1.7271744543367627E-2</v>
      </c>
      <c r="H26" s="146">
        <v>2.1898692300948066</v>
      </c>
      <c r="I26" s="115">
        <v>0.78780523575834105</v>
      </c>
      <c r="J26" s="113">
        <v>35.974989964320123</v>
      </c>
      <c r="K26" s="132">
        <v>11.991663321440042</v>
      </c>
      <c r="L26" s="147">
        <v>9.3386780784316628E-2</v>
      </c>
      <c r="M26" s="115">
        <v>0.12613505718019558</v>
      </c>
      <c r="N26" s="113">
        <v>135.06735762903469</v>
      </c>
      <c r="O26" s="113">
        <v>45.022452543011561</v>
      </c>
      <c r="P26" s="148">
        <v>0.26064493293020685</v>
      </c>
      <c r="Q26" s="115">
        <v>0.25963359750786519</v>
      </c>
      <c r="R26" s="113">
        <v>99.611987307417763</v>
      </c>
      <c r="S26" s="113">
        <v>33.203995769139254</v>
      </c>
      <c r="T26" s="149">
        <v>3.9875064811984669E-2</v>
      </c>
      <c r="U26" s="115">
        <v>3.7044696576907642E-2</v>
      </c>
      <c r="V26" s="113">
        <v>92.901909380153924</v>
      </c>
      <c r="W26" s="113">
        <v>30.967303126717976</v>
      </c>
      <c r="X26" s="150">
        <v>1.2958905207681775</v>
      </c>
      <c r="Y26" s="115">
        <v>8.3536756365894929E-2</v>
      </c>
      <c r="Z26" s="113">
        <v>6.4462819217456762</v>
      </c>
      <c r="AA26" s="113">
        <v>2.1487606405818922</v>
      </c>
      <c r="AB26" s="151">
        <v>15.815219442903206</v>
      </c>
      <c r="AC26" s="115">
        <v>-0.45171591341165612</v>
      </c>
    </row>
    <row r="27" spans="1:29">
      <c r="A27" s="135">
        <v>16.2</v>
      </c>
      <c r="B27" s="152">
        <v>399.72</v>
      </c>
      <c r="C27" s="118">
        <v>1.702</v>
      </c>
      <c r="D27" s="118">
        <v>-0.10870000000000002</v>
      </c>
      <c r="E27" s="118">
        <v>6.6500000000000004E-2</v>
      </c>
      <c r="F27" s="114">
        <v>266.78571428571428</v>
      </c>
      <c r="G27" s="115">
        <v>1.9174132427144476E-2</v>
      </c>
      <c r="H27" s="146">
        <v>2.2076656095958227</v>
      </c>
      <c r="I27" s="115">
        <v>1.087407630671589</v>
      </c>
      <c r="J27" s="113">
        <v>49.255993568277326</v>
      </c>
      <c r="K27" s="132">
        <v>15.576112809036076</v>
      </c>
      <c r="L27" s="147">
        <v>0.10740263528215273</v>
      </c>
      <c r="M27" s="115">
        <v>0.14360918844080567</v>
      </c>
      <c r="N27" s="113">
        <v>133.71104727880868</v>
      </c>
      <c r="O27" s="113">
        <v>42.283145772749464</v>
      </c>
      <c r="P27" s="148">
        <v>0.34658092337736857</v>
      </c>
      <c r="Q27" s="115">
        <v>0.16980786810770815</v>
      </c>
      <c r="R27" s="113">
        <v>48.995157163574127</v>
      </c>
      <c r="S27" s="113">
        <v>15.493629095480919</v>
      </c>
      <c r="T27" s="149">
        <v>3.3452994466525152E-2</v>
      </c>
      <c r="U27" s="115">
        <v>1.5175570248309284E-2</v>
      </c>
      <c r="V27" s="113">
        <v>45.363862010902395</v>
      </c>
      <c r="W27" s="113">
        <v>14.345312741603765</v>
      </c>
      <c r="X27" s="150">
        <v>1.3563423914388522</v>
      </c>
      <c r="Y27" s="115">
        <v>0.10236962290121801</v>
      </c>
      <c r="Z27" s="113">
        <v>7.5474764740355109</v>
      </c>
      <c r="AA27" s="113">
        <v>2.3867216244488905</v>
      </c>
      <c r="AB27" s="151">
        <v>15.790374730075882</v>
      </c>
      <c r="AC27" s="115">
        <v>-0.45552839975437714</v>
      </c>
    </row>
    <row r="28" spans="1:29">
      <c r="A28" s="135">
        <v>16.239999999999998</v>
      </c>
      <c r="B28" s="135">
        <v>400.52</v>
      </c>
      <c r="C28" s="118">
        <v>1.66015</v>
      </c>
      <c r="D28" s="118">
        <v>-0.16055000000000003</v>
      </c>
      <c r="E28" s="118">
        <v>5.6999999999999995E-2</v>
      </c>
      <c r="F28" s="114">
        <v>274.07142857142856</v>
      </c>
      <c r="G28" s="115">
        <v>1.5998075419498405E-2</v>
      </c>
      <c r="H28" s="146">
        <v>2.2096468077763447</v>
      </c>
      <c r="I28" s="115">
        <v>0.43334669575621221</v>
      </c>
      <c r="J28" s="113">
        <v>19.61158200628028</v>
      </c>
      <c r="K28" s="132">
        <v>5.9131144600106422</v>
      </c>
      <c r="L28" s="147">
        <v>0.1090916351546288</v>
      </c>
      <c r="M28" s="115">
        <v>0.1426708425794887</v>
      </c>
      <c r="N28" s="113">
        <v>130.7807352756827</v>
      </c>
      <c r="O28" s="113">
        <v>39.431875337839656</v>
      </c>
      <c r="P28" s="148">
        <v>0.25997594735515361</v>
      </c>
      <c r="Q28" s="115">
        <v>0.16671508806848193</v>
      </c>
      <c r="R28" s="113">
        <v>64.12712012959112</v>
      </c>
      <c r="S28" s="113">
        <v>19.335054214172789</v>
      </c>
      <c r="T28" s="149">
        <v>5.2026760188799488E-2</v>
      </c>
      <c r="U28" s="115">
        <v>5.5520642029635442E-2</v>
      </c>
      <c r="V28" s="113">
        <v>106.71554759157986</v>
      </c>
      <c r="W28" s="113">
        <v>32.175948241689568</v>
      </c>
      <c r="X28" s="150">
        <v>1.3502165635069925</v>
      </c>
      <c r="Y28" s="115">
        <v>9.1840162659853036E-2</v>
      </c>
      <c r="Z28" s="113">
        <v>6.8018838712296263</v>
      </c>
      <c r="AA28" s="113">
        <v>2.0508451516762487</v>
      </c>
      <c r="AB28" s="151">
        <v>16.135320144720275</v>
      </c>
      <c r="AC28" s="115">
        <v>-0.35506706711681796</v>
      </c>
    </row>
    <row r="29" spans="1:29">
      <c r="A29" s="135">
        <v>16.28</v>
      </c>
      <c r="B29" s="153">
        <v>401.33</v>
      </c>
      <c r="C29" s="154">
        <v>1.9785499999999998</v>
      </c>
      <c r="D29" s="154">
        <v>4.0599999999999997E-2</v>
      </c>
      <c r="E29" s="118">
        <v>3.5999999999999997E-2</v>
      </c>
      <c r="F29" s="114">
        <v>259</v>
      </c>
      <c r="G29" s="115">
        <v>2.3166023166023165E-2</v>
      </c>
      <c r="H29" s="146">
        <v>2.1421230965892843</v>
      </c>
      <c r="I29" s="115">
        <v>0.86932577554953572</v>
      </c>
      <c r="J29" s="113">
        <v>40.582437906284994</v>
      </c>
      <c r="K29" s="132">
        <v>20.291218953142497</v>
      </c>
      <c r="L29" s="147">
        <v>6.8939740475534583E-2</v>
      </c>
      <c r="M29" s="115">
        <v>9.6923863147733533E-2</v>
      </c>
      <c r="N29" s="113">
        <v>140.59214972259721</v>
      </c>
      <c r="O29" s="113">
        <v>70.296074861298607</v>
      </c>
      <c r="P29" s="148">
        <v>0.23673929848150085</v>
      </c>
      <c r="Q29" s="115">
        <v>0.14540109548874267</v>
      </c>
      <c r="R29" s="113">
        <v>61.418233652535939</v>
      </c>
      <c r="S29" s="113">
        <v>30.709116826267969</v>
      </c>
      <c r="T29" s="149">
        <v>3.6722548366663881E-2</v>
      </c>
      <c r="U29" s="115">
        <v>3.0455110932992628E-2</v>
      </c>
      <c r="V29" s="113">
        <v>82.932999716978443</v>
      </c>
      <c r="W29" s="113">
        <v>41.466499858489222</v>
      </c>
      <c r="X29" s="150">
        <v>1.3297288590244936</v>
      </c>
      <c r="Y29" s="115">
        <v>0.17462497098732038</v>
      </c>
      <c r="Z29" s="113">
        <v>13.132374303392011</v>
      </c>
      <c r="AA29" s="113">
        <v>6.5661871516960053</v>
      </c>
      <c r="AB29" s="151">
        <v>15.468658433525352</v>
      </c>
      <c r="AC29" s="115">
        <v>-0.29007725490875824</v>
      </c>
    </row>
    <row r="30" spans="1:29">
      <c r="A30" s="135">
        <v>16.32</v>
      </c>
      <c r="B30" s="137">
        <v>401.95</v>
      </c>
      <c r="C30" s="113" t="s">
        <v>57</v>
      </c>
      <c r="D30" s="113" t="s">
        <v>57</v>
      </c>
      <c r="E30" s="118">
        <v>6.5000000000000002E-2</v>
      </c>
      <c r="F30" s="114">
        <v>280.8125</v>
      </c>
      <c r="G30" s="115">
        <v>1.54314118258031E-2</v>
      </c>
      <c r="H30" s="146">
        <v>2.1295531377290859</v>
      </c>
      <c r="I30" s="115">
        <v>0.78028686106316147</v>
      </c>
      <c r="J30" s="113">
        <v>36.640873018798878</v>
      </c>
      <c r="K30" s="132">
        <v>10.577308950373215</v>
      </c>
      <c r="L30" s="147">
        <v>7.4026293061442802E-2</v>
      </c>
      <c r="M30" s="115">
        <v>0.12838358289804924</v>
      </c>
      <c r="N30" s="113">
        <v>173.42970664691958</v>
      </c>
      <c r="O30" s="113">
        <v>50.06484390903843</v>
      </c>
      <c r="P30" s="148">
        <v>0.21425950490576384</v>
      </c>
      <c r="Q30" s="115">
        <v>0.17583781212010907</v>
      </c>
      <c r="R30" s="113">
        <v>82.067683390497194</v>
      </c>
      <c r="S30" s="113">
        <v>23.690899548636267</v>
      </c>
      <c r="T30" s="149">
        <v>3.651519930180163E-2</v>
      </c>
      <c r="U30" s="115">
        <v>7.5647283533180038E-2</v>
      </c>
      <c r="V30" s="113">
        <v>207.16656345744678</v>
      </c>
      <c r="W30" s="113">
        <v>59.803835589623297</v>
      </c>
      <c r="X30" s="150">
        <v>1.3714891407831387</v>
      </c>
      <c r="Y30" s="115">
        <v>0.134844095623355</v>
      </c>
      <c r="Z30" s="113">
        <v>9.8319477430464541</v>
      </c>
      <c r="AA30" s="113">
        <v>2.8382388380531021</v>
      </c>
      <c r="AB30" s="151">
        <v>15.381523767192915</v>
      </c>
      <c r="AC30" s="115">
        <v>-0.3943442629872001</v>
      </c>
    </row>
    <row r="31" spans="1:29">
      <c r="A31" s="135">
        <v>16.36</v>
      </c>
      <c r="B31" s="135">
        <v>402.37627878000012</v>
      </c>
      <c r="C31" s="118">
        <v>1.6051500000000001</v>
      </c>
      <c r="D31" s="118">
        <v>0.10060000000000002</v>
      </c>
      <c r="E31" s="118">
        <v>5.0299999999999997E-2</v>
      </c>
      <c r="F31" s="114">
        <v>269.27272727272725</v>
      </c>
      <c r="G31" s="115">
        <v>1.8679945982444292E-2</v>
      </c>
      <c r="H31" s="146">
        <v>2.1557531173909541</v>
      </c>
      <c r="I31" s="115">
        <v>0.53803819755120053</v>
      </c>
      <c r="J31" s="113">
        <v>24.958247454716552</v>
      </c>
      <c r="K31" s="132">
        <v>8.8240730108809817</v>
      </c>
      <c r="L31" s="147">
        <v>9.4226989291448626E-2</v>
      </c>
      <c r="M31" s="115">
        <v>0.10134763572934803</v>
      </c>
      <c r="N31" s="113">
        <v>107.55690751815798</v>
      </c>
      <c r="O31" s="113">
        <v>38.027109334771929</v>
      </c>
      <c r="P31" s="148">
        <v>0.27309479764698802</v>
      </c>
      <c r="Q31" s="115">
        <v>0.10589858310663237</v>
      </c>
      <c r="R31" s="113">
        <v>38.77722461909385</v>
      </c>
      <c r="S31" s="113">
        <v>13.709819241877598</v>
      </c>
      <c r="T31" s="149">
        <v>3.7507568947364012E-2</v>
      </c>
      <c r="U31" s="115">
        <v>3.1743500377488028E-2</v>
      </c>
      <c r="V31" s="113">
        <v>84.632252284958938</v>
      </c>
      <c r="W31" s="113">
        <v>29.92201974889257</v>
      </c>
      <c r="X31" s="150">
        <v>1.3426905693527189</v>
      </c>
      <c r="Y31" s="115">
        <v>0.16789795440974337</v>
      </c>
      <c r="Z31" s="113">
        <v>12.504590278807365</v>
      </c>
      <c r="AA31" s="113">
        <v>4.4210402910520337</v>
      </c>
      <c r="AB31" s="151">
        <v>15.700991601025855</v>
      </c>
      <c r="AC31" s="115">
        <v>-0.39706741680307056</v>
      </c>
    </row>
    <row r="32" spans="1:29">
      <c r="A32" s="135">
        <v>16.38</v>
      </c>
      <c r="B32" s="135">
        <v>402.59255756000027</v>
      </c>
      <c r="C32" s="118">
        <v>1.8495999999999999</v>
      </c>
      <c r="D32" s="118">
        <v>-6.6199999999999995E-2</v>
      </c>
      <c r="E32" s="113" t="s">
        <v>57</v>
      </c>
      <c r="F32" s="114">
        <v>248.16666666666666</v>
      </c>
      <c r="G32" s="113" t="s">
        <v>57</v>
      </c>
      <c r="H32" s="146">
        <v>2.2222232086254143</v>
      </c>
      <c r="I32" s="115">
        <v>0.71896177743434631</v>
      </c>
      <c r="J32" s="113">
        <v>32.353265623531563</v>
      </c>
      <c r="K32" s="132">
        <v>8.6467739504675922</v>
      </c>
      <c r="L32" s="147">
        <v>0.22418194376233749</v>
      </c>
      <c r="M32" s="115">
        <v>0.303822681049431</v>
      </c>
      <c r="N32" s="113">
        <v>135.52504539416574</v>
      </c>
      <c r="O32" s="113">
        <v>36.220591942282425</v>
      </c>
      <c r="P32" s="148">
        <v>0.13573034812732704</v>
      </c>
      <c r="Q32" s="115">
        <v>0.11181904399896991</v>
      </c>
      <c r="R32" s="113">
        <v>82.383229352711737</v>
      </c>
      <c r="S32" s="113">
        <v>22.017844189561835</v>
      </c>
      <c r="T32" s="149">
        <v>1.8242838430043991E-2</v>
      </c>
      <c r="U32" s="115">
        <v>1.3504925009917597E-2</v>
      </c>
      <c r="V32" s="113">
        <v>74.028639028433432</v>
      </c>
      <c r="W32" s="113">
        <v>19.78498600382569</v>
      </c>
      <c r="X32" s="150">
        <v>1.4331938419849002</v>
      </c>
      <c r="Y32" s="115">
        <v>0.17513375728998334</v>
      </c>
      <c r="Z32" s="113">
        <v>12.21982345719767</v>
      </c>
      <c r="AA32" s="113">
        <v>3.2658851931212247</v>
      </c>
      <c r="AB32" s="151">
        <v>16.097064605305512</v>
      </c>
      <c r="AC32" s="115">
        <v>-0.38063868475639911</v>
      </c>
    </row>
    <row r="33" spans="1:29">
      <c r="A33" s="135">
        <v>16.399999999999999</v>
      </c>
      <c r="B33" s="135">
        <v>403.8108594800002</v>
      </c>
      <c r="C33" s="118">
        <v>1.7385999999999999</v>
      </c>
      <c r="D33" s="118">
        <v>0.11335000000000001</v>
      </c>
      <c r="E33" s="118">
        <v>4.3999999999999997E-2</v>
      </c>
      <c r="F33" s="114">
        <v>272.60000000000002</v>
      </c>
      <c r="G33" s="115">
        <v>1.793429526371566E-2</v>
      </c>
      <c r="H33" s="146">
        <v>2.2306101187908665</v>
      </c>
      <c r="I33" s="115">
        <v>0.58229409507232199</v>
      </c>
      <c r="J33" s="113">
        <v>25.920031561064246</v>
      </c>
      <c r="K33" s="132">
        <v>12.960015780532123</v>
      </c>
      <c r="L33" s="147">
        <v>0.10264998284998968</v>
      </c>
      <c r="M33" s="115">
        <v>3.2242211776044104E-2</v>
      </c>
      <c r="N33" s="113">
        <v>71.516972531193858</v>
      </c>
      <c r="O33" s="113">
        <v>35.758486265596929</v>
      </c>
      <c r="P33" s="148">
        <v>0.33246517768962508</v>
      </c>
      <c r="Q33" s="115">
        <v>0.32185433907988537</v>
      </c>
      <c r="R33" s="113">
        <v>100.96006724660084</v>
      </c>
      <c r="S33" s="113">
        <v>50.480033623300422</v>
      </c>
      <c r="T33" s="149">
        <v>4.3085154447218707E-2</v>
      </c>
      <c r="U33" s="115">
        <v>2.1821059780001765E-2</v>
      </c>
      <c r="V33" s="113">
        <v>49.84030735193641</v>
      </c>
      <c r="W33" s="113">
        <v>24.920153675968205</v>
      </c>
      <c r="X33" s="150">
        <v>1.3896859002765927</v>
      </c>
      <c r="Y33" s="115">
        <v>7.7135607506593887E-2</v>
      </c>
      <c r="Z33" s="113">
        <v>5.6650112596299627</v>
      </c>
      <c r="AA33" s="113">
        <v>2.8325056298149813</v>
      </c>
      <c r="AB33" s="151">
        <v>16.274552611726577</v>
      </c>
      <c r="AC33" s="115">
        <v>-0.36466168854161507</v>
      </c>
    </row>
    <row r="34" spans="1:29">
      <c r="A34" s="135">
        <v>16.420000000000002</v>
      </c>
      <c r="B34" s="135">
        <v>405.02916140000013</v>
      </c>
      <c r="C34" s="118">
        <v>1.6275999999999999</v>
      </c>
      <c r="D34" s="118">
        <v>0.29289999999999999</v>
      </c>
      <c r="E34" s="118">
        <v>7.9000000000000001E-2</v>
      </c>
      <c r="F34" s="114">
        <v>228.9655172413793</v>
      </c>
      <c r="G34" s="115">
        <v>1.2322504302925991E-2</v>
      </c>
      <c r="H34" s="146">
        <v>1.7840155990143451</v>
      </c>
      <c r="I34" s="115">
        <v>0.75782101312626493</v>
      </c>
      <c r="J34" s="113">
        <v>42.47838491686705</v>
      </c>
      <c r="K34" s="132">
        <v>17.34172802397692</v>
      </c>
      <c r="L34" s="147">
        <v>8.524867342498009E-2</v>
      </c>
      <c r="M34" s="115">
        <v>7.933585368261091E-2</v>
      </c>
      <c r="N34" s="113">
        <v>93.064033134107902</v>
      </c>
      <c r="O34" s="113">
        <v>37.99323243067186</v>
      </c>
      <c r="P34" s="148">
        <v>0.11169266158043965</v>
      </c>
      <c r="Q34" s="115">
        <v>0.12379144891658043</v>
      </c>
      <c r="R34" s="113">
        <v>110.83221329400178</v>
      </c>
      <c r="S34" s="113">
        <v>45.247061605602461</v>
      </c>
      <c r="T34" s="149">
        <v>1.8237775562068487E-2</v>
      </c>
      <c r="U34" s="115">
        <v>1.533756397190272E-2</v>
      </c>
      <c r="V34" s="113">
        <v>84.097777822215775</v>
      </c>
      <c r="W34" s="113">
        <v>34.332774027729364</v>
      </c>
      <c r="X34" s="150">
        <v>1.3120909361383255</v>
      </c>
      <c r="Y34" s="115">
        <v>0.21714030770655587</v>
      </c>
      <c r="Z34" s="113">
        <v>16.549181289646846</v>
      </c>
      <c r="AA34" s="113">
        <v>6.7561749700748734</v>
      </c>
      <c r="AB34" s="151">
        <v>12.415803614950505</v>
      </c>
      <c r="AC34" s="115">
        <v>-0.41826804939357248</v>
      </c>
    </row>
    <row r="35" spans="1:29">
      <c r="A35" s="135">
        <v>16.440000000000001</v>
      </c>
      <c r="B35" s="135">
        <v>406.24959596000008</v>
      </c>
      <c r="C35" s="118">
        <v>1.5366</v>
      </c>
      <c r="D35" s="118">
        <v>-1.2450000000000017E-2</v>
      </c>
      <c r="E35" s="118">
        <v>4.2200000000000001E-2</v>
      </c>
      <c r="F35" s="114">
        <v>256.75</v>
      </c>
      <c r="G35" s="115">
        <v>1.4942020005311144E-2</v>
      </c>
      <c r="H35" s="146">
        <v>2.4346397060099934</v>
      </c>
      <c r="I35" s="115">
        <v>0.6812467466552693</v>
      </c>
      <c r="J35" s="113">
        <v>41.062994283403526</v>
      </c>
      <c r="K35" s="132">
        <v>9.6786405712063566</v>
      </c>
      <c r="L35" s="147">
        <v>7.2905724747972439E-2</v>
      </c>
      <c r="M35" s="115">
        <v>0.37859916745384647</v>
      </c>
      <c r="N35" s="113">
        <v>226.8015053637221</v>
      </c>
      <c r="O35" s="113">
        <v>53.457627475335016</v>
      </c>
      <c r="P35" s="148">
        <v>0.24432350484902171</v>
      </c>
      <c r="Q35" s="115">
        <v>0.13587452264518371</v>
      </c>
      <c r="R35" s="113">
        <v>61.591634816865515</v>
      </c>
      <c r="S35" s="113">
        <v>14.517287547790357</v>
      </c>
      <c r="T35" s="149">
        <v>6.1025606585485358E-2</v>
      </c>
      <c r="U35" s="115">
        <v>1.641681266473238E-2</v>
      </c>
      <c r="V35" s="113">
        <v>88.52620089638333</v>
      </c>
      <c r="W35" s="113">
        <v>20.865825655505095</v>
      </c>
      <c r="X35" s="150">
        <v>1.3587306389086977</v>
      </c>
      <c r="Y35" s="115">
        <v>9.928385590729509E-2</v>
      </c>
      <c r="Z35" s="113">
        <v>7.5009985219404136</v>
      </c>
      <c r="AA35" s="113">
        <v>1.768002306844779</v>
      </c>
      <c r="AB35" s="155">
        <v>17.093022377099985</v>
      </c>
      <c r="AC35" s="115">
        <v>-0.45084448914574143</v>
      </c>
    </row>
    <row r="36" spans="1:29">
      <c r="A36" s="135">
        <v>16.46</v>
      </c>
      <c r="B36" s="135">
        <v>407.47003052000008</v>
      </c>
      <c r="C36" s="118">
        <v>1.4456</v>
      </c>
      <c r="D36" s="118">
        <v>-0.31780000000000003</v>
      </c>
      <c r="E36" s="113" t="s">
        <v>57</v>
      </c>
      <c r="F36" s="114">
        <v>254.04166666666666</v>
      </c>
      <c r="G36" s="113" t="s">
        <v>57</v>
      </c>
      <c r="H36" s="146">
        <v>2.0876649353040442</v>
      </c>
      <c r="I36" s="115">
        <v>0.4952431375330128</v>
      </c>
      <c r="J36" s="113">
        <v>23.722347832646161</v>
      </c>
      <c r="K36" s="132">
        <v>6.8480519534940987</v>
      </c>
      <c r="L36" s="147">
        <v>5.9512781019657457E-2</v>
      </c>
      <c r="M36" s="115">
        <v>7.0483784317763518E-2</v>
      </c>
      <c r="N36" s="113">
        <v>118.43470110140251</v>
      </c>
      <c r="O36" s="113">
        <v>34.189153281143803</v>
      </c>
      <c r="P36" s="148">
        <v>0.2506527531132996</v>
      </c>
      <c r="Q36" s="115">
        <v>0.22878899929150651</v>
      </c>
      <c r="R36" s="113">
        <v>91.277273618490725</v>
      </c>
      <c r="S36" s="113">
        <v>26.349479247265375</v>
      </c>
      <c r="T36" s="149">
        <v>2.4105145507501216E-2</v>
      </c>
      <c r="U36" s="115">
        <v>2.4813153931504222E-2</v>
      </c>
      <c r="V36" s="113">
        <v>102.93716718607935</v>
      </c>
      <c r="W36" s="113">
        <v>29.715400592250216</v>
      </c>
      <c r="X36" s="150">
        <v>1.3607216400244873</v>
      </c>
      <c r="Y36" s="115">
        <v>8.6603751097881931E-2</v>
      </c>
      <c r="Z36" s="113">
        <v>6.3645457344474536</v>
      </c>
      <c r="AA36" s="113">
        <v>1.837286096526461</v>
      </c>
      <c r="AB36" s="155">
        <v>15.181986716825643</v>
      </c>
      <c r="AC36" s="115">
        <v>-0.37916896713567461</v>
      </c>
    </row>
    <row r="37" spans="1:29">
      <c r="A37" s="135">
        <v>16.48</v>
      </c>
      <c r="B37" s="135">
        <v>408.69259771999998</v>
      </c>
      <c r="C37" s="118">
        <v>1.2697500000000002</v>
      </c>
      <c r="D37" s="118">
        <v>-0.14965000000000001</v>
      </c>
      <c r="E37" s="118">
        <v>4.7599999999999996E-2</v>
      </c>
      <c r="F37" s="114">
        <v>275.13636363636368</v>
      </c>
      <c r="G37" s="115">
        <v>1.7300512142739134E-2</v>
      </c>
      <c r="H37" s="128">
        <v>2.029705768684972</v>
      </c>
      <c r="I37" s="115">
        <v>1.0705309754081476</v>
      </c>
      <c r="J37" s="113">
        <v>52.743160704604733</v>
      </c>
      <c r="K37" s="132">
        <v>18.647523297718923</v>
      </c>
      <c r="L37" s="129">
        <v>0.10173850038279023</v>
      </c>
      <c r="M37" s="115">
        <v>0.25797192323090706</v>
      </c>
      <c r="N37" s="113">
        <v>253.56371703955722</v>
      </c>
      <c r="O37" s="113">
        <v>89.648311890768909</v>
      </c>
      <c r="P37" s="130">
        <v>0.31711571062278315</v>
      </c>
      <c r="Q37" s="115">
        <v>0.27280945103814003</v>
      </c>
      <c r="R37" s="113">
        <v>86.028361856424553</v>
      </c>
      <c r="S37" s="113">
        <v>30.415619021523963</v>
      </c>
      <c r="T37" s="131">
        <v>4.5978595554962531E-2</v>
      </c>
      <c r="U37" s="115">
        <v>4.6773262380457779E-2</v>
      </c>
      <c r="V37" s="113">
        <v>101.72834079837281</v>
      </c>
      <c r="W37" s="113">
        <v>35.966399808692771</v>
      </c>
      <c r="X37" s="133">
        <v>1.2915933457804047</v>
      </c>
      <c r="Y37" s="115">
        <v>0.18284628808349254</v>
      </c>
      <c r="Z37" s="113">
        <v>14.15664525377478</v>
      </c>
      <c r="AA37" s="113">
        <v>5.00512992889825</v>
      </c>
      <c r="AB37" s="115">
        <v>14.39283426457918</v>
      </c>
      <c r="AC37" s="115">
        <v>-0.3797297901721195</v>
      </c>
    </row>
    <row r="38" spans="1:29">
      <c r="A38" s="135">
        <v>16.5</v>
      </c>
      <c r="B38" s="135">
        <v>409.91516491999994</v>
      </c>
      <c r="C38" s="118">
        <v>1.0939000000000001</v>
      </c>
      <c r="D38" s="118">
        <v>1.8499999999999999E-2</v>
      </c>
      <c r="E38" s="118">
        <v>0.10100000000000001</v>
      </c>
      <c r="F38" s="114">
        <v>241.93103448275863</v>
      </c>
      <c r="G38" s="115">
        <v>1.4909798012705653E-2</v>
      </c>
      <c r="H38" s="128">
        <v>2.034869335781937</v>
      </c>
      <c r="I38" s="115">
        <v>0.87116590654552684</v>
      </c>
      <c r="J38" s="113">
        <v>42.811884341987238</v>
      </c>
      <c r="K38" s="132">
        <v>13.538306544437868</v>
      </c>
      <c r="L38" s="129">
        <v>0.11902230642726226</v>
      </c>
      <c r="M38" s="115">
        <v>0.11244110179250791</v>
      </c>
      <c r="N38" s="113">
        <v>94.470612415180923</v>
      </c>
      <c r="O38" s="113">
        <v>29.874230718295216</v>
      </c>
      <c r="P38" s="130">
        <v>0.14713949406639229</v>
      </c>
      <c r="Q38" s="115">
        <v>9.4294427525613483E-2</v>
      </c>
      <c r="R38" s="113">
        <v>64.08505624130116</v>
      </c>
      <c r="S38" s="113">
        <v>20.26547417025008</v>
      </c>
      <c r="T38" s="131">
        <v>1.1256087909859739E-2</v>
      </c>
      <c r="U38" s="115">
        <v>6.617202995257295E-3</v>
      </c>
      <c r="V38" s="113">
        <v>58.787769323132011</v>
      </c>
      <c r="W38" s="113">
        <v>18.59032496216723</v>
      </c>
      <c r="X38" s="133">
        <v>1.3429262885606597</v>
      </c>
      <c r="Y38" s="115">
        <v>0.15214375863052604</v>
      </c>
      <c r="Z38" s="113">
        <v>11.32927100515642</v>
      </c>
      <c r="AA38" s="113">
        <v>3.5826300605599504</v>
      </c>
      <c r="AB38" s="115">
        <v>14.533183592196247</v>
      </c>
      <c r="AC38" s="115">
        <v>-0.32908887951692911</v>
      </c>
    </row>
    <row r="39" spans="1:29">
      <c r="A39" s="135">
        <v>16.52</v>
      </c>
      <c r="B39" s="135">
        <v>410.64998482400006</v>
      </c>
      <c r="C39" s="118">
        <v>1.3631500000000001</v>
      </c>
      <c r="D39" s="118">
        <v>0.27199999999999996</v>
      </c>
      <c r="E39" s="113" t="s">
        <v>57</v>
      </c>
      <c r="F39" s="114">
        <v>252.36666666666665</v>
      </c>
      <c r="G39" s="113" t="s">
        <v>57</v>
      </c>
      <c r="H39" s="128">
        <v>1.8255334628880535</v>
      </c>
      <c r="I39" s="115">
        <v>0.6587604146348004</v>
      </c>
      <c r="J39" s="113">
        <v>36.085912859281137</v>
      </c>
      <c r="K39" s="132">
        <v>13.63919303691509</v>
      </c>
      <c r="L39" s="129">
        <v>5.2651806253080878E-2</v>
      </c>
      <c r="M39" s="115">
        <v>5.51176451598685E-2</v>
      </c>
      <c r="N39" s="113">
        <v>104.68329404490913</v>
      </c>
      <c r="O39" s="113">
        <v>39.566566066554053</v>
      </c>
      <c r="P39" s="130">
        <v>0.27839032820127702</v>
      </c>
      <c r="Q39" s="115">
        <v>0.23209082452647822</v>
      </c>
      <c r="R39" s="113">
        <v>83.368853374344198</v>
      </c>
      <c r="S39" s="113">
        <v>31.510464731017539</v>
      </c>
      <c r="T39" s="131">
        <v>3.1963671715673936E-2</v>
      </c>
      <c r="U39" s="115">
        <v>2.7875478275796763E-2</v>
      </c>
      <c r="V39" s="113">
        <v>87.20987539778649</v>
      </c>
      <c r="W39" s="113">
        <v>32.962234595924741</v>
      </c>
      <c r="X39" s="133">
        <v>1.4733626523959276</v>
      </c>
      <c r="Y39" s="115">
        <v>0.20886052510079547</v>
      </c>
      <c r="Z39" s="113">
        <v>14.1757716446222</v>
      </c>
      <c r="AA39" s="113">
        <v>5.3579380591587764</v>
      </c>
      <c r="AB39" s="115">
        <v>12.885999875541</v>
      </c>
      <c r="AC39" s="115">
        <v>-0.44864915351610701</v>
      </c>
    </row>
    <row r="40" spans="1:29">
      <c r="A40" s="135">
        <v>16.54</v>
      </c>
      <c r="B40" s="135">
        <v>411.38480472800012</v>
      </c>
      <c r="C40" s="118">
        <v>1.6324000000000001</v>
      </c>
      <c r="D40" s="118">
        <v>0.52549999999999997</v>
      </c>
      <c r="E40" s="118">
        <v>9.2999999999999999E-2</v>
      </c>
      <c r="F40" s="114">
        <v>232.0344827586207</v>
      </c>
      <c r="G40" s="115">
        <v>1.4314374880580854E-2</v>
      </c>
      <c r="H40" s="128">
        <v>2.1394648260661353</v>
      </c>
      <c r="I40" s="115">
        <v>0.84573813136231701</v>
      </c>
      <c r="J40" s="113">
        <v>39.530359230882418</v>
      </c>
      <c r="K40" s="132">
        <v>10.963749011112137</v>
      </c>
      <c r="L40" s="129">
        <v>0.12636131160871017</v>
      </c>
      <c r="M40" s="115">
        <v>0.17047739536316553</v>
      </c>
      <c r="N40" s="113">
        <v>134.91265102649854</v>
      </c>
      <c r="O40" s="113">
        <v>37.418036998832299</v>
      </c>
      <c r="P40" s="130">
        <v>0.12611701359971114</v>
      </c>
      <c r="Q40" s="115">
        <v>0.13451665146976477</v>
      </c>
      <c r="R40" s="113">
        <v>106.66019407715572</v>
      </c>
      <c r="S40" s="113">
        <v>29.58221529200965</v>
      </c>
      <c r="T40" s="131">
        <v>1.5430227087253253E-2</v>
      </c>
      <c r="U40" s="115">
        <v>9.0400399369446049E-3</v>
      </c>
      <c r="V40" s="113">
        <v>58.586564447988501</v>
      </c>
      <c r="W40" s="113">
        <v>16.248989397730629</v>
      </c>
      <c r="X40" s="133">
        <v>1.4080962206410692</v>
      </c>
      <c r="Y40" s="115">
        <v>0.23362024566034667</v>
      </c>
      <c r="Z40" s="113">
        <v>16.591213173911189</v>
      </c>
      <c r="AA40" s="113">
        <v>4.6015746015915715</v>
      </c>
      <c r="AB40" s="115">
        <v>15.410983392186456</v>
      </c>
      <c r="AC40" s="115">
        <v>-0.3862181968784224</v>
      </c>
    </row>
    <row r="41" spans="1:29">
      <c r="A41" s="135">
        <v>16.559999999999999</v>
      </c>
      <c r="B41" s="135">
        <v>412.1209042160001</v>
      </c>
      <c r="C41" s="118">
        <v>1.8812500000000001</v>
      </c>
      <c r="D41" s="118">
        <v>0.43909999999999999</v>
      </c>
      <c r="E41" s="113" t="s">
        <v>57</v>
      </c>
      <c r="F41" s="114">
        <v>239.0090909090909</v>
      </c>
      <c r="G41" s="113" t="s">
        <v>57</v>
      </c>
      <c r="H41" s="128">
        <v>1.986693886782801</v>
      </c>
      <c r="I41" s="115">
        <v>0.67704974497483772</v>
      </c>
      <c r="J41" s="113">
        <v>34.079218216714501</v>
      </c>
      <c r="K41" s="132">
        <v>11.359739405571501</v>
      </c>
      <c r="L41" s="129">
        <v>0.14366561859626856</v>
      </c>
      <c r="M41" s="115">
        <v>0.21576318235314609</v>
      </c>
      <c r="N41" s="113">
        <v>150.18428519038176</v>
      </c>
      <c r="O41" s="113">
        <v>50.061428396793922</v>
      </c>
      <c r="P41" s="130">
        <v>0.24502369183732112</v>
      </c>
      <c r="Q41" s="115">
        <v>0.24242987792320289</v>
      </c>
      <c r="R41" s="113">
        <v>98.941402811022726</v>
      </c>
      <c r="S41" s="113">
        <v>32.980467603674242</v>
      </c>
      <c r="T41" s="131">
        <v>2.783570125937674E-2</v>
      </c>
      <c r="U41" s="115">
        <v>4.1424223477572929E-2</v>
      </c>
      <c r="V41" s="113">
        <v>148.81688480407425</v>
      </c>
      <c r="W41" s="113">
        <v>49.605628268024752</v>
      </c>
      <c r="X41" s="133">
        <v>1.3890870844144845</v>
      </c>
      <c r="Y41" s="115">
        <v>0.14317042033191751</v>
      </c>
      <c r="Z41" s="113">
        <v>10.306799475589784</v>
      </c>
      <c r="AA41" s="113">
        <v>3.4355998251965949</v>
      </c>
      <c r="AB41" s="115">
        <v>14.273248350104662</v>
      </c>
      <c r="AC41" s="115">
        <v>-0.47803572696798763</v>
      </c>
    </row>
    <row r="42" spans="1:29">
      <c r="A42" s="135">
        <v>16.579999999999998</v>
      </c>
      <c r="B42" s="135">
        <v>412.85700370400002</v>
      </c>
      <c r="C42" s="118">
        <v>2.1301000000000001</v>
      </c>
      <c r="D42" s="118">
        <v>0.35270000000000001</v>
      </c>
      <c r="E42" s="113" t="s">
        <v>57</v>
      </c>
      <c r="F42" s="114">
        <v>240.93333333333334</v>
      </c>
      <c r="G42" s="113" t="s">
        <v>57</v>
      </c>
      <c r="H42" s="156">
        <v>2.0467540795162491</v>
      </c>
      <c r="I42" s="115">
        <v>0.60056540327374641</v>
      </c>
      <c r="J42" s="113">
        <v>29.342333272187261</v>
      </c>
      <c r="K42" s="132">
        <v>8.8470463579460326</v>
      </c>
      <c r="L42" s="157">
        <v>0.1043611010030925</v>
      </c>
      <c r="M42" s="115">
        <v>0.13779554607745922</v>
      </c>
      <c r="N42" s="113">
        <v>132.03726748089403</v>
      </c>
      <c r="O42" s="113">
        <v>39.810734052538187</v>
      </c>
      <c r="P42" s="158">
        <v>0.14342126396382437</v>
      </c>
      <c r="Q42" s="115">
        <v>0.10960690229378373</v>
      </c>
      <c r="R42" s="113">
        <v>76.423048622295113</v>
      </c>
      <c r="S42" s="113">
        <v>23.042416146840004</v>
      </c>
      <c r="T42" s="159">
        <v>2.7027481773189546E-2</v>
      </c>
      <c r="U42" s="115">
        <v>2.5086993133675687E-2</v>
      </c>
      <c r="V42" s="113">
        <v>92.820312836400603</v>
      </c>
      <c r="W42" s="113">
        <v>27.9863773274318</v>
      </c>
      <c r="X42" s="160">
        <v>1.4144979551117114</v>
      </c>
      <c r="Y42" s="115">
        <v>0.14933945120777334</v>
      </c>
      <c r="Z42" s="113">
        <v>10.557770738945967</v>
      </c>
      <c r="AA42" s="113">
        <v>3.1832876512433677</v>
      </c>
      <c r="AB42" s="161">
        <v>14.81305105690236</v>
      </c>
      <c r="AC42" s="115">
        <v>-0.38405259897533478</v>
      </c>
    </row>
    <row r="43" spans="1:29">
      <c r="A43" s="135">
        <v>16.600000000000001</v>
      </c>
      <c r="B43" s="135">
        <v>413.22569324</v>
      </c>
      <c r="C43" s="118">
        <v>1.9165000000000001</v>
      </c>
      <c r="D43" s="118">
        <v>0.16645000000000001</v>
      </c>
      <c r="E43" s="118">
        <v>0.10100000000000001</v>
      </c>
      <c r="F43" s="114">
        <v>238.375</v>
      </c>
      <c r="G43" s="115">
        <v>1.36678112894768E-2</v>
      </c>
      <c r="H43" s="156">
        <v>1.8863140328928838</v>
      </c>
      <c r="I43" s="115">
        <v>0.56330855222697696</v>
      </c>
      <c r="J43" s="113">
        <v>29.862925388042477</v>
      </c>
      <c r="K43" s="132">
        <v>7.9812025263463005</v>
      </c>
      <c r="L43" s="157">
        <v>0.12045748825762381</v>
      </c>
      <c r="M43" s="115">
        <v>0.20416884808580471</v>
      </c>
      <c r="N43" s="113">
        <v>169.49452544548035</v>
      </c>
      <c r="O43" s="113">
        <v>45.299317367916096</v>
      </c>
      <c r="P43" s="158">
        <v>9.3335308852478385E-2</v>
      </c>
      <c r="Q43" s="115">
        <v>7.3549665146917617E-2</v>
      </c>
      <c r="R43" s="113">
        <v>78.801544722123253</v>
      </c>
      <c r="S43" s="113">
        <v>21.060598707052112</v>
      </c>
      <c r="T43" s="159">
        <v>1.2556827798126533E-2</v>
      </c>
      <c r="U43" s="115">
        <v>1.1251085626888861E-2</v>
      </c>
      <c r="V43" s="113">
        <v>89.60133727857216</v>
      </c>
      <c r="W43" s="113">
        <v>23.946964678085205</v>
      </c>
      <c r="X43" s="160">
        <v>1.406857479545879</v>
      </c>
      <c r="Y43" s="115">
        <v>0.15203935538332491</v>
      </c>
      <c r="Z43" s="113">
        <v>10.807019018898904</v>
      </c>
      <c r="AA43" s="113">
        <v>2.8882973243621115</v>
      </c>
      <c r="AB43" s="161">
        <v>13.481420825875281</v>
      </c>
      <c r="AC43" s="115">
        <v>-0.3729712314529991</v>
      </c>
    </row>
    <row r="44" spans="1:29">
      <c r="A44" s="135">
        <v>16.61</v>
      </c>
      <c r="B44" s="112">
        <v>413.59438277599997</v>
      </c>
      <c r="C44" s="113" t="s">
        <v>57</v>
      </c>
      <c r="D44" s="113" t="s">
        <v>57</v>
      </c>
      <c r="E44" s="118">
        <v>0.108</v>
      </c>
      <c r="F44" s="114">
        <v>266.24137931034483</v>
      </c>
      <c r="G44" s="115">
        <v>1.4487390604473883E-2</v>
      </c>
      <c r="H44" s="156">
        <v>1.5419265191855229</v>
      </c>
      <c r="I44" s="115">
        <v>0.67854229555455758</v>
      </c>
      <c r="J44" s="113">
        <v>44.006136940492958</v>
      </c>
      <c r="K44" s="132">
        <v>16.632756357885306</v>
      </c>
      <c r="L44" s="157">
        <v>0.21930195743567829</v>
      </c>
      <c r="M44" s="115">
        <v>0.26084928748060648</v>
      </c>
      <c r="N44" s="113">
        <v>118.94526183475315</v>
      </c>
      <c r="O44" s="113">
        <v>44.957083206317023</v>
      </c>
      <c r="P44" s="158">
        <v>0.10442800268591836</v>
      </c>
      <c r="Q44" s="115">
        <v>0.13797149016128665</v>
      </c>
      <c r="R44" s="113">
        <v>132.12116157794856</v>
      </c>
      <c r="S44" s="113">
        <v>49.937105209176281</v>
      </c>
      <c r="T44" s="159">
        <v>1.3190685886015515E-2</v>
      </c>
      <c r="U44" s="115">
        <v>1.5813797269992231E-2</v>
      </c>
      <c r="V44" s="113">
        <v>119.88608785504992</v>
      </c>
      <c r="W44" s="113">
        <v>45.312682017271861</v>
      </c>
      <c r="X44" s="160">
        <v>1.380446448443688</v>
      </c>
      <c r="Y44" s="115">
        <v>9.6380209839749806E-2</v>
      </c>
      <c r="Z44" s="113">
        <v>6.9818144665016613</v>
      </c>
      <c r="AA44" s="113">
        <v>2.6388778254794993</v>
      </c>
      <c r="AB44" s="161">
        <v>10.069221017636334</v>
      </c>
      <c r="AC44" s="115">
        <v>-0.43641875740591435</v>
      </c>
    </row>
    <row r="45" spans="1:29">
      <c r="A45" s="135">
        <v>16.62</v>
      </c>
      <c r="B45" s="112">
        <v>414.33176184799999</v>
      </c>
      <c r="C45" s="118">
        <v>1.7029000000000001</v>
      </c>
      <c r="D45" s="118">
        <v>-1.9800000000000002E-2</v>
      </c>
      <c r="E45" s="118">
        <v>3.5999999999999997E-2</v>
      </c>
      <c r="F45" s="114">
        <v>262.11111111111109</v>
      </c>
      <c r="G45" s="115">
        <v>1.7168291649003818E-2</v>
      </c>
      <c r="H45" s="156">
        <v>2.358650726535704</v>
      </c>
      <c r="I45" s="139">
        <v>0.50455974798409975</v>
      </c>
      <c r="J45" s="139">
        <v>21.391880633601815</v>
      </c>
      <c r="K45" s="139">
        <v>8.0853708903556036</v>
      </c>
      <c r="L45" s="157">
        <v>5.1382690773679199E-2</v>
      </c>
      <c r="M45" s="115">
        <v>6.2129946545223885E-2</v>
      </c>
      <c r="N45" s="113">
        <v>120.91610153092638</v>
      </c>
      <c r="O45" s="113">
        <v>45.701990593466803</v>
      </c>
      <c r="P45" s="158">
        <v>0.26834887712949013</v>
      </c>
      <c r="Q45" s="115">
        <v>0.24585038809921075</v>
      </c>
      <c r="R45" s="113">
        <v>91.615955590742843</v>
      </c>
      <c r="S45" s="113">
        <v>34.62757637409188</v>
      </c>
      <c r="T45" s="159">
        <v>2.1962948077109724E-2</v>
      </c>
      <c r="U45" s="115">
        <v>2.2490765398810661E-2</v>
      </c>
      <c r="V45" s="113">
        <v>102.40321709020037</v>
      </c>
      <c r="W45" s="113">
        <v>38.704777981947075</v>
      </c>
      <c r="X45" s="160">
        <v>1.4753048843075178</v>
      </c>
      <c r="Y45" s="115">
        <v>8.5704667054612993E-2</v>
      </c>
      <c r="Z45" s="113">
        <v>5.8092851156553484</v>
      </c>
      <c r="AA45" s="113">
        <v>2.1957033872990213</v>
      </c>
      <c r="AB45" s="161">
        <v>17.177970103167212</v>
      </c>
      <c r="AC45" s="115">
        <v>-0.34387708347689333</v>
      </c>
    </row>
    <row r="46" spans="1:29">
      <c r="A46" s="135">
        <v>16.64</v>
      </c>
      <c r="B46" s="112">
        <v>415.07042050399991</v>
      </c>
      <c r="C46" s="118">
        <v>1.5545499999999999</v>
      </c>
      <c r="D46" s="118">
        <v>3.1649999999999998E-2</v>
      </c>
      <c r="E46" s="118">
        <v>4.8999999999999995E-2</v>
      </c>
      <c r="F46" s="114">
        <v>262.27272727272725</v>
      </c>
      <c r="G46" s="115">
        <v>1.8682842287694974E-2</v>
      </c>
      <c r="H46" s="156">
        <v>2.206406170994331</v>
      </c>
      <c r="I46" s="115"/>
      <c r="J46" s="113"/>
      <c r="K46" s="132"/>
      <c r="L46" s="157">
        <v>0.1227286602054808</v>
      </c>
      <c r="M46" s="115"/>
      <c r="N46" s="113"/>
      <c r="O46" s="113"/>
      <c r="P46" s="158">
        <v>0.15677296156909565</v>
      </c>
      <c r="Q46" s="115"/>
      <c r="R46" s="113"/>
      <c r="S46" s="113"/>
      <c r="T46" s="159">
        <v>1.7191481991824034E-2</v>
      </c>
      <c r="U46" s="115"/>
      <c r="V46" s="113"/>
      <c r="W46" s="113"/>
      <c r="X46" s="160">
        <v>1.3984740276839096</v>
      </c>
      <c r="Y46" s="115"/>
      <c r="Z46" s="113"/>
      <c r="AA46" s="113"/>
      <c r="AB46" s="161">
        <v>15.788585056268268</v>
      </c>
      <c r="AC46" s="115">
        <v>-0.34886991693299296</v>
      </c>
    </row>
    <row r="47" spans="1:29">
      <c r="A47" s="135">
        <v>16.66</v>
      </c>
      <c r="B47" s="112">
        <v>415.8090791599999</v>
      </c>
      <c r="C47" s="118">
        <v>1.4061999999999999</v>
      </c>
      <c r="D47" s="118">
        <v>8.3099999999999993E-2</v>
      </c>
      <c r="E47" s="118">
        <v>6.8000000000000005E-2</v>
      </c>
      <c r="F47" s="114">
        <v>275.92857142857144</v>
      </c>
      <c r="G47" s="115">
        <v>1.895696847806607E-2</v>
      </c>
      <c r="H47" s="156">
        <v>2.0862601740696212</v>
      </c>
      <c r="I47" s="115"/>
      <c r="J47" s="113"/>
      <c r="K47" s="132"/>
      <c r="L47" s="157">
        <v>6.5878232429437578E-2</v>
      </c>
      <c r="M47" s="115"/>
      <c r="N47" s="113"/>
      <c r="O47" s="113"/>
      <c r="P47" s="158">
        <v>0.20914473069979173</v>
      </c>
      <c r="Q47" s="115"/>
      <c r="R47" s="113"/>
      <c r="S47" s="113"/>
      <c r="T47" s="159">
        <v>8.7776771213464028E-3</v>
      </c>
      <c r="U47" s="115"/>
      <c r="V47" s="113"/>
      <c r="W47" s="113"/>
      <c r="X47" s="160">
        <v>1.4194092097223412</v>
      </c>
      <c r="Y47" s="115"/>
      <c r="Z47" s="113"/>
      <c r="AA47" s="113"/>
      <c r="AB47" s="161">
        <v>14.937415160593476</v>
      </c>
      <c r="AC47" s="115">
        <v>-0.42606859934634467</v>
      </c>
    </row>
    <row r="48" spans="1:29">
      <c r="A48" s="135">
        <v>16.68</v>
      </c>
      <c r="B48" s="112">
        <v>416.54901739999997</v>
      </c>
      <c r="C48" s="118">
        <v>1.4258500000000001</v>
      </c>
      <c r="D48" s="118">
        <v>9.325E-2</v>
      </c>
      <c r="E48" s="118">
        <v>0.20500000000000002</v>
      </c>
      <c r="F48" s="114">
        <v>311.21875</v>
      </c>
      <c r="G48" s="115">
        <v>2.1248408798655135E-2</v>
      </c>
      <c r="H48" s="156">
        <v>2.1985514744228163</v>
      </c>
      <c r="I48" s="115">
        <v>1.0842380127356543</v>
      </c>
      <c r="J48" s="113">
        <v>49.316016720522697</v>
      </c>
      <c r="K48" s="132">
        <v>14.236307764476933</v>
      </c>
      <c r="L48" s="157">
        <v>0.17361647951383138</v>
      </c>
      <c r="M48" s="115">
        <v>0.19563015732936473</v>
      </c>
      <c r="N48" s="113">
        <v>112.67948634667459</v>
      </c>
      <c r="O48" s="113">
        <v>32.527765887200673</v>
      </c>
      <c r="P48" s="158">
        <v>0.2141790941236329</v>
      </c>
      <c r="Q48" s="115">
        <v>0.14922290641259217</v>
      </c>
      <c r="R48" s="113">
        <v>69.672022390035252</v>
      </c>
      <c r="S48" s="113">
        <v>20.112580440936245</v>
      </c>
      <c r="T48" s="159">
        <v>1.345094494119211E-2</v>
      </c>
      <c r="U48" s="115">
        <v>9.92472759117345E-3</v>
      </c>
      <c r="V48" s="113">
        <v>73.78461241618804</v>
      </c>
      <c r="W48" s="113">
        <v>21.299782920269184</v>
      </c>
      <c r="X48" s="160">
        <v>1.361991795039283</v>
      </c>
      <c r="Y48" s="115">
        <v>6.892224219480643E-2</v>
      </c>
      <c r="Z48" s="113">
        <v>5.060400690065725</v>
      </c>
      <c r="AA48" s="113">
        <v>1.4608118503084073</v>
      </c>
      <c r="AB48" s="161">
        <v>15.682997912098479</v>
      </c>
      <c r="AC48" s="115">
        <v>-0.36686472496622952</v>
      </c>
    </row>
    <row r="49" spans="1:29">
      <c r="A49" s="135">
        <v>16.7</v>
      </c>
      <c r="B49" s="112">
        <v>417.28895564000004</v>
      </c>
      <c r="C49" s="118">
        <v>1.4455</v>
      </c>
      <c r="D49" s="118">
        <v>0.10340000000000001</v>
      </c>
      <c r="E49" s="118">
        <v>0.10200000000000001</v>
      </c>
      <c r="F49" s="114">
        <v>312.27777777777777</v>
      </c>
      <c r="G49" s="115">
        <v>1.9213663049279493E-2</v>
      </c>
      <c r="H49" s="156">
        <v>2.1598396698815239</v>
      </c>
      <c r="I49" s="115">
        <v>1.1215157447002286</v>
      </c>
      <c r="J49" s="113">
        <v>51.92587951501735</v>
      </c>
      <c r="K49" s="132">
        <v>15.656241750955834</v>
      </c>
      <c r="L49" s="157">
        <v>9.3081318559908519E-2</v>
      </c>
      <c r="M49" s="115">
        <v>0.12727238291401172</v>
      </c>
      <c r="N49" s="113">
        <v>136.73246671091937</v>
      </c>
      <c r="O49" s="113">
        <v>41.226389885443602</v>
      </c>
      <c r="P49" s="158">
        <v>0.33023294284048615</v>
      </c>
      <c r="Q49" s="115">
        <v>0.25911426046738867</v>
      </c>
      <c r="R49" s="113">
        <v>78.464086059563641</v>
      </c>
      <c r="S49" s="113">
        <v>23.657812088884391</v>
      </c>
      <c r="T49" s="159">
        <v>1.4254314059136623E-2</v>
      </c>
      <c r="U49" s="115">
        <v>1.0462820868065574E-2</v>
      </c>
      <c r="V49" s="113">
        <v>73.401082820672059</v>
      </c>
      <c r="W49" s="113">
        <v>22.131259174724619</v>
      </c>
      <c r="X49" s="160">
        <v>1.3455124535178908</v>
      </c>
      <c r="Y49" s="115">
        <v>9.8645817890174181E-2</v>
      </c>
      <c r="Z49" s="113">
        <v>7.3314682173517705</v>
      </c>
      <c r="AA49" s="113">
        <v>2.210520839942872</v>
      </c>
      <c r="AB49" s="161">
        <v>15.346909064486082</v>
      </c>
      <c r="AC49" s="115">
        <v>-0.35454224501915871</v>
      </c>
    </row>
    <row r="50" spans="1:29">
      <c r="A50" s="135">
        <v>16.72</v>
      </c>
      <c r="B50" s="135">
        <v>418.03017346400009</v>
      </c>
      <c r="C50" s="118">
        <v>1.3826000000000001</v>
      </c>
      <c r="D50" s="118">
        <v>-2.8150000000000001E-2</v>
      </c>
      <c r="E50" s="118">
        <v>0.13300000000000001</v>
      </c>
      <c r="F50" s="114">
        <v>283.51851851851853</v>
      </c>
      <c r="G50" s="115">
        <v>1.8042506154851024E-2</v>
      </c>
      <c r="H50" s="156">
        <v>1.9974877101485906</v>
      </c>
      <c r="I50" s="115">
        <v>1.0011423631681671</v>
      </c>
      <c r="J50" s="113">
        <v>50.120076237850462</v>
      </c>
      <c r="K50" s="132">
        <v>13.900808061979548</v>
      </c>
      <c r="L50" s="157">
        <v>0.13639018368487713</v>
      </c>
      <c r="M50" s="115">
        <v>0.12378035463849767</v>
      </c>
      <c r="N50" s="113">
        <v>90.754591931986937</v>
      </c>
      <c r="O50" s="113">
        <v>25.170794976506876</v>
      </c>
      <c r="P50" s="158">
        <v>0.22818681216329331</v>
      </c>
      <c r="Q50" s="115">
        <v>8.1462075771153497E-2</v>
      </c>
      <c r="R50" s="113">
        <v>35.699729970747931</v>
      </c>
      <c r="S50" s="113">
        <v>9.9013236099807855</v>
      </c>
      <c r="T50" s="159">
        <v>2.5899857887482405E-2</v>
      </c>
      <c r="U50" s="115">
        <v>2.4948670512911084E-2</v>
      </c>
      <c r="V50" s="113">
        <v>96.327441723025686</v>
      </c>
      <c r="W50" s="113">
        <v>26.716425412818335</v>
      </c>
      <c r="X50" s="160">
        <v>1.4209091199023525</v>
      </c>
      <c r="Y50" s="115">
        <v>0.12048616384313789</v>
      </c>
      <c r="Z50" s="113">
        <v>8.4795123175377984</v>
      </c>
      <c r="AA50" s="113">
        <v>2.3517935732162321</v>
      </c>
      <c r="AB50" s="161">
        <v>14.105200461796208</v>
      </c>
      <c r="AC50" s="115">
        <v>-0.41927927292368261</v>
      </c>
    </row>
    <row r="51" spans="1:29">
      <c r="A51" s="135">
        <v>16.739999999999998</v>
      </c>
      <c r="B51" s="112">
        <v>418.77139128800007</v>
      </c>
      <c r="C51" s="118">
        <v>1.3197000000000001</v>
      </c>
      <c r="D51" s="118">
        <v>-0.15970000000000001</v>
      </c>
      <c r="E51" s="118">
        <v>0.13500000000000001</v>
      </c>
      <c r="F51" s="114">
        <v>296.95652173913044</v>
      </c>
      <c r="G51" s="115">
        <v>2.0664182084387063E-2</v>
      </c>
      <c r="H51" s="156">
        <v>2.1833024166019559</v>
      </c>
      <c r="I51" s="115">
        <v>1.2430800430897202</v>
      </c>
      <c r="J51" s="113">
        <v>56.935770035212194</v>
      </c>
      <c r="K51" s="132">
        <v>14.233942508803048</v>
      </c>
      <c r="L51" s="157">
        <v>9.9509051237239146E-2</v>
      </c>
      <c r="M51" s="115">
        <v>0.12916803414937833</v>
      </c>
      <c r="N51" s="113">
        <v>129.80531172127178</v>
      </c>
      <c r="O51" s="113">
        <v>32.451327930317944</v>
      </c>
      <c r="P51" s="158">
        <v>0.30740019682524022</v>
      </c>
      <c r="Q51" s="115">
        <v>0.21738960797731638</v>
      </c>
      <c r="R51" s="113">
        <v>70.718760177276124</v>
      </c>
      <c r="S51" s="113">
        <v>17.679690044319031</v>
      </c>
      <c r="T51" s="159">
        <v>1.1054738822409392E-2</v>
      </c>
      <c r="U51" s="115">
        <v>8.3762417944667888E-3</v>
      </c>
      <c r="V51" s="113">
        <v>75.770598736236607</v>
      </c>
      <c r="W51" s="113">
        <v>18.942649684059152</v>
      </c>
      <c r="X51" s="160">
        <v>1.3583335928270117</v>
      </c>
      <c r="Y51" s="115">
        <v>9.8170844742657859E-2</v>
      </c>
      <c r="Z51" s="113">
        <v>7.2273000727561518</v>
      </c>
      <c r="AA51" s="113">
        <v>1.806825018189038</v>
      </c>
      <c r="AB51" s="161">
        <v>15.375894606405668</v>
      </c>
      <c r="AC51" s="115">
        <v>-0.39172357795639795</v>
      </c>
    </row>
    <row r="52" spans="1:29">
      <c r="A52" s="135">
        <v>16.760000000000002</v>
      </c>
      <c r="B52" s="135">
        <v>419.51388869600009</v>
      </c>
      <c r="C52" s="118">
        <v>1.4791500000000002</v>
      </c>
      <c r="D52" s="118">
        <v>-2.4900000000000005E-2</v>
      </c>
      <c r="E52" s="118">
        <v>0.10500000000000001</v>
      </c>
      <c r="F52" s="114">
        <v>303.5263157894737</v>
      </c>
      <c r="G52" s="115">
        <v>1.9218542280793019E-2</v>
      </c>
      <c r="H52" s="156">
        <v>2.345425747996825</v>
      </c>
      <c r="I52" s="115">
        <v>0.56650975928780978</v>
      </c>
      <c r="J52" s="113">
        <v>24.153813429039609</v>
      </c>
      <c r="K52" s="132">
        <v>7.6381064614526952</v>
      </c>
      <c r="L52" s="157">
        <v>0.13608846879898046</v>
      </c>
      <c r="M52" s="115">
        <v>0.17598317004561695</v>
      </c>
      <c r="N52" s="113">
        <v>129.31526939697287</v>
      </c>
      <c r="O52" s="113">
        <v>40.893078753270295</v>
      </c>
      <c r="P52" s="158">
        <v>0.25294898606291294</v>
      </c>
      <c r="Q52" s="115">
        <v>0.16659476265642803</v>
      </c>
      <c r="R52" s="113">
        <v>65.861012233902741</v>
      </c>
      <c r="S52" s="113">
        <v>20.827080766334696</v>
      </c>
      <c r="T52" s="159">
        <v>2.2365994258982086E-2</v>
      </c>
      <c r="U52" s="115">
        <v>1.7208309407813004E-2</v>
      </c>
      <c r="V52" s="113">
        <v>76.939612916614337</v>
      </c>
      <c r="W52" s="113">
        <v>24.3304419108212</v>
      </c>
      <c r="X52" s="160">
        <v>1.316866360364525</v>
      </c>
      <c r="Y52" s="115">
        <v>0.16765192422431099</v>
      </c>
      <c r="Z52" s="113">
        <v>12.731126655699738</v>
      </c>
      <c r="AA52" s="113">
        <v>4.0259357412093451</v>
      </c>
      <c r="AB52" s="161">
        <v>17.058618819286284</v>
      </c>
      <c r="AC52" s="115">
        <v>-0.3618977317989131</v>
      </c>
    </row>
    <row r="53" spans="1:29">
      <c r="A53" s="135">
        <v>16.78</v>
      </c>
      <c r="B53" s="135">
        <v>420.25638610400006</v>
      </c>
      <c r="C53" s="118">
        <v>1.6386000000000001</v>
      </c>
      <c r="D53" s="118">
        <v>0.1099</v>
      </c>
      <c r="E53" s="118">
        <v>0.17799999999999999</v>
      </c>
      <c r="F53" s="114">
        <v>301</v>
      </c>
      <c r="G53" s="115">
        <v>2.039179745675335E-2</v>
      </c>
      <c r="H53" s="156">
        <v>2.2493959860359634</v>
      </c>
      <c r="I53" s="115">
        <v>0.70373719701877802</v>
      </c>
      <c r="J53" s="113">
        <v>31.285607398053152</v>
      </c>
      <c r="K53" s="132">
        <v>9.4329655525190343</v>
      </c>
      <c r="L53" s="157">
        <v>0.13777836403512175</v>
      </c>
      <c r="M53" s="115">
        <v>0.15940702349432548</v>
      </c>
      <c r="N53" s="113">
        <v>115.69815377811443</v>
      </c>
      <c r="O53" s="113">
        <v>34.884305910804144</v>
      </c>
      <c r="P53" s="158">
        <v>0.22200587525390691</v>
      </c>
      <c r="Q53" s="115">
        <v>8.0996687341137533E-2</v>
      </c>
      <c r="R53" s="113">
        <v>36.484028744060062</v>
      </c>
      <c r="S53" s="113">
        <v>11.000348562235326</v>
      </c>
      <c r="T53" s="159">
        <v>1.7535057810609309E-2</v>
      </c>
      <c r="U53" s="115">
        <v>1.1521615246822735E-2</v>
      </c>
      <c r="V53" s="113">
        <v>65.706172008465032</v>
      </c>
      <c r="W53" s="113">
        <v>19.811156269330109</v>
      </c>
      <c r="X53" s="160">
        <v>1.3649382329315387</v>
      </c>
      <c r="Y53" s="115">
        <v>9.5416939936361272E-2</v>
      </c>
      <c r="Z53" s="113">
        <v>6.9905683373986864</v>
      </c>
      <c r="AA53" s="113">
        <v>2.1077356587718197</v>
      </c>
      <c r="AB53" s="161">
        <v>16.31851105941778</v>
      </c>
      <c r="AC53" s="115">
        <v>-0.40225029429487208</v>
      </c>
    </row>
    <row r="54" spans="1:29">
      <c r="A54" s="135">
        <v>16.8</v>
      </c>
      <c r="B54" s="135">
        <v>421.00016309600005</v>
      </c>
      <c r="C54" s="118">
        <v>1.74915</v>
      </c>
      <c r="D54" s="118">
        <v>-8.0949999999999994E-2</v>
      </c>
      <c r="E54" s="118">
        <v>0.18099999999999999</v>
      </c>
      <c r="F54" s="114">
        <v>298.96666666666664</v>
      </c>
      <c r="G54" s="115">
        <v>2.0876505665107018E-2</v>
      </c>
      <c r="H54" s="156">
        <v>2.2968297658616237</v>
      </c>
      <c r="I54" s="115">
        <v>1.1947399078385876</v>
      </c>
      <c r="J54" s="113">
        <v>52.016911553320867</v>
      </c>
      <c r="K54" s="132">
        <v>13.004227888330217</v>
      </c>
      <c r="L54" s="157">
        <v>0.10398315262978719</v>
      </c>
      <c r="M54" s="115">
        <v>9.416458659070423E-2</v>
      </c>
      <c r="N54" s="113">
        <v>90.557541495168792</v>
      </c>
      <c r="O54" s="113">
        <v>22.639385373792198</v>
      </c>
      <c r="P54" s="158">
        <v>0.34787406853385233</v>
      </c>
      <c r="Q54" s="115">
        <v>0.20753785304770811</v>
      </c>
      <c r="R54" s="113">
        <v>59.658902982448716</v>
      </c>
      <c r="S54" s="113">
        <v>14.914725745612179</v>
      </c>
      <c r="T54" s="159">
        <v>1.9390332681299798E-2</v>
      </c>
      <c r="U54" s="115">
        <v>1.2795112034582829E-2</v>
      </c>
      <c r="V54" s="113">
        <v>65.987068117312617</v>
      </c>
      <c r="W54" s="113">
        <v>16.496767029328154</v>
      </c>
      <c r="X54" s="160"/>
      <c r="Y54" s="115">
        <v>0.139653157211271</v>
      </c>
      <c r="Z54" s="113">
        <v>8.279818737301607</v>
      </c>
      <c r="AA54" s="113">
        <v>2.0699546843254018</v>
      </c>
      <c r="AB54" s="161">
        <v>16.355689058776871</v>
      </c>
      <c r="AC54" s="115">
        <v>-0.34806663074379385</v>
      </c>
    </row>
    <row r="55" spans="1:29">
      <c r="A55" s="135">
        <v>16.82</v>
      </c>
      <c r="B55" s="135">
        <v>421.74394008800004</v>
      </c>
      <c r="C55" s="118">
        <v>1.8596999999999999</v>
      </c>
      <c r="D55" s="118">
        <v>-0.27179999999999999</v>
      </c>
      <c r="E55" s="118">
        <v>0.183</v>
      </c>
      <c r="F55" s="114">
        <v>313.89655172413791</v>
      </c>
      <c r="G55" s="115">
        <v>2.0821236327113513E-2</v>
      </c>
      <c r="H55" s="156">
        <v>2.0974833415599456</v>
      </c>
      <c r="I55" s="115">
        <v>0.75134588018611104</v>
      </c>
      <c r="J55" s="113">
        <v>35.821303811992053</v>
      </c>
      <c r="K55" s="132">
        <v>9.249020873552098</v>
      </c>
      <c r="L55" s="157">
        <v>9.6457827639472873E-2</v>
      </c>
      <c r="M55" s="115">
        <v>0.1353749686045965</v>
      </c>
      <c r="N55" s="113">
        <v>140.34627558748565</v>
      </c>
      <c r="O55" s="113">
        <v>36.2372525368379</v>
      </c>
      <c r="P55" s="158">
        <v>0.28929607625916709</v>
      </c>
      <c r="Q55" s="115">
        <v>0.16408700291516573</v>
      </c>
      <c r="R55" s="113">
        <v>56.719401464735974</v>
      </c>
      <c r="S55" s="113">
        <v>14.644886485318333</v>
      </c>
      <c r="T55" s="159">
        <v>1.3677381440837681E-2</v>
      </c>
      <c r="U55" s="115">
        <v>9.7675680538265326E-3</v>
      </c>
      <c r="V55" s="113">
        <v>71.414020995734631</v>
      </c>
      <c r="W55" s="113">
        <v>18.439020933479135</v>
      </c>
      <c r="X55" s="160">
        <v>1.3780701396094295</v>
      </c>
      <c r="Y55" s="115">
        <v>6.9155000580108442E-2</v>
      </c>
      <c r="Z55" s="113">
        <v>5.0182496951648812</v>
      </c>
      <c r="AA55" s="113">
        <v>1.295706499765602</v>
      </c>
      <c r="AB55" s="161">
        <v>15.135401628372637</v>
      </c>
      <c r="AC55" s="115">
        <v>-0.33245470505108549</v>
      </c>
    </row>
    <row r="56" spans="1:29">
      <c r="A56" s="135">
        <v>16.829999999999998</v>
      </c>
      <c r="B56" s="135">
        <v>422.11646837600006</v>
      </c>
      <c r="C56" s="113" t="s">
        <v>57</v>
      </c>
      <c r="D56" s="113" t="s">
        <v>57</v>
      </c>
      <c r="E56" s="118">
        <v>0.21099999999999999</v>
      </c>
      <c r="F56" s="114">
        <v>280.84210526315792</v>
      </c>
      <c r="G56" s="115">
        <v>2.0305725515620567E-2</v>
      </c>
      <c r="H56" s="162">
        <v>1.8102522355338229</v>
      </c>
      <c r="I56" s="121">
        <v>1.2075038339303132</v>
      </c>
      <c r="J56" s="113">
        <v>66.703623408272378</v>
      </c>
      <c r="K56" s="139">
        <v>22.234541136090794</v>
      </c>
      <c r="L56" s="163">
        <v>0.16944834983446491</v>
      </c>
      <c r="M56" s="121">
        <v>0.17020955263355575</v>
      </c>
      <c r="N56" s="113">
        <v>100.44922408499963</v>
      </c>
      <c r="O56" s="113">
        <v>33.483074694999878</v>
      </c>
      <c r="P56" s="164">
        <v>0.2754056001976386</v>
      </c>
      <c r="Q56" s="121">
        <v>0.11172660642540015</v>
      </c>
      <c r="R56" s="113">
        <v>40.5680227073168</v>
      </c>
      <c r="S56" s="113">
        <v>13.522674235772266</v>
      </c>
      <c r="T56" s="165">
        <v>4.5892863841894664E-2</v>
      </c>
      <c r="U56" s="121">
        <v>4.0536940796124514E-2</v>
      </c>
      <c r="V56" s="113">
        <v>88.329507907325592</v>
      </c>
      <c r="W56" s="113">
        <v>29.443169302441863</v>
      </c>
      <c r="X56" s="166">
        <v>1.377478924384776</v>
      </c>
      <c r="Y56" s="121">
        <v>0.19021993837330814</v>
      </c>
      <c r="Z56" s="113">
        <v>13.809281217007813</v>
      </c>
      <c r="AA56" s="113">
        <v>4.6030937390026043</v>
      </c>
      <c r="AB56" s="167">
        <v>12.31792500988937</v>
      </c>
      <c r="AC56" s="121">
        <v>-0.39907023018347065</v>
      </c>
    </row>
    <row r="57" spans="1:29">
      <c r="A57" s="135">
        <v>16.84</v>
      </c>
      <c r="B57" s="135">
        <v>422.48899666400001</v>
      </c>
      <c r="C57" s="118">
        <v>2.1285500000000002</v>
      </c>
      <c r="D57" s="118">
        <v>-0.20244999999999999</v>
      </c>
      <c r="E57" s="118">
        <v>0.17300000000000001</v>
      </c>
      <c r="F57" s="114">
        <v>310.5</v>
      </c>
      <c r="G57" s="115">
        <v>2.0635772648655099E-2</v>
      </c>
      <c r="H57" s="162">
        <v>2.1405128808793199</v>
      </c>
      <c r="I57" s="121">
        <v>0.94064298705742144</v>
      </c>
      <c r="J57" s="113">
        <v>43.944747796659207</v>
      </c>
      <c r="K57" s="139">
        <v>11.744727871663414</v>
      </c>
      <c r="L57" s="163">
        <v>9.7663200845287318E-2</v>
      </c>
      <c r="M57" s="121">
        <v>0.10980382046283509</v>
      </c>
      <c r="N57" s="113">
        <v>112.43110968355448</v>
      </c>
      <c r="O57" s="113">
        <v>30.048478003618776</v>
      </c>
      <c r="P57" s="164">
        <v>0.25752710088690078</v>
      </c>
      <c r="Q57" s="121">
        <v>0.14151385334775357</v>
      </c>
      <c r="R57" s="113">
        <v>54.951052864103332</v>
      </c>
      <c r="S57" s="113">
        <v>14.686286632855541</v>
      </c>
      <c r="T57" s="165">
        <v>1.1426218737163634E-2</v>
      </c>
      <c r="U57" s="121">
        <v>1.0838821489289744E-2</v>
      </c>
      <c r="V57" s="113">
        <v>94.859215796706337</v>
      </c>
      <c r="W57" s="113">
        <v>25.352191820666402</v>
      </c>
      <c r="X57" s="166">
        <v>1.3359962876563061</v>
      </c>
      <c r="Y57" s="121">
        <v>7.2106371724974763E-2</v>
      </c>
      <c r="Z57" s="113">
        <v>5.3971985095459045</v>
      </c>
      <c r="AA57" s="113">
        <v>1.4424619765091244</v>
      </c>
      <c r="AB57" s="167">
        <v>15.356647991247442</v>
      </c>
      <c r="AC57" s="121">
        <v>-0.326144037828555</v>
      </c>
    </row>
    <row r="58" spans="1:29">
      <c r="A58" s="135">
        <v>16.86</v>
      </c>
      <c r="B58" s="135">
        <v>423.23405323999998</v>
      </c>
      <c r="C58" s="118">
        <v>2.3974000000000002</v>
      </c>
      <c r="D58" s="118">
        <v>-0.1331</v>
      </c>
      <c r="E58" s="118">
        <v>0.20800000000000002</v>
      </c>
      <c r="F58" s="114">
        <v>308.125</v>
      </c>
      <c r="G58" s="115">
        <v>2.1775829352875749E-2</v>
      </c>
      <c r="H58" s="162">
        <v>2.1731202335234019</v>
      </c>
      <c r="I58" s="121">
        <v>0.6613172220950343</v>
      </c>
      <c r="J58" s="113">
        <v>30.431690428044266</v>
      </c>
      <c r="K58" s="139">
        <v>6.981508592471525</v>
      </c>
      <c r="L58" s="163">
        <v>7.8011807106886516E-2</v>
      </c>
      <c r="M58" s="121">
        <v>5.6618511431399142E-2</v>
      </c>
      <c r="N58" s="113">
        <v>72.57684898110908</v>
      </c>
      <c r="O58" s="113">
        <v>25.6597910358471</v>
      </c>
      <c r="P58" s="164">
        <v>0.23212859478116291</v>
      </c>
      <c r="Q58" s="121">
        <v>0.10216675910744064</v>
      </c>
      <c r="R58" s="113">
        <v>44.01300029570136</v>
      </c>
      <c r="S58" s="113">
        <v>15.560945484727975</v>
      </c>
      <c r="T58" s="165">
        <v>2.5948058103891846E-2</v>
      </c>
      <c r="U58" s="121">
        <v>1.9303325157986884E-2</v>
      </c>
      <c r="V58" s="113">
        <v>74.392176403719617</v>
      </c>
      <c r="W58" s="113">
        <v>17.066735743887623</v>
      </c>
      <c r="X58" s="166">
        <v>1.4022375263418898</v>
      </c>
      <c r="Y58" s="121">
        <v>6.8292556771554588E-2</v>
      </c>
      <c r="Z58" s="113">
        <v>4.8702559651012844</v>
      </c>
      <c r="AA58" s="113">
        <v>1.1173133463711922</v>
      </c>
      <c r="AB58" s="167">
        <v>15.763018023834766</v>
      </c>
      <c r="AC58" s="121">
        <v>-0.33246007047485177</v>
      </c>
    </row>
    <row r="59" spans="1:29">
      <c r="A59" s="135">
        <v>16.88</v>
      </c>
      <c r="B59" s="135">
        <v>423.98038940000004</v>
      </c>
      <c r="C59" s="118">
        <v>2.2535500000000002</v>
      </c>
      <c r="D59" s="118">
        <v>-0.26990000000000003</v>
      </c>
      <c r="E59" s="118">
        <v>0.11330000000000001</v>
      </c>
      <c r="F59" s="114">
        <v>312.72222222222223</v>
      </c>
      <c r="G59" s="115">
        <v>2.1311903692015091E-2</v>
      </c>
      <c r="H59" s="162">
        <v>2.2878035433907478</v>
      </c>
      <c r="I59" s="121">
        <v>0.93236072521894453</v>
      </c>
      <c r="J59" s="113">
        <v>40.753530953846465</v>
      </c>
      <c r="K59" s="139">
        <v>11.764531033315501</v>
      </c>
      <c r="L59" s="163">
        <v>0.12884538137881404</v>
      </c>
      <c r="M59" s="121">
        <v>0.18587217751717783</v>
      </c>
      <c r="N59" s="113">
        <v>144.2598683228708</v>
      </c>
      <c r="O59" s="113">
        <v>41.644236904734711</v>
      </c>
      <c r="P59" s="164">
        <v>0.21642087697546789</v>
      </c>
      <c r="Q59" s="121">
        <v>0.13604717096838662</v>
      </c>
      <c r="R59" s="113">
        <v>62.862313871784224</v>
      </c>
      <c r="S59" s="113">
        <v>18.146786917878686</v>
      </c>
      <c r="T59" s="165">
        <v>1.4066087594473989E-2</v>
      </c>
      <c r="U59" s="121">
        <v>8.6248995105055702E-3</v>
      </c>
      <c r="V59" s="113">
        <v>61.316975687638639</v>
      </c>
      <c r="W59" s="113">
        <v>17.700686209575956</v>
      </c>
      <c r="X59" s="166">
        <v>1.4029362625521635</v>
      </c>
      <c r="Y59" s="121">
        <v>0.14576280449958925</v>
      </c>
      <c r="Z59" s="113">
        <v>10.389837969860698</v>
      </c>
      <c r="AA59" s="113">
        <v>2.9992878743678348</v>
      </c>
      <c r="AB59" s="167">
        <v>16.422887990917079</v>
      </c>
      <c r="AC59" s="121">
        <v>-0.33065224534742077</v>
      </c>
    </row>
    <row r="60" spans="1:29">
      <c r="A60" s="135">
        <v>16.899999999999999</v>
      </c>
      <c r="B60" s="135">
        <v>424.72672556000009</v>
      </c>
      <c r="C60" s="118">
        <v>2.1097000000000001</v>
      </c>
      <c r="D60" s="118">
        <v>-0.40670000000000001</v>
      </c>
      <c r="E60" s="118">
        <v>0.20400000000000001</v>
      </c>
      <c r="F60" s="114">
        <v>319.53333333333336</v>
      </c>
      <c r="G60" s="115">
        <v>2.2014863630150292E-2</v>
      </c>
      <c r="H60" s="162">
        <v>2.7725154973181629</v>
      </c>
      <c r="I60" s="121">
        <v>2.247461440502561</v>
      </c>
      <c r="J60" s="113">
        <v>81.062177747122306</v>
      </c>
      <c r="K60" s="139">
        <v>20.930164294794011</v>
      </c>
      <c r="L60" s="163">
        <v>0.11883915848405222</v>
      </c>
      <c r="M60" s="121">
        <v>0.13630168562229769</v>
      </c>
      <c r="N60" s="113">
        <v>114.69425344390072</v>
      </c>
      <c r="O60" s="113">
        <v>29.613928899594676</v>
      </c>
      <c r="P60" s="164">
        <v>0.26019826110963395</v>
      </c>
      <c r="Q60" s="121">
        <v>0.12074140013503341</v>
      </c>
      <c r="R60" s="113">
        <v>46.403615312463323</v>
      </c>
      <c r="S60" s="113">
        <v>11.981361953932394</v>
      </c>
      <c r="T60" s="165">
        <v>3.5127089846421294E-2</v>
      </c>
      <c r="U60" s="121">
        <v>3.0815861984390833E-2</v>
      </c>
      <c r="V60" s="113">
        <v>87.726771899182296</v>
      </c>
      <c r="W60" s="113">
        <v>22.650955105471322</v>
      </c>
      <c r="X60" s="166"/>
      <c r="Y60" s="121">
        <v>0.30161338929703235</v>
      </c>
      <c r="Z60" s="113">
        <v>19.762119779321782</v>
      </c>
      <c r="AA60" s="113">
        <v>5.1025573860712967</v>
      </c>
      <c r="AB60" s="167">
        <v>18.719845355316032</v>
      </c>
      <c r="AC60" s="121">
        <v>-0.32392781244615632</v>
      </c>
    </row>
    <row r="61" spans="1:29">
      <c r="A61" s="135">
        <v>16.940000000000001</v>
      </c>
      <c r="B61" s="135">
        <v>425.84862901999998</v>
      </c>
      <c r="C61" s="118">
        <v>2.0971500000000001</v>
      </c>
      <c r="D61" s="118">
        <v>-0.54139999999999999</v>
      </c>
      <c r="E61" s="118">
        <v>5.7200000000000001E-2</v>
      </c>
      <c r="F61" s="114">
        <v>326.375</v>
      </c>
      <c r="G61" s="115">
        <v>2.503693166274553E-2</v>
      </c>
      <c r="H61" s="162">
        <v>2.3198879540009338</v>
      </c>
      <c r="I61" s="115">
        <v>0.85765457782665078</v>
      </c>
      <c r="J61" s="113">
        <v>43.108865667033299</v>
      </c>
      <c r="K61" s="132">
        <v>19.278870812878655</v>
      </c>
      <c r="L61" s="163">
        <v>0.14113338007649773</v>
      </c>
      <c r="M61" s="115">
        <v>7.8994914394834179E-2</v>
      </c>
      <c r="N61" s="113">
        <v>86.875360768259412</v>
      </c>
      <c r="O61" s="113">
        <v>38.851842449529279</v>
      </c>
      <c r="P61" s="164">
        <v>0.36099641055157361</v>
      </c>
      <c r="Q61" s="115">
        <v>7.884296599004742E-2</v>
      </c>
      <c r="R61" s="113">
        <v>67.815348466121932</v>
      </c>
      <c r="S61" s="113">
        <v>30.327945817616946</v>
      </c>
      <c r="T61" s="165"/>
      <c r="U61" s="115">
        <v>6.922947134630591E-3</v>
      </c>
      <c r="V61" s="113">
        <v>101.94207880796759</v>
      </c>
      <c r="W61" s="113">
        <v>45.589883596451251</v>
      </c>
      <c r="X61" s="166"/>
      <c r="Y61" s="118">
        <v>0.11578033912877082</v>
      </c>
      <c r="Z61" s="113">
        <v>12.042291510089267</v>
      </c>
      <c r="AA61" s="113">
        <v>5.3854764842856389</v>
      </c>
      <c r="AB61" s="167">
        <v>16.912336431441837</v>
      </c>
      <c r="AC61" s="121">
        <v>-0.49832105499846585</v>
      </c>
    </row>
    <row r="62" spans="1:29">
      <c r="A62" s="135">
        <v>16.96</v>
      </c>
      <c r="B62" s="135">
        <v>426.97053247999992</v>
      </c>
      <c r="C62" s="118">
        <v>2.0846</v>
      </c>
      <c r="D62" s="118">
        <v>-0.67610000000000003</v>
      </c>
      <c r="E62" s="118">
        <v>0.14200000000000002</v>
      </c>
      <c r="F62" s="114">
        <v>362</v>
      </c>
      <c r="G62" s="115">
        <v>2.8018942383583271E-2</v>
      </c>
      <c r="H62" s="162">
        <v>1.9895085722065891</v>
      </c>
      <c r="I62" s="113">
        <v>0.85765457782665078</v>
      </c>
      <c r="J62" s="113">
        <v>43.108865667033299</v>
      </c>
      <c r="K62" s="113">
        <v>19.278870812878655</v>
      </c>
      <c r="L62" s="163">
        <v>9.0929020261053789E-2</v>
      </c>
      <c r="M62" s="113">
        <v>7.8994914394834179E-2</v>
      </c>
      <c r="N62" s="113">
        <v>86.875360768259412</v>
      </c>
      <c r="O62" s="113">
        <v>38.851842449529279</v>
      </c>
      <c r="P62" s="164">
        <v>0.11626124140530587</v>
      </c>
      <c r="Q62" s="113">
        <v>7.884296599004742E-2</v>
      </c>
      <c r="R62" s="113">
        <v>67.815348466121932</v>
      </c>
      <c r="S62" s="113">
        <v>30.327945817616946</v>
      </c>
      <c r="T62" s="165"/>
      <c r="U62" s="113">
        <v>6.922947134630591E-3</v>
      </c>
      <c r="V62" s="113">
        <v>101.94207880796759</v>
      </c>
      <c r="W62" s="113">
        <v>45.589883596451251</v>
      </c>
      <c r="X62" s="166"/>
      <c r="Y62" s="113">
        <v>0.11578033912877082</v>
      </c>
      <c r="Z62" s="113">
        <v>12.042291510089267</v>
      </c>
      <c r="AA62" s="113">
        <v>5.3854764842856389</v>
      </c>
      <c r="AB62" s="167">
        <v>14.223418742157046</v>
      </c>
      <c r="AC62" s="121">
        <v>-0.35438624571116006</v>
      </c>
    </row>
    <row r="63" spans="1:29">
      <c r="A63" s="135">
        <v>16.98</v>
      </c>
      <c r="B63" s="135">
        <v>427.72006759999999</v>
      </c>
      <c r="C63" s="113" t="s">
        <v>57</v>
      </c>
      <c r="D63" s="113" t="s">
        <v>57</v>
      </c>
      <c r="E63" s="118">
        <v>0.23500000000000001</v>
      </c>
      <c r="F63" s="114">
        <v>317.02941176470586</v>
      </c>
      <c r="G63" s="115">
        <v>2.2462307460915869E-2</v>
      </c>
      <c r="H63" s="162">
        <v>2.0884664119075493</v>
      </c>
      <c r="I63" s="121">
        <v>0.64440718250125406</v>
      </c>
      <c r="J63" s="113">
        <v>30.855520530620829</v>
      </c>
      <c r="K63" s="139">
        <v>8.2464847368680303</v>
      </c>
      <c r="L63" s="163"/>
      <c r="M63" s="121">
        <v>0.21403240401448115</v>
      </c>
      <c r="N63" s="113">
        <v>61.057538587567642</v>
      </c>
      <c r="O63" s="113">
        <v>16.318313591029103</v>
      </c>
      <c r="P63" s="164">
        <v>0.26204161737467718</v>
      </c>
      <c r="Q63" s="121">
        <v>0.10177468220465369</v>
      </c>
      <c r="R63" s="113">
        <v>38.839129152195831</v>
      </c>
      <c r="S63" s="113">
        <v>10.380193892012905</v>
      </c>
      <c r="T63" s="165">
        <v>3.0150065863086908E-2</v>
      </c>
      <c r="U63" s="121">
        <v>2.9249566008521639E-2</v>
      </c>
      <c r="V63" s="113">
        <v>97.013274005255951</v>
      </c>
      <c r="W63" s="113">
        <v>25.927888092635023</v>
      </c>
      <c r="X63" s="166">
        <v>1.3926471172140353</v>
      </c>
      <c r="Y63" s="121">
        <v>0.10632579123881802</v>
      </c>
      <c r="Z63" s="113">
        <v>7.6347977836281169</v>
      </c>
      <c r="AA63" s="113">
        <v>2.0404855374026756</v>
      </c>
      <c r="AB63" s="167">
        <v>15.113057516344034</v>
      </c>
      <c r="AC63" s="121">
        <v>-0.48377406935198636</v>
      </c>
    </row>
    <row r="64" spans="1:29">
      <c r="A64" s="135">
        <v>17</v>
      </c>
      <c r="B64" s="135">
        <v>428.46960272000001</v>
      </c>
      <c r="C64" s="118">
        <v>2.3119999999999998</v>
      </c>
      <c r="D64" s="118">
        <v>-0.73709999999999998</v>
      </c>
      <c r="E64" s="118">
        <v>0.30299999999999999</v>
      </c>
      <c r="F64" s="114">
        <v>340.42857142857144</v>
      </c>
      <c r="G64" s="115">
        <v>3.2964983447568423E-2</v>
      </c>
      <c r="H64" s="162">
        <v>1.836478355271268</v>
      </c>
      <c r="I64" s="121">
        <v>0.81213398617778276</v>
      </c>
      <c r="J64" s="113">
        <v>44.222355458026712</v>
      </c>
      <c r="K64" s="139">
        <v>10.145304130888039</v>
      </c>
      <c r="L64" s="163">
        <v>9.7763113774195651E-2</v>
      </c>
      <c r="M64" s="121">
        <v>0.15194873627849567</v>
      </c>
      <c r="N64" s="113">
        <v>155.42542622921468</v>
      </c>
      <c r="O64" s="113">
        <v>35.657038220520143</v>
      </c>
      <c r="P64" s="164">
        <v>0.18971638239399297</v>
      </c>
      <c r="Q64" s="121">
        <v>0.19166018500282367</v>
      </c>
      <c r="R64" s="113">
        <v>101.02458342516458</v>
      </c>
      <c r="S64" s="113">
        <v>23.17662894545192</v>
      </c>
      <c r="T64" s="165">
        <v>1.4960780507671906E-2</v>
      </c>
      <c r="U64" s="121">
        <v>1.974475300328361E-2</v>
      </c>
      <c r="V64" s="113">
        <v>131.97675745031134</v>
      </c>
      <c r="W64" s="113">
        <v>30.277544664320303</v>
      </c>
      <c r="X64" s="166">
        <v>1.4705554886475463</v>
      </c>
      <c r="Y64" s="121">
        <v>0.29198968697878241</v>
      </c>
      <c r="Z64" s="113">
        <v>19.855740856628412</v>
      </c>
      <c r="AA64" s="113">
        <v>4.5552193601671034</v>
      </c>
      <c r="AB64" s="167">
        <v>12.846987031646341</v>
      </c>
      <c r="AC64" s="121">
        <v>-0.35028523540836565</v>
      </c>
    </row>
    <row r="65" spans="1:29">
      <c r="A65" s="135">
        <v>17.02</v>
      </c>
      <c r="B65" s="136">
        <v>429.22041742400006</v>
      </c>
      <c r="C65" s="113" t="s">
        <v>57</v>
      </c>
      <c r="D65" s="113" t="s">
        <v>57</v>
      </c>
      <c r="E65" s="118">
        <v>0.23900000000000002</v>
      </c>
      <c r="F65" s="114">
        <v>316.75</v>
      </c>
      <c r="G65" s="115">
        <v>2.433994449677929E-2</v>
      </c>
      <c r="H65" s="162">
        <v>1.6732606176347062</v>
      </c>
      <c r="I65" s="121">
        <v>0.75338801019977419</v>
      </c>
      <c r="J65" s="113">
        <v>45.025144455067085</v>
      </c>
      <c r="K65" s="139">
        <v>14.238200845611281</v>
      </c>
      <c r="L65" s="163">
        <v>0.17055729389506785</v>
      </c>
      <c r="M65" s="121">
        <v>0.19429958657168425</v>
      </c>
      <c r="N65" s="113">
        <v>113.92042060143343</v>
      </c>
      <c r="O65" s="113">
        <v>36.024800110489856</v>
      </c>
      <c r="P65" s="164">
        <v>0.13627064306028944</v>
      </c>
      <c r="Q65" s="121">
        <v>0.1025460646259882</v>
      </c>
      <c r="R65" s="113">
        <v>75.251765400871648</v>
      </c>
      <c r="S65" s="113">
        <v>23.796697661540819</v>
      </c>
      <c r="T65" s="165">
        <v>1.3367118094625197E-2</v>
      </c>
      <c r="U65" s="121">
        <v>1.9032142894480533E-2</v>
      </c>
      <c r="V65" s="113">
        <v>142.38030037404391</v>
      </c>
      <c r="W65" s="113">
        <v>45.024604312090261</v>
      </c>
      <c r="X65" s="166">
        <v>1.4227754025424155</v>
      </c>
      <c r="Y65" s="121">
        <v>0.13143619033583714</v>
      </c>
      <c r="Z65" s="113">
        <v>9.2380139620750015</v>
      </c>
      <c r="AA65" s="113">
        <v>2.9213165176593354</v>
      </c>
      <c r="AB65" s="167">
        <v>11.325107290274222</v>
      </c>
      <c r="AC65" s="121">
        <v>-0.40945278268350205</v>
      </c>
    </row>
    <row r="66" spans="1:29">
      <c r="A66" s="135">
        <v>17.04</v>
      </c>
      <c r="B66" s="135">
        <v>429.97123212800005</v>
      </c>
      <c r="C66" s="118">
        <v>2.5872999999999999</v>
      </c>
      <c r="D66" s="118">
        <v>-0.90500000000000003</v>
      </c>
      <c r="E66" s="118">
        <v>0.33200000000000002</v>
      </c>
      <c r="F66" s="114">
        <v>373.51724137931035</v>
      </c>
      <c r="G66" s="115">
        <v>3.1744566364211857E-2</v>
      </c>
      <c r="H66" s="162">
        <v>1.79208649279467</v>
      </c>
      <c r="I66" s="121">
        <v>1.205422362281243</v>
      </c>
      <c r="J66" s="113">
        <v>67.263626344365036</v>
      </c>
      <c r="K66" s="139">
        <v>19.417336388294778</v>
      </c>
      <c r="L66" s="163">
        <v>7.8760743942702868E-2</v>
      </c>
      <c r="M66" s="121">
        <v>0.1371916135887094</v>
      </c>
      <c r="N66" s="113">
        <v>174.18780819098666</v>
      </c>
      <c r="O66" s="113">
        <v>50.283688974308525</v>
      </c>
      <c r="P66" s="164">
        <v>0.13554708670539872</v>
      </c>
      <c r="Q66" s="121">
        <v>0.11985998300294687</v>
      </c>
      <c r="R66" s="113">
        <v>88.426823413367359</v>
      </c>
      <c r="S66" s="113">
        <v>25.526625150645575</v>
      </c>
      <c r="T66" s="165">
        <v>9.1461563310628376E-3</v>
      </c>
      <c r="U66" s="121">
        <v>6.2350592622709283E-3</v>
      </c>
      <c r="V66" s="113">
        <v>68.171361133364499</v>
      </c>
      <c r="W66" s="113">
        <v>19.679376850685593</v>
      </c>
      <c r="X66" s="166">
        <v>1.4074607471563942</v>
      </c>
      <c r="Y66" s="121">
        <v>0.13007982094936832</v>
      </c>
      <c r="Z66" s="113">
        <v>9.2421633222936421</v>
      </c>
      <c r="AA66" s="113">
        <v>2.6679827410103605</v>
      </c>
      <c r="AB66" s="167">
        <v>11.942095942225057</v>
      </c>
      <c r="AC66" s="121">
        <v>-0.36067282131064432</v>
      </c>
    </row>
    <row r="67" spans="1:29">
      <c r="A67" s="135">
        <v>17.059999999999999</v>
      </c>
      <c r="B67" s="135">
        <v>430.72332641600002</v>
      </c>
      <c r="C67" s="113" t="s">
        <v>57</v>
      </c>
      <c r="D67" s="113" t="s">
        <v>57</v>
      </c>
      <c r="E67" s="118">
        <v>0.40100000000000002</v>
      </c>
      <c r="F67" s="114">
        <v>373.86206896551727</v>
      </c>
      <c r="G67" s="115">
        <v>3.8306717263551796E-2</v>
      </c>
      <c r="H67" s="162">
        <v>1.5263547169810676</v>
      </c>
      <c r="I67" s="121">
        <v>0.63718621245550178</v>
      </c>
      <c r="J67" s="113">
        <v>41.745618195210469</v>
      </c>
      <c r="K67" s="139">
        <v>12.586777472267862</v>
      </c>
      <c r="L67" s="163">
        <v>8.0701442691631431E-2</v>
      </c>
      <c r="M67" s="121">
        <v>8.8903641084161905E-2</v>
      </c>
      <c r="N67" s="113">
        <v>110.16363291530229</v>
      </c>
      <c r="O67" s="113">
        <v>33.215585083863971</v>
      </c>
      <c r="P67" s="164">
        <v>0.12739628746218729</v>
      </c>
      <c r="Q67" s="121">
        <v>0.12436120299391372</v>
      </c>
      <c r="R67" s="113">
        <v>97.61760367689331</v>
      </c>
      <c r="S67" s="113">
        <v>29.432814939079343</v>
      </c>
      <c r="T67" s="165">
        <v>6.5072923782711701E-3</v>
      </c>
      <c r="U67" s="121">
        <v>7.1778847842842433E-3</v>
      </c>
      <c r="V67" s="113">
        <v>110.30524474745107</v>
      </c>
      <c r="W67" s="113">
        <v>33.258282657783269</v>
      </c>
      <c r="X67" s="166">
        <v>1.3230265912561301</v>
      </c>
      <c r="Y67" s="121">
        <v>7.377043145068532E-2</v>
      </c>
      <c r="Z67" s="113">
        <v>5.5758842594875553</v>
      </c>
      <c r="AA67" s="113">
        <v>1.6811923602880807</v>
      </c>
      <c r="AB67" s="167">
        <v>9.9184729535869494</v>
      </c>
      <c r="AC67" s="121">
        <v>-0.30981360366985355</v>
      </c>
    </row>
    <row r="68" spans="1:29">
      <c r="A68" s="135">
        <v>17.079999999999998</v>
      </c>
      <c r="B68" s="135">
        <v>431.47542070400004</v>
      </c>
      <c r="C68" s="118">
        <v>3.37</v>
      </c>
      <c r="D68" s="118">
        <v>0.21099999999999999</v>
      </c>
      <c r="E68" s="118">
        <v>0.39400000000000002</v>
      </c>
      <c r="F68" s="114">
        <v>378.09677419354841</v>
      </c>
      <c r="G68" s="115">
        <v>3.4735375252395978E-2</v>
      </c>
      <c r="H68" s="128">
        <v>1.5410627591314334</v>
      </c>
      <c r="I68" s="121">
        <v>0.54696876676150641</v>
      </c>
      <c r="J68" s="113">
        <v>35.492958578129965</v>
      </c>
      <c r="K68" s="139">
        <v>10.245934594709787</v>
      </c>
      <c r="L68" s="129">
        <v>0.10740458047776774</v>
      </c>
      <c r="M68" s="121">
        <v>0.1169598998168663</v>
      </c>
      <c r="N68" s="113">
        <v>108.8965659533268</v>
      </c>
      <c r="O68" s="113">
        <v>31.435730833489533</v>
      </c>
      <c r="P68" s="130">
        <v>0.1286442347150635</v>
      </c>
      <c r="Q68" s="121">
        <v>6.2963989258188496E-2</v>
      </c>
      <c r="R68" s="113">
        <v>48.94427596980821</v>
      </c>
      <c r="S68" s="113">
        <v>14.128995453230052</v>
      </c>
      <c r="T68" s="131">
        <v>6.0663204543862865E-3</v>
      </c>
      <c r="U68" s="121">
        <v>5.9832541102856629E-3</v>
      </c>
      <c r="V68" s="113">
        <v>98.630696404431419</v>
      </c>
      <c r="W68" s="113">
        <v>28.472229559729367</v>
      </c>
      <c r="X68" s="140">
        <v>1.365362297618905</v>
      </c>
      <c r="Y68" s="121">
        <v>6.9515360874856533E-2</v>
      </c>
      <c r="Z68" s="113">
        <v>5.091349087058167</v>
      </c>
      <c r="AA68" s="113">
        <v>1.4697458829756942</v>
      </c>
      <c r="AB68" s="121">
        <v>10.170811919766338</v>
      </c>
      <c r="AC68" s="115">
        <v>-0.36855770274227889</v>
      </c>
    </row>
    <row r="69" spans="1:29">
      <c r="A69" s="135">
        <v>17.100000000000001</v>
      </c>
      <c r="B69" s="136">
        <v>432.22879457600004</v>
      </c>
      <c r="C69" s="118">
        <v>3.4217</v>
      </c>
      <c r="D69" s="118">
        <v>0.17004999999999998</v>
      </c>
      <c r="E69" s="118">
        <v>0.374</v>
      </c>
      <c r="F69" s="114">
        <v>371.9375</v>
      </c>
      <c r="G69" s="115">
        <v>3.2436944726015146E-2</v>
      </c>
      <c r="H69" s="162">
        <v>1.6281219724349569</v>
      </c>
      <c r="I69" s="121">
        <v>0.70787402272232725</v>
      </c>
      <c r="J69" s="113">
        <v>43.477947887630187</v>
      </c>
      <c r="K69" s="139">
        <v>11.225957873071042</v>
      </c>
      <c r="L69" s="163">
        <v>6.3786644927750075E-2</v>
      </c>
      <c r="M69" s="121">
        <v>8.6529804351625314E-2</v>
      </c>
      <c r="N69" s="113">
        <v>135.6550488736882</v>
      </c>
      <c r="O69" s="113">
        <v>35.025983007783175</v>
      </c>
      <c r="P69" s="164">
        <v>0.14623815583523248</v>
      </c>
      <c r="Q69" s="121">
        <v>0.11454026879558044</v>
      </c>
      <c r="R69" s="113">
        <v>78.324475675577958</v>
      </c>
      <c r="S69" s="113">
        <v>20.223292659462757</v>
      </c>
      <c r="T69" s="165">
        <v>7.7545475281001206E-3</v>
      </c>
      <c r="U69" s="121">
        <v>9.3018189910948883E-3</v>
      </c>
      <c r="V69" s="113">
        <v>119.95308504316888</v>
      </c>
      <c r="W69" s="113">
        <v>30.971753379893002</v>
      </c>
      <c r="X69" s="166">
        <v>1.4090243313843887</v>
      </c>
      <c r="Y69" s="121">
        <v>9.9795249075269099E-2</v>
      </c>
      <c r="Z69" s="113">
        <v>7.0825781253343365</v>
      </c>
      <c r="AA69" s="113">
        <v>1.8287138085088555</v>
      </c>
      <c r="AB69" s="167">
        <v>10.936576005807074</v>
      </c>
      <c r="AC69" s="121">
        <v>-0.35195714081676693</v>
      </c>
    </row>
    <row r="70" spans="1:29">
      <c r="A70" s="135">
        <v>17.12</v>
      </c>
      <c r="B70" s="135">
        <v>432.98216844799998</v>
      </c>
      <c r="C70" s="118">
        <v>3.4733999999999998</v>
      </c>
      <c r="D70" s="118">
        <v>0.12909999999999999</v>
      </c>
      <c r="E70" s="118">
        <v>0.39400000000000002</v>
      </c>
      <c r="F70" s="114">
        <v>319.02325581395348</v>
      </c>
      <c r="G70" s="115">
        <v>2.9405230527843156E-2</v>
      </c>
      <c r="H70" s="116">
        <v>1.6133742883451434</v>
      </c>
      <c r="I70" s="121">
        <v>0.6116536115575012</v>
      </c>
      <c r="J70" s="113">
        <v>37.911451544506846</v>
      </c>
      <c r="K70" s="139">
        <v>10.944093377295241</v>
      </c>
      <c r="L70" s="119">
        <v>0.14564055898644099</v>
      </c>
      <c r="M70" s="121">
        <v>0.16148005469950188</v>
      </c>
      <c r="N70" s="113">
        <v>110.87574493210749</v>
      </c>
      <c r="O70" s="113">
        <v>32.007070591576273</v>
      </c>
      <c r="P70" s="120">
        <v>0.14691263764948825</v>
      </c>
      <c r="Q70" s="121">
        <v>0.14894753053798884</v>
      </c>
      <c r="R70" s="113">
        <v>101.38510404622612</v>
      </c>
      <c r="S70" s="113">
        <v>29.267358556453434</v>
      </c>
      <c r="T70" s="122">
        <v>1.011446025460839E-2</v>
      </c>
      <c r="U70" s="121">
        <v>1.137454620464544E-2</v>
      </c>
      <c r="V70" s="113">
        <v>112.45826191726765</v>
      </c>
      <c r="W70" s="113">
        <v>32.463903895265958</v>
      </c>
      <c r="X70" s="168">
        <v>1.3783410858602538</v>
      </c>
      <c r="Y70" s="121">
        <v>0.17162657430172021</v>
      </c>
      <c r="Z70" s="113">
        <v>12.451676588788919</v>
      </c>
      <c r="AA70" s="113">
        <v>3.594489415199722</v>
      </c>
      <c r="AB70" s="121">
        <v>10.858621867707614</v>
      </c>
      <c r="AC70" s="121">
        <v>-0.44542632477688154</v>
      </c>
    </row>
    <row r="71" spans="1:29">
      <c r="A71" s="135">
        <v>17.14</v>
      </c>
      <c r="B71" s="135">
        <v>433.73682190400001</v>
      </c>
      <c r="C71" s="118">
        <v>3.5032249999999996</v>
      </c>
      <c r="D71" s="118">
        <v>0.20194999999999999</v>
      </c>
      <c r="E71" s="118">
        <v>0.50800000000000001</v>
      </c>
      <c r="F71" s="114">
        <v>404.9</v>
      </c>
      <c r="G71" s="115">
        <v>4.3263130104495791E-2</v>
      </c>
      <c r="H71" s="162">
        <v>1.5834417509779621</v>
      </c>
      <c r="I71" s="121">
        <v>0.74390505907725735</v>
      </c>
      <c r="J71" s="113">
        <v>46.980260474868004</v>
      </c>
      <c r="K71" s="139">
        <v>11.745065118717001</v>
      </c>
      <c r="L71" s="163">
        <v>0.10192426216551753</v>
      </c>
      <c r="M71" s="121">
        <v>0.12737064459598524</v>
      </c>
      <c r="N71" s="113">
        <v>124.9659716831157</v>
      </c>
      <c r="O71" s="113">
        <v>31.241492920778924</v>
      </c>
      <c r="P71" s="164">
        <v>0.12493227558928717</v>
      </c>
      <c r="Q71" s="121">
        <v>0.11087309345307447</v>
      </c>
      <c r="R71" s="113">
        <v>88.746557228788475</v>
      </c>
      <c r="S71" s="113">
        <v>22.186639307197119</v>
      </c>
      <c r="T71" s="165">
        <v>5.442566908049281E-3</v>
      </c>
      <c r="U71" s="121">
        <v>5.6192678207588401E-3</v>
      </c>
      <c r="V71" s="113">
        <v>103.24664658597449</v>
      </c>
      <c r="W71" s="113">
        <v>25.811661646493622</v>
      </c>
      <c r="X71" s="166">
        <v>1.3513674217285698</v>
      </c>
      <c r="Y71" s="121">
        <v>0.16439917074617111</v>
      </c>
      <c r="Z71" s="113">
        <v>12.16539396338886</v>
      </c>
      <c r="AA71" s="113">
        <v>3.041348490847215</v>
      </c>
      <c r="AB71" s="167">
        <v>10.446781436172646</v>
      </c>
      <c r="AC71" s="121">
        <v>-0.31670729528975533</v>
      </c>
    </row>
    <row r="72" spans="1:29">
      <c r="A72" s="135">
        <v>17.16</v>
      </c>
      <c r="B72" s="135">
        <v>434.49147536000004</v>
      </c>
      <c r="C72" s="118">
        <v>3.5330499999999998</v>
      </c>
      <c r="D72" s="118">
        <v>0.27479999999999999</v>
      </c>
      <c r="E72" s="118">
        <v>0.31109999999999999</v>
      </c>
      <c r="F72" s="114">
        <v>381.40909090909093</v>
      </c>
      <c r="G72" s="115">
        <v>3.8840935015407661E-2</v>
      </c>
      <c r="H72" s="162">
        <v>1.5399419432481725</v>
      </c>
      <c r="I72" s="121">
        <v>0.42897680115754117</v>
      </c>
      <c r="J72" s="113">
        <v>27.856686613308806</v>
      </c>
      <c r="K72" s="139">
        <v>6.7562388992001008</v>
      </c>
      <c r="L72" s="163">
        <v>7.977899548786492E-2</v>
      </c>
      <c r="M72" s="121">
        <v>0.11851051594981514</v>
      </c>
      <c r="N72" s="113">
        <v>148.54851859828395</v>
      </c>
      <c r="O72" s="113">
        <v>36.028307806456134</v>
      </c>
      <c r="P72" s="164">
        <v>0.14099787650926587</v>
      </c>
      <c r="Q72" s="121">
        <v>0.1208576007089034</v>
      </c>
      <c r="R72" s="113">
        <v>85.715901332004151</v>
      </c>
      <c r="S72" s="113">
        <v>20.789159705110272</v>
      </c>
      <c r="T72" s="165">
        <v>8.2582694706142632E-3</v>
      </c>
      <c r="U72" s="121">
        <v>7.7679738381455652E-3</v>
      </c>
      <c r="V72" s="113">
        <v>94.062973674892334</v>
      </c>
      <c r="W72" s="113">
        <v>22.813622113016145</v>
      </c>
      <c r="X72" s="166">
        <v>1.3958400170095853</v>
      </c>
      <c r="Y72" s="121">
        <v>0.10895166339373615</v>
      </c>
      <c r="Z72" s="113">
        <v>7.8054549279330461</v>
      </c>
      <c r="AA72" s="113">
        <v>1.8931008896391666</v>
      </c>
      <c r="AB72" s="167">
        <v>10.234498917776857</v>
      </c>
      <c r="AC72" s="121">
        <v>-0.35322322775852966</v>
      </c>
    </row>
    <row r="73" spans="1:29">
      <c r="A73" s="135">
        <v>17.18</v>
      </c>
      <c r="B73" s="135">
        <v>435.24740840000004</v>
      </c>
      <c r="C73" s="118">
        <v>3.5286249999999999</v>
      </c>
      <c r="D73" s="118">
        <v>0.15145</v>
      </c>
      <c r="E73" s="118">
        <v>0.45100000000000001</v>
      </c>
      <c r="F73" s="114">
        <v>384.66666666666669</v>
      </c>
      <c r="G73" s="115">
        <v>4.042909221299229E-2</v>
      </c>
      <c r="H73" s="162">
        <v>1.399560213527868</v>
      </c>
      <c r="I73" s="121">
        <v>0.486445895548342</v>
      </c>
      <c r="J73" s="113">
        <v>34.757053740628926</v>
      </c>
      <c r="K73" s="139">
        <v>7.7719134861659622</v>
      </c>
      <c r="L73" s="163">
        <v>9.1798897721597578E-2</v>
      </c>
      <c r="M73" s="121">
        <v>0.13289096031999101</v>
      </c>
      <c r="N73" s="113">
        <v>144.76313291148122</v>
      </c>
      <c r="O73" s="113">
        <v>32.370020582590904</v>
      </c>
      <c r="P73" s="164">
        <v>0.10727697738425798</v>
      </c>
      <c r="Q73" s="121">
        <v>7.993758241673711E-2</v>
      </c>
      <c r="R73" s="113">
        <v>74.51513303773163</v>
      </c>
      <c r="S73" s="113">
        <v>16.662090282480833</v>
      </c>
      <c r="T73" s="165">
        <v>4.5218958264634955E-3</v>
      </c>
      <c r="U73" s="121">
        <v>5.018416686254995E-3</v>
      </c>
      <c r="V73" s="113">
        <v>110.98036927090868</v>
      </c>
      <c r="W73" s="113">
        <v>24.815964985778056</v>
      </c>
      <c r="X73" s="166">
        <v>1.2559396538782082</v>
      </c>
      <c r="Y73" s="121">
        <v>0.17195770052606874</v>
      </c>
      <c r="Z73" s="113">
        <v>13.691557551756697</v>
      </c>
      <c r="AA73" s="113">
        <v>3.0615253403578566</v>
      </c>
      <c r="AB73" s="167">
        <v>8.6065685790435094</v>
      </c>
      <c r="AC73" s="121">
        <v>-0.3235587529988227</v>
      </c>
    </row>
    <row r="74" spans="1:29">
      <c r="A74" s="135">
        <v>17.2</v>
      </c>
      <c r="B74" s="135">
        <v>436.00334144000004</v>
      </c>
      <c r="C74" s="118">
        <v>3.5242</v>
      </c>
      <c r="D74" s="118">
        <v>2.81E-2</v>
      </c>
      <c r="E74" s="118">
        <v>0.46900000000000003</v>
      </c>
      <c r="F74" s="114">
        <v>406.13333333333333</v>
      </c>
      <c r="G74" s="115">
        <v>3.982045418525143E-2</v>
      </c>
      <c r="H74" s="162">
        <v>1.4429847410660137</v>
      </c>
      <c r="I74" s="121">
        <v>0.59248985655243425</v>
      </c>
      <c r="J74" s="113">
        <v>41.0600223058997</v>
      </c>
      <c r="K74" s="139">
        <v>10.265005576474925</v>
      </c>
      <c r="L74" s="163">
        <v>6.2748799936315519E-2</v>
      </c>
      <c r="M74" s="121">
        <v>7.5521631052952787E-2</v>
      </c>
      <c r="N74" s="113">
        <v>120.35549863838122</v>
      </c>
      <c r="O74" s="113">
        <v>30.088874659595305</v>
      </c>
      <c r="P74" s="164">
        <v>0.15621660892976399</v>
      </c>
      <c r="Q74" s="121">
        <v>0.10059667109692212</v>
      </c>
      <c r="R74" s="113">
        <v>64.395631031877699</v>
      </c>
      <c r="S74" s="113">
        <v>16.098907757969425</v>
      </c>
      <c r="T74" s="165">
        <v>8.5821813846179741E-3</v>
      </c>
      <c r="U74" s="121">
        <v>5.4402437615262613E-3</v>
      </c>
      <c r="V74" s="113">
        <v>63.38998813608071</v>
      </c>
      <c r="W74" s="113">
        <v>15.847497034020178</v>
      </c>
      <c r="X74" s="166">
        <v>1.4160521692891614</v>
      </c>
      <c r="Y74" s="121">
        <v>9.9794017451672434E-2</v>
      </c>
      <c r="Z74" s="113">
        <v>7.04734045933969</v>
      </c>
      <c r="AA74" s="113">
        <v>1.7618351148349225</v>
      </c>
      <c r="AB74" s="167">
        <v>9.0303262821259871</v>
      </c>
      <c r="AC74" s="121">
        <v>-0.37968701441587083</v>
      </c>
    </row>
    <row r="75" spans="1:29">
      <c r="A75" s="135">
        <v>17.22</v>
      </c>
      <c r="B75" s="135">
        <v>436.76055406400002</v>
      </c>
      <c r="C75" s="113" t="s">
        <v>57</v>
      </c>
      <c r="D75" s="113" t="s">
        <v>57</v>
      </c>
      <c r="E75" s="118">
        <v>0.67</v>
      </c>
      <c r="F75" s="114">
        <v>415.76315789473682</v>
      </c>
      <c r="G75" s="115">
        <v>4.3553902658909308E-2</v>
      </c>
      <c r="H75" s="162">
        <v>1.5514794773880753</v>
      </c>
      <c r="I75" s="121">
        <v>0.8578780593287576</v>
      </c>
      <c r="J75" s="113">
        <v>55.294193177018379</v>
      </c>
      <c r="K75" s="139">
        <v>18.431397725672792</v>
      </c>
      <c r="L75" s="163">
        <v>0.24904895200623972</v>
      </c>
      <c r="M75" s="121">
        <v>0.33371404551444028</v>
      </c>
      <c r="N75" s="113">
        <v>133.99536228768366</v>
      </c>
      <c r="O75" s="113">
        <v>44.665120762561223</v>
      </c>
      <c r="P75" s="164">
        <v>0.11383202028129438</v>
      </c>
      <c r="Q75" s="121">
        <v>5.3634947872617716E-2</v>
      </c>
      <c r="R75" s="113">
        <v>47.117628010184198</v>
      </c>
      <c r="S75" s="113">
        <v>15.705876003394733</v>
      </c>
      <c r="T75" s="165">
        <v>6.8045954151949566E-3</v>
      </c>
      <c r="U75" s="121">
        <v>5.1332695496558445E-3</v>
      </c>
      <c r="V75" s="113">
        <v>75.438277170646046</v>
      </c>
      <c r="W75" s="113">
        <v>25.146092390215347</v>
      </c>
      <c r="X75" s="166">
        <v>1.4291311750731093</v>
      </c>
      <c r="Y75" s="121">
        <v>0.17855900754640558</v>
      </c>
      <c r="Z75" s="113">
        <v>12.49423500521365</v>
      </c>
      <c r="AA75" s="113">
        <v>4.1647450017378835</v>
      </c>
      <c r="AB75" s="167">
        <v>9.8815836021984342</v>
      </c>
      <c r="AC75" s="121">
        <v>-0.3922224929982514</v>
      </c>
    </row>
    <row r="76" spans="1:29">
      <c r="A76" s="135">
        <v>17.329999999999998</v>
      </c>
      <c r="B76" s="135">
        <v>441.31534606399998</v>
      </c>
      <c r="C76" s="113" t="s">
        <v>57</v>
      </c>
      <c r="D76" s="113" t="s">
        <v>57</v>
      </c>
      <c r="E76" s="118">
        <v>0.56600000000000006</v>
      </c>
      <c r="F76" s="114">
        <v>406.35294117647061</v>
      </c>
      <c r="G76" s="115">
        <v>4.2208418873155421E-2</v>
      </c>
      <c r="H76" s="162">
        <v>1.3378640628806184</v>
      </c>
      <c r="I76" s="121">
        <v>0.28359059579829832</v>
      </c>
      <c r="J76" s="113">
        <v>21.197265377446943</v>
      </c>
      <c r="K76" s="139">
        <v>6.3912159853257036</v>
      </c>
      <c r="L76" s="163">
        <v>0.16873612289953771</v>
      </c>
      <c r="M76" s="121">
        <v>0.17329553512701462</v>
      </c>
      <c r="N76" s="113">
        <v>102.70209611855992</v>
      </c>
      <c r="O76" s="113">
        <v>30.965847091661722</v>
      </c>
      <c r="P76" s="164">
        <v>0.11363316282656903</v>
      </c>
      <c r="Q76" s="121">
        <v>5.5348377540773756E-2</v>
      </c>
      <c r="R76" s="113">
        <v>48.707944198691727</v>
      </c>
      <c r="S76" s="113">
        <v>14.685997746966224</v>
      </c>
      <c r="T76" s="165">
        <v>1.1360470508169719E-2</v>
      </c>
      <c r="U76" s="121">
        <v>1.2352547541592259E-2</v>
      </c>
      <c r="V76" s="113">
        <v>108.73271078613426</v>
      </c>
      <c r="W76" s="113">
        <v>32.784145828712447</v>
      </c>
      <c r="X76" s="166">
        <v>1.4302294966990934</v>
      </c>
      <c r="Y76" s="121">
        <v>0.10797220307222259</v>
      </c>
      <c r="Z76" s="113">
        <v>7.5492921465693215</v>
      </c>
      <c r="AA76" s="113">
        <v>2.2761972257224676</v>
      </c>
      <c r="AB76" s="167">
        <v>8.031397248579335</v>
      </c>
      <c r="AC76" s="121">
        <v>-0.39159140421084171</v>
      </c>
    </row>
    <row r="77" spans="1:29">
      <c r="A77" s="135">
        <v>17.43</v>
      </c>
      <c r="B77" s="135">
        <v>444.746235254</v>
      </c>
      <c r="C77" s="118">
        <v>3.2004000000000001</v>
      </c>
      <c r="D77" s="118">
        <v>-0.27189999999999998</v>
      </c>
      <c r="E77" s="118">
        <v>0.62</v>
      </c>
      <c r="F77" s="114">
        <v>396.52499999999998</v>
      </c>
      <c r="G77" s="115">
        <v>4.009188802077019E-2</v>
      </c>
      <c r="H77" s="116">
        <v>1.3319487000851549</v>
      </c>
      <c r="I77" s="121">
        <v>0.55150126123963816</v>
      </c>
      <c r="J77" s="113">
        <v>41.405593263793058</v>
      </c>
      <c r="K77" s="139">
        <v>13.093598258411111</v>
      </c>
      <c r="L77" s="119">
        <v>0.15772515466412357</v>
      </c>
      <c r="M77" s="121">
        <v>0.19250256197899143</v>
      </c>
      <c r="N77" s="113">
        <v>122.04937277692103</v>
      </c>
      <c r="O77" s="113">
        <v>38.595400497002011</v>
      </c>
      <c r="P77" s="120">
        <v>0.12042252211890656</v>
      </c>
      <c r="Q77" s="121">
        <v>4.7637787293704208E-2</v>
      </c>
      <c r="R77" s="113">
        <v>39.558868603222017</v>
      </c>
      <c r="S77" s="113">
        <v>12.509612644550527</v>
      </c>
      <c r="T77" s="122">
        <v>5.5814681561364814E-3</v>
      </c>
      <c r="U77" s="121">
        <v>4.409088822353603E-3</v>
      </c>
      <c r="V77" s="113">
        <v>78.995144270528186</v>
      </c>
      <c r="W77" s="113">
        <v>24.980457998846941</v>
      </c>
      <c r="X77" s="168">
        <v>1.4151401989785943</v>
      </c>
      <c r="Y77" s="121">
        <v>0.1323318560388389</v>
      </c>
      <c r="Z77" s="113">
        <v>9.3511481148194413</v>
      </c>
      <c r="AA77" s="113">
        <v>2.9570926780419171</v>
      </c>
      <c r="AB77" s="121">
        <v>7.7414987777028852</v>
      </c>
      <c r="AC77" s="121">
        <v>-0.48536985932910798</v>
      </c>
    </row>
    <row r="78" spans="1:29">
      <c r="A78" s="135">
        <v>17.46</v>
      </c>
      <c r="B78" s="153">
        <v>445.23852558675918</v>
      </c>
      <c r="C78" s="113" t="s">
        <v>57</v>
      </c>
      <c r="D78" s="113" t="s">
        <v>57</v>
      </c>
      <c r="E78" s="118">
        <v>0.44400000000000001</v>
      </c>
      <c r="F78" s="114">
        <v>357.18421052631578</v>
      </c>
      <c r="G78" s="115">
        <v>3.3596109924114048E-2</v>
      </c>
      <c r="H78" s="128">
        <v>1.5810912800032375</v>
      </c>
      <c r="I78" s="115">
        <v>0.70513949017583999</v>
      </c>
      <c r="J78" s="113">
        <v>44.598278359640062</v>
      </c>
      <c r="K78" s="132">
        <v>13.446886874068454</v>
      </c>
      <c r="L78" s="129">
        <v>0.23628771422959757</v>
      </c>
      <c r="M78" s="115">
        <v>0.2560368869534228</v>
      </c>
      <c r="N78" s="113">
        <v>108.35810392775447</v>
      </c>
      <c r="O78" s="113">
        <v>32.671197611154298</v>
      </c>
      <c r="P78" s="130">
        <v>9.2510564693754502E-2</v>
      </c>
      <c r="Q78" s="115">
        <v>4.2856057131883944E-2</v>
      </c>
      <c r="R78" s="113">
        <v>46.325581595738768</v>
      </c>
      <c r="S78" s="113">
        <v>13.967688395278097</v>
      </c>
      <c r="T78" s="131">
        <v>8.9935519622614275E-3</v>
      </c>
      <c r="U78" s="115">
        <v>6.4295512377458442E-3</v>
      </c>
      <c r="V78" s="113">
        <v>71.490677595741985</v>
      </c>
      <c r="W78" s="113">
        <v>21.555250326667569</v>
      </c>
      <c r="X78" s="140">
        <v>1.4627639482616823</v>
      </c>
      <c r="Y78" s="118">
        <v>0.1629859465531624</v>
      </c>
      <c r="Z78" s="113">
        <v>11.142327287109547</v>
      </c>
      <c r="AA78" s="113">
        <v>3.3595380820619045</v>
      </c>
      <c r="AB78" s="121">
        <v>10.44127839300455</v>
      </c>
      <c r="AC78" s="115">
        <v>-0.35284482206444368</v>
      </c>
    </row>
    <row r="79" spans="1:29">
      <c r="A79" s="135">
        <v>17.48</v>
      </c>
      <c r="B79" s="153">
        <v>449.21093937986251</v>
      </c>
      <c r="C79" s="113" t="s">
        <v>57</v>
      </c>
      <c r="D79" s="113" t="s">
        <v>57</v>
      </c>
      <c r="E79" s="113" t="s">
        <v>57</v>
      </c>
      <c r="F79" s="113" t="s">
        <v>57</v>
      </c>
      <c r="G79" s="113" t="s">
        <v>57</v>
      </c>
      <c r="H79" s="128">
        <v>1.430599726029153</v>
      </c>
      <c r="I79" s="139">
        <v>0.50772298148553408</v>
      </c>
      <c r="J79" s="139">
        <v>35.490219398741004</v>
      </c>
      <c r="K79" s="139">
        <v>8.3651249342160412</v>
      </c>
      <c r="L79" s="129">
        <v>0.11431062209287937</v>
      </c>
      <c r="M79" s="115">
        <v>0.1286772152710291</v>
      </c>
      <c r="N79" s="113">
        <v>112.56802991280776</v>
      </c>
      <c r="O79" s="113">
        <v>26.532539098718832</v>
      </c>
      <c r="P79" s="130">
        <v>0.12777830057754708</v>
      </c>
      <c r="Q79" s="115">
        <v>8.2069016686551921E-2</v>
      </c>
      <c r="R79" s="113">
        <v>64.227663316546639</v>
      </c>
      <c r="S79" s="113">
        <v>15.138605423632198</v>
      </c>
      <c r="T79" s="131">
        <v>1.1032310279588805E-2</v>
      </c>
      <c r="U79" s="115">
        <v>7.5762029066083333E-3</v>
      </c>
      <c r="V79" s="113">
        <v>68.672859216308339</v>
      </c>
      <c r="W79" s="113">
        <v>16.186348145106908</v>
      </c>
      <c r="X79" s="140">
        <v>1.4012151158071118</v>
      </c>
      <c r="Y79" s="118">
        <v>0.12436012618823421</v>
      </c>
      <c r="Z79" s="113">
        <v>8.8751630485089166</v>
      </c>
      <c r="AA79" s="113">
        <v>2.0918959919123092</v>
      </c>
      <c r="AB79" s="121">
        <v>8.958482684324844</v>
      </c>
      <c r="AC79" s="115">
        <v>-0.34911539901305971</v>
      </c>
    </row>
    <row r="80" spans="1:29">
      <c r="A80" s="135">
        <v>17.5</v>
      </c>
      <c r="B80" s="153">
        <v>453.18335317296595</v>
      </c>
      <c r="C80" s="113" t="s">
        <v>57</v>
      </c>
      <c r="D80" s="113" t="s">
        <v>57</v>
      </c>
      <c r="E80" s="113" t="s">
        <v>57</v>
      </c>
      <c r="F80" s="113" t="s">
        <v>57</v>
      </c>
      <c r="G80" s="113" t="s">
        <v>57</v>
      </c>
      <c r="H80" s="128">
        <v>1.4503225687324244</v>
      </c>
      <c r="I80" s="115">
        <v>0.6810628555983016</v>
      </c>
      <c r="J80" s="113">
        <v>46.959405464782058</v>
      </c>
      <c r="K80" s="132">
        <v>15.653135154927353</v>
      </c>
      <c r="L80" s="129">
        <v>0.2132063383626463</v>
      </c>
      <c r="M80" s="115">
        <v>0.22484190167906476</v>
      </c>
      <c r="N80" s="113">
        <v>105.45741904568867</v>
      </c>
      <c r="O80" s="113">
        <v>35.152473015229553</v>
      </c>
      <c r="P80" s="130">
        <v>0.10432020190142884</v>
      </c>
      <c r="Q80" s="115">
        <v>4.3725314517770224E-2</v>
      </c>
      <c r="R80" s="113">
        <v>41.914522518932486</v>
      </c>
      <c r="S80" s="113">
        <v>13.971507506310829</v>
      </c>
      <c r="T80" s="131">
        <v>1.0503346652351099E-2</v>
      </c>
      <c r="U80" s="115">
        <v>5.2859950862859661E-3</v>
      </c>
      <c r="V80" s="113">
        <v>50.326769754883159</v>
      </c>
      <c r="W80" s="113">
        <v>16.775589918294386</v>
      </c>
      <c r="X80" s="140">
        <v>1.3780583518619691</v>
      </c>
      <c r="Y80" s="118">
        <v>0.15744891314086318</v>
      </c>
      <c r="Z80" s="113">
        <v>11.425416995450552</v>
      </c>
      <c r="AA80" s="113">
        <v>3.808472331816851</v>
      </c>
      <c r="AB80" s="121">
        <v>9.0368353694739501</v>
      </c>
      <c r="AC80" s="115">
        <v>-0.30462630269103008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zoomScale="55" zoomScaleNormal="55" workbookViewId="0">
      <selection activeCell="G17" sqref="G17"/>
    </sheetView>
  </sheetViews>
  <sheetFormatPr defaultColWidth="8.88671875" defaultRowHeight="12"/>
  <cols>
    <col min="1" max="1" width="9.5546875" style="126" customWidth="1"/>
    <col min="2" max="2" width="16.5546875" style="126" customWidth="1"/>
    <col min="3" max="3" width="14.21875" style="126" customWidth="1"/>
    <col min="4" max="4" width="5.44140625" style="126" customWidth="1"/>
    <col min="5" max="5" width="6.33203125" style="126" customWidth="1"/>
    <col min="6" max="6" width="6" style="126" customWidth="1"/>
    <col min="7" max="7" width="13.109375" style="126" customWidth="1"/>
    <col min="8" max="8" width="7.33203125" style="126" customWidth="1"/>
    <col min="9" max="9" width="6.44140625" style="126" bestFit="1" customWidth="1"/>
    <col min="10" max="10" width="5.77734375" style="126" bestFit="1" customWidth="1"/>
    <col min="11" max="11" width="15" style="126" customWidth="1"/>
    <col min="12" max="12" width="7.5546875" style="126" customWidth="1"/>
    <col min="13" max="13" width="6.44140625" style="126" bestFit="1" customWidth="1"/>
    <col min="14" max="14" width="5.77734375" style="126" bestFit="1" customWidth="1"/>
    <col min="15" max="15" width="12.77734375" style="126" customWidth="1"/>
    <col min="16" max="16" width="5.88671875" style="126" customWidth="1"/>
    <col min="17" max="17" width="6.109375" style="126" bestFit="1" customWidth="1"/>
    <col min="18" max="18" width="5.77734375" style="126" bestFit="1" customWidth="1"/>
    <col min="19" max="19" width="13" style="126" customWidth="1"/>
    <col min="20" max="20" width="6" style="126" customWidth="1"/>
    <col min="21" max="22" width="5.6640625" style="126" bestFit="1" customWidth="1"/>
    <col min="23" max="23" width="13.109375" style="126" bestFit="1" customWidth="1"/>
    <col min="24" max="24" width="6.5546875" style="126" customWidth="1"/>
    <col min="25" max="16384" width="8.88671875" style="126"/>
  </cols>
  <sheetData>
    <row r="2" spans="1:24" s="177" customFormat="1" ht="50.25" customHeight="1">
      <c r="A2" s="169" t="s">
        <v>40</v>
      </c>
      <c r="B2" s="169" t="s">
        <v>60</v>
      </c>
      <c r="C2" s="170" t="s">
        <v>47</v>
      </c>
      <c r="D2" s="171" t="s">
        <v>59</v>
      </c>
      <c r="E2" s="169" t="s">
        <v>49</v>
      </c>
      <c r="F2" s="169" t="s">
        <v>50</v>
      </c>
      <c r="G2" s="172" t="s">
        <v>51</v>
      </c>
      <c r="H2" s="171" t="s">
        <v>59</v>
      </c>
      <c r="I2" s="169" t="s">
        <v>49</v>
      </c>
      <c r="J2" s="169" t="s">
        <v>50</v>
      </c>
      <c r="K2" s="173" t="s">
        <v>52</v>
      </c>
      <c r="L2" s="171" t="s">
        <v>59</v>
      </c>
      <c r="M2" s="169" t="s">
        <v>49</v>
      </c>
      <c r="N2" s="169" t="s">
        <v>50</v>
      </c>
      <c r="O2" s="174" t="s">
        <v>53</v>
      </c>
      <c r="P2" s="171" t="s">
        <v>59</v>
      </c>
      <c r="Q2" s="169" t="s">
        <v>49</v>
      </c>
      <c r="R2" s="169" t="s">
        <v>50</v>
      </c>
      <c r="S2" s="175" t="s">
        <v>54</v>
      </c>
      <c r="T2" s="171" t="s">
        <v>59</v>
      </c>
      <c r="U2" s="169" t="s">
        <v>49</v>
      </c>
      <c r="V2" s="169" t="s">
        <v>50</v>
      </c>
      <c r="W2" s="176" t="s">
        <v>55</v>
      </c>
      <c r="X2" s="169" t="s">
        <v>56</v>
      </c>
    </row>
    <row r="3" spans="1:24">
      <c r="A3" s="135">
        <v>16.02</v>
      </c>
      <c r="B3" s="135">
        <v>395.11</v>
      </c>
      <c r="C3" s="188">
        <v>2.31770159127342</v>
      </c>
      <c r="D3" s="118">
        <v>1.2069853330384916</v>
      </c>
      <c r="E3" s="118">
        <v>52.076822037099916</v>
      </c>
      <c r="F3" s="118">
        <v>14.44351170138283</v>
      </c>
      <c r="G3" s="189">
        <v>7.4720929772601571E-2</v>
      </c>
      <c r="H3" s="118">
        <v>0.1210543357147367</v>
      </c>
      <c r="I3" s="118">
        <v>162.00860466156101</v>
      </c>
      <c r="J3" s="118">
        <v>44.93310239797173</v>
      </c>
      <c r="K3" s="190">
        <v>9.2705990246432821E-2</v>
      </c>
      <c r="L3" s="118">
        <v>9.7186192652258863E-2</v>
      </c>
      <c r="M3" s="118">
        <v>104.83270001638157</v>
      </c>
      <c r="N3" s="118">
        <v>29.075359634953717</v>
      </c>
      <c r="O3" s="191">
        <v>1.3605479677395636E-2</v>
      </c>
      <c r="P3" s="118">
        <v>1.2564936833321511E-2</v>
      </c>
      <c r="Q3" s="118">
        <v>92.352031176064315</v>
      </c>
      <c r="R3" s="118">
        <v>25.613844907580678</v>
      </c>
      <c r="S3" s="192">
        <v>1.4119581384310367</v>
      </c>
      <c r="T3" s="118">
        <v>9.9279368239068869E-2</v>
      </c>
      <c r="U3" s="118">
        <v>7.0313251885348231</v>
      </c>
      <c r="V3" s="118">
        <v>1.9501387309018314</v>
      </c>
      <c r="W3" s="178">
        <v>15.3591285269008</v>
      </c>
      <c r="X3" s="193">
        <v>-0.32385211843848288</v>
      </c>
    </row>
    <row r="4" spans="1:24">
      <c r="A4" s="135">
        <v>16.12</v>
      </c>
      <c r="B4" s="135">
        <v>398.11</v>
      </c>
      <c r="C4" s="188">
        <v>2.3207020007035521</v>
      </c>
      <c r="D4" s="118">
        <v>0.94126114748952228</v>
      </c>
      <c r="E4" s="118">
        <v>40.559328479234566</v>
      </c>
      <c r="F4" s="118">
        <v>11.708469607818266</v>
      </c>
      <c r="G4" s="189">
        <v>7.796335218257712E-2</v>
      </c>
      <c r="H4" s="118">
        <v>9.9945123344433118E-2</v>
      </c>
      <c r="I4" s="118">
        <v>128.19500514854514</v>
      </c>
      <c r="J4" s="118">
        <v>37.006710365639002</v>
      </c>
      <c r="K4" s="190">
        <v>9.9056290969753324E-2</v>
      </c>
      <c r="L4" s="118">
        <v>0.17982414860147181</v>
      </c>
      <c r="M4" s="118">
        <v>181.53733280441605</v>
      </c>
      <c r="N4" s="118">
        <v>52.40531398129815</v>
      </c>
      <c r="O4" s="191">
        <v>2.1131417388781909E-2</v>
      </c>
      <c r="P4" s="118">
        <v>3.3865924230938732E-2</v>
      </c>
      <c r="Q4" s="118">
        <v>160.26338227987122</v>
      </c>
      <c r="R4" s="118">
        <v>46.264053450261777</v>
      </c>
      <c r="S4" s="192">
        <v>1.4525110859008639</v>
      </c>
      <c r="T4" s="118">
        <v>0.18074963207613087</v>
      </c>
      <c r="U4" s="118">
        <v>12.443941655979025</v>
      </c>
      <c r="V4" s="118">
        <v>3.5922565324297437</v>
      </c>
      <c r="W4" s="178">
        <v>15.524821587291685</v>
      </c>
      <c r="X4" s="193">
        <v>-0.4105060519623942</v>
      </c>
    </row>
    <row r="5" spans="1:24">
      <c r="A5" s="135">
        <v>16.239999999999998</v>
      </c>
      <c r="B5" s="135">
        <v>400.52</v>
      </c>
      <c r="C5" s="188">
        <v>2.0038201007683298</v>
      </c>
      <c r="D5" s="118">
        <v>0.24657284911971644</v>
      </c>
      <c r="E5" s="118">
        <v>12.305139020472566</v>
      </c>
      <c r="F5" s="118">
        <v>5.5030254644723664</v>
      </c>
      <c r="G5" s="189">
        <v>4.1854756983833181E-2</v>
      </c>
      <c r="H5" s="118">
        <v>1.820755636600678E-2</v>
      </c>
      <c r="I5" s="118">
        <v>43.501761037675195</v>
      </c>
      <c r="J5" s="118">
        <v>19.454578964238703</v>
      </c>
      <c r="K5" s="190">
        <v>3.6695289397051252E-2</v>
      </c>
      <c r="L5" s="118">
        <v>2.0736134415995259E-2</v>
      </c>
      <c r="M5" s="118">
        <v>56.50898182495753</v>
      </c>
      <c r="N5" s="118">
        <v>25.271584939981032</v>
      </c>
      <c r="O5" s="191">
        <v>1.338552187027336E-2</v>
      </c>
      <c r="P5" s="118">
        <v>1.6155389632814269E-2</v>
      </c>
      <c r="Q5" s="118">
        <v>120.69301286408749</v>
      </c>
      <c r="R5" s="118">
        <v>53.975556234671238</v>
      </c>
      <c r="S5" s="192">
        <v>1.3925022511456373</v>
      </c>
      <c r="T5" s="118">
        <v>0.1407890228304052</v>
      </c>
      <c r="U5" s="118">
        <v>10.110505940983254</v>
      </c>
      <c r="V5" s="118">
        <v>4.5215557141908063</v>
      </c>
      <c r="W5" s="178">
        <v>13.697392721349843</v>
      </c>
      <c r="X5" s="193">
        <v>-0.33814684983049403</v>
      </c>
    </row>
    <row r="6" spans="1:24">
      <c r="A6" s="135">
        <v>16.28</v>
      </c>
      <c r="B6" s="135">
        <v>401.33</v>
      </c>
      <c r="C6" s="188">
        <v>2.0950853339135671</v>
      </c>
      <c r="D6" s="118">
        <v>0.80868406255185399</v>
      </c>
      <c r="E6" s="118">
        <v>38.599099018141295</v>
      </c>
      <c r="F6" s="118">
        <v>12.866366339380432</v>
      </c>
      <c r="G6" s="189">
        <v>3.4299000519282405E-2</v>
      </c>
      <c r="H6" s="118">
        <v>3.2747071350266617E-2</v>
      </c>
      <c r="I6" s="118">
        <v>95.475293316074001</v>
      </c>
      <c r="J6" s="118">
        <v>31.825097772024666</v>
      </c>
      <c r="K6" s="190">
        <v>5.6104379222880113E-2</v>
      </c>
      <c r="L6" s="118">
        <v>7.3967889743297821E-2</v>
      </c>
      <c r="M6" s="118">
        <v>131.83977929682311</v>
      </c>
      <c r="N6" s="118">
        <v>43.946593098941037</v>
      </c>
      <c r="O6" s="191">
        <v>2.0657164922582585E-2</v>
      </c>
      <c r="P6" s="118">
        <v>2.6393784910850229E-2</v>
      </c>
      <c r="Q6" s="118">
        <v>127.77060651723954</v>
      </c>
      <c r="R6" s="118">
        <v>42.590202172413179</v>
      </c>
      <c r="S6" s="192">
        <v>1.4415260050325323</v>
      </c>
      <c r="T6" s="118">
        <v>8.1601947723402679E-2</v>
      </c>
      <c r="U6" s="118">
        <v>5.6608030266898366</v>
      </c>
      <c r="V6" s="118">
        <v>1.8869343422299456</v>
      </c>
      <c r="W6" s="178">
        <v>14.137603300131467</v>
      </c>
      <c r="X6" s="193">
        <v>-0.25501866404151247</v>
      </c>
    </row>
    <row r="7" spans="1:24">
      <c r="A7" s="135">
        <v>16.34</v>
      </c>
      <c r="B7" s="135">
        <v>402.16</v>
      </c>
      <c r="C7" s="188">
        <v>2.6404711010170754</v>
      </c>
      <c r="D7" s="118">
        <v>1.4917092666402361</v>
      </c>
      <c r="E7" s="118">
        <v>56.494057672725482</v>
      </c>
      <c r="F7" s="118">
        <v>19.973665638564047</v>
      </c>
      <c r="G7" s="129">
        <v>0.12421321780968288</v>
      </c>
      <c r="H7" s="118">
        <v>0.20807342203637913</v>
      </c>
      <c r="I7" s="118">
        <v>167.51310827096134</v>
      </c>
      <c r="J7" s="118">
        <v>59.224827398016551</v>
      </c>
      <c r="K7" s="130">
        <v>0.15717457508338309</v>
      </c>
      <c r="L7" s="118">
        <v>0.20103171714359011</v>
      </c>
      <c r="M7" s="118">
        <v>127.90345832774814</v>
      </c>
      <c r="N7" s="118">
        <v>45.220701360380851</v>
      </c>
      <c r="O7" s="131">
        <v>3.5771900835451426E-2</v>
      </c>
      <c r="P7" s="118">
        <v>5.0094517498144094E-2</v>
      </c>
      <c r="Q7" s="118">
        <v>140.0387352312527</v>
      </c>
      <c r="R7" s="118">
        <v>49.51116965540313</v>
      </c>
      <c r="S7" s="140">
        <v>1.3904817333117434</v>
      </c>
      <c r="T7" s="118">
        <v>8.584865065695553E-2</v>
      </c>
      <c r="U7" s="118">
        <v>6.1740221824049248</v>
      </c>
      <c r="V7" s="118">
        <v>2.1828464761873447</v>
      </c>
      <c r="W7" s="178">
        <v>17.168439783782667</v>
      </c>
      <c r="X7" s="194">
        <v>-0.31479301888518202</v>
      </c>
    </row>
    <row r="8" spans="1:24">
      <c r="A8" s="135">
        <v>16.420000000000002</v>
      </c>
      <c r="B8" s="135">
        <v>405.03</v>
      </c>
      <c r="C8" s="195">
        <v>2.5636124239367239</v>
      </c>
      <c r="D8" s="118">
        <v>0.9386543024766637</v>
      </c>
      <c r="E8" s="118">
        <v>36.614516832277296</v>
      </c>
      <c r="F8" s="118">
        <v>12.945186570986131</v>
      </c>
      <c r="G8" s="196">
        <v>8.4472372412762162E-2</v>
      </c>
      <c r="H8" s="118">
        <v>0.10922255226090682</v>
      </c>
      <c r="I8" s="118">
        <v>129.2997333225193</v>
      </c>
      <c r="J8" s="118">
        <v>45.714359118982799</v>
      </c>
      <c r="K8" s="197">
        <v>0.10142072658100909</v>
      </c>
      <c r="L8" s="118">
        <v>0.10418656402576468</v>
      </c>
      <c r="M8" s="118">
        <v>102.72709291088186</v>
      </c>
      <c r="N8" s="118">
        <v>36.319512004432539</v>
      </c>
      <c r="O8" s="198">
        <v>1.9940562779194374E-2</v>
      </c>
      <c r="P8" s="118">
        <v>3.0829343313619063E-2</v>
      </c>
      <c r="Q8" s="118">
        <v>154.60618466488742</v>
      </c>
      <c r="R8" s="118">
        <v>54.66154079496075</v>
      </c>
      <c r="S8" s="199">
        <v>1.4319336110353345</v>
      </c>
      <c r="T8" s="118">
        <v>0.11387741308834944</v>
      </c>
      <c r="U8" s="118">
        <v>7.9527020115138143</v>
      </c>
      <c r="V8" s="118">
        <v>2.8117047605486571</v>
      </c>
      <c r="W8" s="178">
        <v>16.997179235145939</v>
      </c>
      <c r="X8" s="194">
        <v>-0.2958523692298336</v>
      </c>
    </row>
    <row r="9" spans="1:24">
      <c r="A9" s="135">
        <v>16.440000000000001</v>
      </c>
      <c r="B9" s="200">
        <v>406.24959596000008</v>
      </c>
      <c r="C9" s="188">
        <v>2.0759165822820593</v>
      </c>
      <c r="D9" s="118">
        <v>0.53809719758080266</v>
      </c>
      <c r="E9" s="118">
        <v>25.920945098346454</v>
      </c>
      <c r="F9" s="118">
        <v>9.1644380269024879</v>
      </c>
      <c r="G9" s="189">
        <v>7.2382315156877763E-2</v>
      </c>
      <c r="H9" s="118">
        <v>9.584473285859145E-2</v>
      </c>
      <c r="I9" s="118">
        <v>132.41457205515246</v>
      </c>
      <c r="J9" s="118">
        <v>46.81562091405651</v>
      </c>
      <c r="K9" s="190">
        <v>6.9431735452370608E-2</v>
      </c>
      <c r="L9" s="118">
        <v>6.0882079744110557E-2</v>
      </c>
      <c r="M9" s="118">
        <v>87.686242245629856</v>
      </c>
      <c r="N9" s="118">
        <v>31.001768254325594</v>
      </c>
      <c r="O9" s="191">
        <v>1.1057008696596541E-2</v>
      </c>
      <c r="P9" s="118">
        <v>1.0204645484898345E-2</v>
      </c>
      <c r="Q9" s="118">
        <v>92.291195249212734</v>
      </c>
      <c r="R9" s="118">
        <v>32.629865002264999</v>
      </c>
      <c r="S9" s="192">
        <v>1.3935335815977594</v>
      </c>
      <c r="T9" s="118">
        <v>0.1643943690089899</v>
      </c>
      <c r="U9" s="118">
        <v>11.796943480938804</v>
      </c>
      <c r="V9" s="118">
        <v>4.1708493663231314</v>
      </c>
      <c r="W9" s="178">
        <v>14.110997885636042</v>
      </c>
      <c r="X9" s="193">
        <v>-0.28166642641407003</v>
      </c>
    </row>
    <row r="10" spans="1:24">
      <c r="A10" s="135">
        <v>16.46</v>
      </c>
      <c r="B10" s="135">
        <v>407.47003052000008</v>
      </c>
      <c r="C10" s="128">
        <v>2.8715505468490381</v>
      </c>
      <c r="D10" s="118">
        <v>0.93828042365760178</v>
      </c>
      <c r="E10" s="118">
        <v>32.675044661400094</v>
      </c>
      <c r="F10" s="118">
        <v>16.337522330700047</v>
      </c>
      <c r="G10" s="189">
        <v>4.6594427718789154E-2</v>
      </c>
      <c r="H10" s="118">
        <v>6.4625031705157862E-2</v>
      </c>
      <c r="I10" s="118">
        <v>138.69691048721236</v>
      </c>
      <c r="J10" s="118">
        <v>69.348455243606182</v>
      </c>
      <c r="K10" s="130">
        <v>5.6698555879045362E-2</v>
      </c>
      <c r="L10" s="118">
        <v>5.3347082749123559E-2</v>
      </c>
      <c r="M10" s="118">
        <v>94.088962094428865</v>
      </c>
      <c r="N10" s="118">
        <v>47.044481047214433</v>
      </c>
      <c r="O10" s="131">
        <v>1.8085919834642132E-2</v>
      </c>
      <c r="P10" s="118">
        <v>2.8868622402921883E-2</v>
      </c>
      <c r="Q10" s="118">
        <v>159.61932081345594</v>
      </c>
      <c r="R10" s="118">
        <v>79.809660406727971</v>
      </c>
      <c r="S10" s="140">
        <v>1.3994986437995984</v>
      </c>
      <c r="T10" s="118">
        <v>0.25296470495021622</v>
      </c>
      <c r="U10" s="118">
        <v>18.075380499363998</v>
      </c>
      <c r="V10" s="118">
        <v>9.0376902496819991</v>
      </c>
      <c r="W10" s="178">
        <v>18.712177095053637</v>
      </c>
      <c r="X10" s="118">
        <v>-0.32553023502763301</v>
      </c>
    </row>
    <row r="11" spans="1:24">
      <c r="A11" s="135">
        <v>16.48</v>
      </c>
      <c r="B11" s="200">
        <v>408.69259771999998</v>
      </c>
      <c r="C11" s="188">
        <v>2.2289644389233625</v>
      </c>
      <c r="D11" s="118">
        <v>0.99003985413022288</v>
      </c>
      <c r="E11" s="118">
        <v>44.417032270305455</v>
      </c>
      <c r="F11" s="118">
        <v>11.104258067576364</v>
      </c>
      <c r="G11" s="189">
        <v>9.2780300326059675E-2</v>
      </c>
      <c r="H11" s="118">
        <v>0.17685247087380937</v>
      </c>
      <c r="I11" s="118">
        <v>190.61424704629451</v>
      </c>
      <c r="J11" s="118">
        <v>47.653561761573627</v>
      </c>
      <c r="K11" s="190">
        <v>0.12922262309172694</v>
      </c>
      <c r="L11" s="118">
        <v>0.17003067742585726</v>
      </c>
      <c r="M11" s="118">
        <v>131.57965173417296</v>
      </c>
      <c r="N11" s="118">
        <v>32.894912933543239</v>
      </c>
      <c r="O11" s="191">
        <v>3.0322800917807067E-2</v>
      </c>
      <c r="P11" s="118">
        <v>3.7960376665849921E-2</v>
      </c>
      <c r="Q11" s="118">
        <v>125.18756683706513</v>
      </c>
      <c r="R11" s="118">
        <v>31.296891709266283</v>
      </c>
      <c r="S11" s="192">
        <v>1.3837255488168729</v>
      </c>
      <c r="T11" s="118">
        <v>0.14761711702938152</v>
      </c>
      <c r="U11" s="118">
        <v>10.668092177354</v>
      </c>
      <c r="V11" s="118">
        <v>2.6670230443384999</v>
      </c>
      <c r="W11" s="178">
        <v>14.910401830637392</v>
      </c>
      <c r="X11" s="118">
        <v>-0.30769280571128832</v>
      </c>
    </row>
    <row r="12" spans="1:24">
      <c r="A12" s="135">
        <v>16.5</v>
      </c>
      <c r="B12" s="135">
        <v>409.91516491999994</v>
      </c>
      <c r="C12" s="128">
        <v>2.9855699010149315</v>
      </c>
      <c r="D12" s="118">
        <v>1.571349407647729</v>
      </c>
      <c r="E12" s="118">
        <v>52.631472708562463</v>
      </c>
      <c r="F12" s="118">
        <v>23.537510146454128</v>
      </c>
      <c r="G12" s="189">
        <v>0.11799512196705839</v>
      </c>
      <c r="H12" s="118">
        <v>0.20531163071856787</v>
      </c>
      <c r="I12" s="118">
        <v>174.00010042439408</v>
      </c>
      <c r="J12" s="118">
        <v>77.815210528147034</v>
      </c>
      <c r="K12" s="130">
        <v>7.9703710258378302E-2</v>
      </c>
      <c r="L12" s="118">
        <v>5.2151077278453056E-2</v>
      </c>
      <c r="M12" s="118">
        <v>65.431178936831287</v>
      </c>
      <c r="N12" s="118">
        <v>29.261712790141434</v>
      </c>
      <c r="O12" s="131">
        <v>1.074505456901147E-2</v>
      </c>
      <c r="P12" s="118">
        <v>1.3193097555946666E-2</v>
      </c>
      <c r="Q12" s="118">
        <v>122.782973983169</v>
      </c>
      <c r="R12" s="118">
        <v>54.9102152611908</v>
      </c>
      <c r="S12" s="140">
        <v>1.4533575484475583</v>
      </c>
      <c r="T12" s="118">
        <v>0.11404702764031685</v>
      </c>
      <c r="U12" s="118">
        <v>7.8471417967408748</v>
      </c>
      <c r="V12" s="118">
        <v>3.5093484973184865</v>
      </c>
      <c r="W12" s="178">
        <v>19.033472029696355</v>
      </c>
      <c r="X12" s="117">
        <v>-0.25345733802340858</v>
      </c>
    </row>
    <row r="13" spans="1:24">
      <c r="A13" s="135">
        <v>16.52</v>
      </c>
      <c r="B13" s="200">
        <v>410.64998482400006</v>
      </c>
      <c r="C13" s="188">
        <v>2.4639613311313719</v>
      </c>
      <c r="D13" s="118">
        <v>1.4294016357823005</v>
      </c>
      <c r="E13" s="118">
        <v>58.012340442289535</v>
      </c>
      <c r="F13" s="118">
        <v>18.345112819473478</v>
      </c>
      <c r="G13" s="189">
        <v>7.2195571355273408E-2</v>
      </c>
      <c r="H13" s="118">
        <v>7.8968705347806298E-2</v>
      </c>
      <c r="I13" s="118">
        <v>109.38164746865482</v>
      </c>
      <c r="J13" s="118">
        <v>34.589514022254029</v>
      </c>
      <c r="K13" s="190">
        <v>7.8668784669437136E-2</v>
      </c>
      <c r="L13" s="118">
        <v>6.4301792972458818E-2</v>
      </c>
      <c r="M13" s="118">
        <v>81.737366660298875</v>
      </c>
      <c r="N13" s="118">
        <v>25.847624859085482</v>
      </c>
      <c r="O13" s="191">
        <v>1.2340082445051038E-2</v>
      </c>
      <c r="P13" s="118">
        <v>8.5217165051206141E-3</v>
      </c>
      <c r="Q13" s="118">
        <v>69.057208840109723</v>
      </c>
      <c r="R13" s="118">
        <v>21.837806878866129</v>
      </c>
      <c r="S13" s="192">
        <v>1.4044319961030207</v>
      </c>
      <c r="T13" s="118">
        <v>3.879404494682772E-2</v>
      </c>
      <c r="U13" s="118">
        <v>2.7622586963606905</v>
      </c>
      <c r="V13" s="118">
        <v>0.87350289671072423</v>
      </c>
      <c r="W13" s="178">
        <v>16.107686748538235</v>
      </c>
      <c r="X13" s="117">
        <v>-0.33631441053434086</v>
      </c>
    </row>
    <row r="14" spans="1:24">
      <c r="A14" s="135">
        <v>16.54</v>
      </c>
      <c r="B14" s="135">
        <v>411.38480472800012</v>
      </c>
      <c r="C14" s="188">
        <v>2.5620082439251157</v>
      </c>
      <c r="D14" s="118">
        <v>0.74770264194339886</v>
      </c>
      <c r="E14" s="118">
        <v>29.184240281673869</v>
      </c>
      <c r="F14" s="118">
        <v>10.318187103474594</v>
      </c>
      <c r="G14" s="189">
        <v>0.22819529304240938</v>
      </c>
      <c r="H14" s="118">
        <v>0.36890986986272767</v>
      </c>
      <c r="I14" s="118">
        <v>161.66410136871968</v>
      </c>
      <c r="J14" s="118">
        <v>57.156891176125548</v>
      </c>
      <c r="K14" s="190">
        <v>0.11895221776075007</v>
      </c>
      <c r="L14" s="118">
        <v>4.6462930595084113E-2</v>
      </c>
      <c r="M14" s="118">
        <v>39.060163374621162</v>
      </c>
      <c r="N14" s="118">
        <v>13.809853198224522</v>
      </c>
      <c r="O14" s="191">
        <v>1.2672155794897996E-2</v>
      </c>
      <c r="P14" s="118">
        <v>1.1565292698728875E-2</v>
      </c>
      <c r="Q14" s="118">
        <v>91.265392297222533</v>
      </c>
      <c r="R14" s="118">
        <v>32.267188890508272</v>
      </c>
      <c r="S14" s="192">
        <v>1.4348273538055227</v>
      </c>
      <c r="T14" s="118">
        <v>6.8923276362363742E-2</v>
      </c>
      <c r="U14" s="118">
        <v>4.8035936992392774</v>
      </c>
      <c r="V14" s="118">
        <v>1.6983268393985329</v>
      </c>
      <c r="W14" s="178">
        <v>17.098966443004226</v>
      </c>
      <c r="X14" s="117">
        <v>-0.36430970713539224</v>
      </c>
    </row>
    <row r="15" spans="1:24">
      <c r="A15" s="135">
        <v>16.559999999999999</v>
      </c>
      <c r="B15" s="200">
        <v>412.1209042160001</v>
      </c>
      <c r="C15" s="188">
        <v>2.265720767879448</v>
      </c>
      <c r="D15" s="118">
        <v>1.2035934950902851</v>
      </c>
      <c r="E15" s="118">
        <v>53.121881220021749</v>
      </c>
      <c r="F15" s="118">
        <v>17.707293740007248</v>
      </c>
      <c r="G15" s="189">
        <v>5.6557306195814498E-2</v>
      </c>
      <c r="H15" s="118">
        <v>8.6099175373035366E-2</v>
      </c>
      <c r="I15" s="118">
        <v>152.23351528614194</v>
      </c>
      <c r="J15" s="118">
        <v>50.744505095380646</v>
      </c>
      <c r="K15" s="190">
        <v>6.6457916034777992E-2</v>
      </c>
      <c r="L15" s="118">
        <v>7.631361893341472E-2</v>
      </c>
      <c r="M15" s="118">
        <v>114.82999089751648</v>
      </c>
      <c r="N15" s="118">
        <v>38.276663632505496</v>
      </c>
      <c r="O15" s="191">
        <v>7.9457020434459177E-3</v>
      </c>
      <c r="P15" s="118">
        <v>6.5754537374909921E-3</v>
      </c>
      <c r="Q15" s="118">
        <v>82.754849118899614</v>
      </c>
      <c r="R15" s="118">
        <v>27.58494970629987</v>
      </c>
      <c r="S15" s="192">
        <v>1.4214369795279822</v>
      </c>
      <c r="T15" s="118">
        <v>0.13111099122771505</v>
      </c>
      <c r="U15" s="118">
        <v>9.2238342688434329</v>
      </c>
      <c r="V15" s="118">
        <v>3.074611422947811</v>
      </c>
      <c r="W15" s="178">
        <v>15.050959825705197</v>
      </c>
      <c r="X15" s="117">
        <v>-0.31357443660213691</v>
      </c>
    </row>
    <row r="16" spans="1:24">
      <c r="A16" s="135">
        <v>16.579999999999998</v>
      </c>
      <c r="B16" s="135">
        <v>412.85700370400002</v>
      </c>
      <c r="C16" s="128">
        <v>2.4473012745289933</v>
      </c>
      <c r="D16" s="118">
        <v>1.2674299075040736</v>
      </c>
      <c r="E16" s="118">
        <v>51.788879476966024</v>
      </c>
      <c r="F16" s="118">
        <v>25.894439738483012</v>
      </c>
      <c r="G16" s="189">
        <v>0.10990315897276534</v>
      </c>
      <c r="H16" s="118">
        <v>0.10324431877901639</v>
      </c>
      <c r="I16" s="118">
        <v>93.941174888886465</v>
      </c>
      <c r="J16" s="118">
        <v>46.970587444443233</v>
      </c>
      <c r="K16" s="130">
        <v>4.9386396663060279E-2</v>
      </c>
      <c r="L16" s="118">
        <v>3.160108376143976E-2</v>
      </c>
      <c r="M16" s="118">
        <v>63.987425478798976</v>
      </c>
      <c r="N16" s="118">
        <v>31.993712739399488</v>
      </c>
      <c r="O16" s="131">
        <v>1.9634108522288852E-2</v>
      </c>
      <c r="P16" s="118">
        <v>3.0309456309393652E-2</v>
      </c>
      <c r="Q16" s="118">
        <v>154.3714412853837</v>
      </c>
      <c r="R16" s="118">
        <v>77.185720642691848</v>
      </c>
      <c r="S16" s="140">
        <v>1.4229722558138906</v>
      </c>
      <c r="T16" s="118">
        <v>0.14743740853089782</v>
      </c>
      <c r="U16" s="118">
        <v>10.361228613453799</v>
      </c>
      <c r="V16" s="118">
        <v>5.1806143067268993</v>
      </c>
      <c r="W16" s="178">
        <v>16.239290964478968</v>
      </c>
      <c r="X16" s="117">
        <v>-0.32868559299309696</v>
      </c>
    </row>
    <row r="17" spans="1:24">
      <c r="A17" s="135">
        <v>16.600000000000001</v>
      </c>
      <c r="B17" s="201">
        <v>413.22569324</v>
      </c>
      <c r="C17" s="202">
        <v>1.9443223100124623</v>
      </c>
      <c r="D17" s="203">
        <v>0.67655305936624821</v>
      </c>
      <c r="E17" s="203">
        <v>34.796342966507019</v>
      </c>
      <c r="F17" s="203">
        <v>10.044838989263685</v>
      </c>
      <c r="G17" s="204">
        <v>8.6845089899929395E-2</v>
      </c>
      <c r="H17" s="203">
        <v>0.13327028700208884</v>
      </c>
      <c r="I17" s="203">
        <v>153.45748061940483</v>
      </c>
      <c r="J17" s="203">
        <v>44.299358872387579</v>
      </c>
      <c r="K17" s="205">
        <v>5.8059345710652931E-2</v>
      </c>
      <c r="L17" s="203">
        <v>5.9862705647547018E-2</v>
      </c>
      <c r="M17" s="203">
        <v>103.10606314077563</v>
      </c>
      <c r="N17" s="203">
        <v>29.764156654704681</v>
      </c>
      <c r="O17" s="206">
        <v>8.1889889859602365E-3</v>
      </c>
      <c r="P17" s="203">
        <v>6.1060134344791293E-3</v>
      </c>
      <c r="Q17" s="203">
        <v>74.563703101172777</v>
      </c>
      <c r="R17" s="203">
        <v>21.524687028618718</v>
      </c>
      <c r="S17" s="207">
        <v>1.4079069272909821</v>
      </c>
      <c r="T17" s="118">
        <v>0.13228368506255733</v>
      </c>
      <c r="U17" s="118">
        <v>9.3957691732570989</v>
      </c>
      <c r="V17" s="118">
        <v>2.7123249307117869</v>
      </c>
      <c r="W17" s="178">
        <v>13.077618928917815</v>
      </c>
      <c r="X17" s="117">
        <v>-0.29636768021268695</v>
      </c>
    </row>
    <row r="18" spans="1:24">
      <c r="A18" s="135">
        <v>16.62</v>
      </c>
      <c r="B18" s="201">
        <v>414.33176184799999</v>
      </c>
      <c r="C18" s="202">
        <v>2.0952850264885354</v>
      </c>
      <c r="D18" s="203">
        <v>0.5893584769537743</v>
      </c>
      <c r="E18" s="203">
        <v>28.235626125138168</v>
      </c>
      <c r="F18" s="203">
        <v>9.4118753750460566</v>
      </c>
      <c r="G18" s="204">
        <v>0.20325492980576984</v>
      </c>
      <c r="H18" s="203">
        <v>0.22848272405559986</v>
      </c>
      <c r="I18" s="203">
        <v>123.27649293095344</v>
      </c>
      <c r="J18" s="203">
        <v>41.092164310317813</v>
      </c>
      <c r="K18" s="205">
        <v>5.5252215839082755E-2</v>
      </c>
      <c r="L18" s="203">
        <v>4.6701231739592335E-2</v>
      </c>
      <c r="M18" s="203">
        <v>96.015887669226473</v>
      </c>
      <c r="N18" s="203">
        <v>32.005295889742158</v>
      </c>
      <c r="O18" s="206">
        <v>6.587032436838924E-3</v>
      </c>
      <c r="P18" s="203">
        <v>6.1074909957108316E-3</v>
      </c>
      <c r="Q18" s="203">
        <v>88.305405144789887</v>
      </c>
      <c r="R18" s="203">
        <v>29.435135048263295</v>
      </c>
      <c r="S18" s="207">
        <v>1.4297443100973248</v>
      </c>
      <c r="T18" s="118">
        <v>0.18011439213308958</v>
      </c>
      <c r="U18" s="118">
        <v>12.506103780635611</v>
      </c>
      <c r="V18" s="118">
        <v>4.1687012602118703</v>
      </c>
      <c r="W18" s="178">
        <v>14.244655730744284</v>
      </c>
      <c r="X18" s="118">
        <v>-0.34310186473323279</v>
      </c>
    </row>
    <row r="19" spans="1:24">
      <c r="A19" s="135">
        <v>16.64</v>
      </c>
      <c r="B19" s="200">
        <v>415.07042050399991</v>
      </c>
      <c r="C19" s="128">
        <v>2.2489948254113257</v>
      </c>
      <c r="D19" s="179">
        <v>1.5069751907738829</v>
      </c>
      <c r="E19" s="179">
        <v>67.006609963998812</v>
      </c>
      <c r="F19" s="179">
        <v>27.355333967581366</v>
      </c>
      <c r="G19" s="196">
        <v>3.2801019201734484E-2</v>
      </c>
      <c r="H19" s="118">
        <v>3.7927850669547333E-2</v>
      </c>
      <c r="I19" s="118">
        <v>115.63009806579959</v>
      </c>
      <c r="J19" s="118">
        <v>47.205789861531521</v>
      </c>
      <c r="K19" s="130">
        <v>4.9622591995014807E-2</v>
      </c>
      <c r="L19" s="118">
        <v>6.2286414282668789E-2</v>
      </c>
      <c r="M19" s="118">
        <v>125.52027570209596</v>
      </c>
      <c r="N19" s="118">
        <v>51.243437973933446</v>
      </c>
      <c r="O19" s="131">
        <v>4.7902763165541548E-3</v>
      </c>
      <c r="P19" s="118">
        <v>3.6867582844733056E-3</v>
      </c>
      <c r="Q19" s="118">
        <v>76.963374153024731</v>
      </c>
      <c r="R19" s="118">
        <v>31.42016592630301</v>
      </c>
      <c r="S19" s="140">
        <v>1.4715620842894481</v>
      </c>
      <c r="T19" s="118">
        <v>0.10222522533817516</v>
      </c>
      <c r="U19" s="118">
        <v>6.9467150879696096</v>
      </c>
      <c r="V19" s="118">
        <v>2.835984559003117</v>
      </c>
      <c r="W19" s="178">
        <v>14.728905271571543</v>
      </c>
      <c r="X19" s="118">
        <v>-0.3368746883139086</v>
      </c>
    </row>
    <row r="20" spans="1:24">
      <c r="A20" s="135">
        <v>16.66</v>
      </c>
      <c r="B20" s="135">
        <v>415.8090791599999</v>
      </c>
      <c r="C20" s="128">
        <v>2.1537931560689603</v>
      </c>
      <c r="D20" s="118">
        <v>0.64767655911354838</v>
      </c>
      <c r="E20" s="118">
        <v>30.071437328534767</v>
      </c>
      <c r="F20" s="118">
        <v>12.276612881165516</v>
      </c>
      <c r="G20" s="129">
        <v>4.5254934714338446E-2</v>
      </c>
      <c r="H20" s="118">
        <v>6.4875058961199772E-2</v>
      </c>
      <c r="I20" s="118">
        <v>143.35466258145973</v>
      </c>
      <c r="J20" s="118">
        <v>58.524295928904856</v>
      </c>
      <c r="K20" s="130">
        <v>6.0702519795069798E-2</v>
      </c>
      <c r="L20" s="118">
        <v>7.9592182686401239E-2</v>
      </c>
      <c r="M20" s="118">
        <v>131.11841642670268</v>
      </c>
      <c r="N20" s="118">
        <v>53.528869354530265</v>
      </c>
      <c r="O20" s="131">
        <v>9.5305045172487234E-3</v>
      </c>
      <c r="P20" s="118">
        <v>6.7630534329612517E-3</v>
      </c>
      <c r="Q20" s="118">
        <v>70.962176458981602</v>
      </c>
      <c r="R20" s="118">
        <v>28.970187226974225</v>
      </c>
      <c r="S20" s="140">
        <v>1.4640126550152595</v>
      </c>
      <c r="T20" s="118">
        <v>9.1495001745301424E-2</v>
      </c>
      <c r="U20" s="118">
        <v>6.2496045667274487</v>
      </c>
      <c r="V20" s="118">
        <v>2.5513903804416325</v>
      </c>
      <c r="W20" s="178">
        <v>14.604181148452936</v>
      </c>
      <c r="X20" s="118">
        <v>-0.28886635448756809</v>
      </c>
    </row>
    <row r="21" spans="1:24">
      <c r="A21" s="135">
        <v>16.68</v>
      </c>
      <c r="B21" s="135">
        <v>416.54901739999997</v>
      </c>
      <c r="C21" s="128">
        <v>1.9743383257060951</v>
      </c>
      <c r="D21" s="118">
        <v>0.33143952684638778</v>
      </c>
      <c r="E21" s="118">
        <v>16.787372383497289</v>
      </c>
      <c r="F21" s="118">
        <v>8.3936861917486443</v>
      </c>
      <c r="G21" s="129">
        <v>5.2196727699584319E-2</v>
      </c>
      <c r="H21" s="118">
        <v>5.9369389688189327E-2</v>
      </c>
      <c r="I21" s="118">
        <v>113.74159320846108</v>
      </c>
      <c r="J21" s="118">
        <v>56.870796604230542</v>
      </c>
      <c r="K21" s="130">
        <v>5.451072789687763E-2</v>
      </c>
      <c r="L21" s="118">
        <v>5.490658362703222E-2</v>
      </c>
      <c r="M21" s="118">
        <v>100.7261978429337</v>
      </c>
      <c r="N21" s="118">
        <v>50.36309892146685</v>
      </c>
      <c r="O21" s="131">
        <v>7.5996219963378707E-3</v>
      </c>
      <c r="P21" s="118">
        <v>7.7712099292409414E-3</v>
      </c>
      <c r="Q21" s="118">
        <v>102.25784825858125</v>
      </c>
      <c r="R21" s="118">
        <v>51.128924129290624</v>
      </c>
      <c r="S21" s="140">
        <v>1.5055762388670995</v>
      </c>
      <c r="T21" s="118">
        <v>3.7594817630006445E-2</v>
      </c>
      <c r="U21" s="118">
        <v>2.4970384534160428</v>
      </c>
      <c r="V21" s="118">
        <v>1.2485192267080214</v>
      </c>
      <c r="W21" s="178">
        <v>13.470249333979732</v>
      </c>
      <c r="X21" s="118">
        <v>-0.24726585137423784</v>
      </c>
    </row>
    <row r="22" spans="1:24">
      <c r="A22" s="135">
        <v>16.7</v>
      </c>
      <c r="B22" s="135">
        <v>417.28895564000004</v>
      </c>
      <c r="C22" s="128">
        <v>2.1002589761276109</v>
      </c>
      <c r="D22" s="118">
        <v>0.88405045150491857</v>
      </c>
      <c r="E22" s="118">
        <v>42.092449624231676</v>
      </c>
      <c r="F22" s="118">
        <v>18.8243157398535</v>
      </c>
      <c r="G22" s="129">
        <v>8.2363680112454957E-2</v>
      </c>
      <c r="H22" s="118">
        <v>1.2423719634623204E-2</v>
      </c>
      <c r="I22" s="118">
        <v>15.083978299246128</v>
      </c>
      <c r="J22" s="118">
        <v>6.7457601696492011</v>
      </c>
      <c r="K22" s="130">
        <v>0.10020906462221121</v>
      </c>
      <c r="L22" s="118">
        <v>7.0831263787956164E-2</v>
      </c>
      <c r="M22" s="118">
        <v>70.683489617421799</v>
      </c>
      <c r="N22" s="118">
        <v>31.610617534291148</v>
      </c>
      <c r="O22" s="131">
        <v>1.0683053498291451E-2</v>
      </c>
      <c r="P22" s="118">
        <v>1.1968225805732856E-2</v>
      </c>
      <c r="Q22" s="118">
        <v>112.0300090947494</v>
      </c>
      <c r="R22" s="118">
        <v>50.101343171155868</v>
      </c>
      <c r="S22" s="140">
        <v>1.4080214527256294</v>
      </c>
      <c r="T22" s="118">
        <v>2.2752153693449753E-2</v>
      </c>
      <c r="U22" s="118">
        <v>1.6158953863527032</v>
      </c>
      <c r="V22" s="118">
        <v>0.72265038568258599</v>
      </c>
      <c r="W22" s="178">
        <v>14.149886841693689</v>
      </c>
      <c r="X22" s="118">
        <v>-0.2519671174497301</v>
      </c>
    </row>
    <row r="23" spans="1:24">
      <c r="A23" s="135">
        <v>16.72</v>
      </c>
      <c r="B23" s="135">
        <v>418.03017346400009</v>
      </c>
      <c r="C23" s="188">
        <v>2.1633111096594941</v>
      </c>
      <c r="D23" s="118">
        <v>0.4996260271156493</v>
      </c>
      <c r="E23" s="118">
        <v>23.095431114126281</v>
      </c>
      <c r="F23" s="118">
        <v>6.9635344888233321</v>
      </c>
      <c r="G23" s="189">
        <v>0.23142477460311525</v>
      </c>
      <c r="H23" s="118">
        <v>0.33352904000977079</v>
      </c>
      <c r="I23" s="118">
        <v>144.11985085942527</v>
      </c>
      <c r="J23" s="118">
        <v>43.453770012972079</v>
      </c>
      <c r="K23" s="190">
        <v>0.1190890452121451</v>
      </c>
      <c r="L23" s="118">
        <v>8.9694871612696112E-2</v>
      </c>
      <c r="M23" s="118">
        <v>75.317483193280935</v>
      </c>
      <c r="N23" s="118">
        <v>22.709075627819249</v>
      </c>
      <c r="O23" s="191">
        <v>1.4297254180078505E-2</v>
      </c>
      <c r="P23" s="118">
        <v>2.0295099503889739E-2</v>
      </c>
      <c r="Q23" s="118">
        <v>141.95102953522718</v>
      </c>
      <c r="R23" s="118">
        <v>42.799845779364183</v>
      </c>
      <c r="S23" s="192">
        <v>1.4920812942562562</v>
      </c>
      <c r="T23" s="118">
        <v>0.10973965561361562</v>
      </c>
      <c r="U23" s="118">
        <v>7.3548040603455531</v>
      </c>
      <c r="V23" s="118">
        <v>2.2175568613407832</v>
      </c>
      <c r="W23" s="178">
        <v>14.726785240262796</v>
      </c>
      <c r="X23" s="193">
        <v>-0.31542290022235731</v>
      </c>
    </row>
    <row r="24" spans="1:24">
      <c r="A24" s="135">
        <v>16.78</v>
      </c>
      <c r="B24" s="135">
        <v>420.25638610400006</v>
      </c>
      <c r="C24" s="128">
        <v>2.3486997903810014</v>
      </c>
      <c r="D24" s="118">
        <v>0.7109108232966681</v>
      </c>
      <c r="E24" s="118">
        <v>30.268271245570538</v>
      </c>
      <c r="F24" s="118">
        <v>12.356969991300675</v>
      </c>
      <c r="G24" s="129">
        <v>0.23764688787619334</v>
      </c>
      <c r="H24" s="118">
        <v>0.30817372171106633</v>
      </c>
      <c r="I24" s="118">
        <v>129.67715439707979</v>
      </c>
      <c r="J24" s="118">
        <v>52.940476594826244</v>
      </c>
      <c r="K24" s="120">
        <v>0.13548652935362096</v>
      </c>
      <c r="L24" s="118">
        <v>0.15780860297052593</v>
      </c>
      <c r="M24" s="118">
        <v>116.47549296848854</v>
      </c>
      <c r="N24" s="118">
        <v>47.550920885321148</v>
      </c>
      <c r="O24" s="122">
        <v>9.4607761946804095E-3</v>
      </c>
      <c r="P24" s="118">
        <v>8.768921725725104E-3</v>
      </c>
      <c r="Q24" s="118">
        <v>92.687127834771943</v>
      </c>
      <c r="R24" s="118">
        <v>37.839361486551184</v>
      </c>
      <c r="S24" s="168">
        <v>1.4409605365871991</v>
      </c>
      <c r="T24" s="118">
        <v>0.1873319670459381</v>
      </c>
      <c r="U24" s="118">
        <v>13.000492538790759</v>
      </c>
      <c r="V24" s="118">
        <v>5.307428854149534</v>
      </c>
      <c r="W24" s="178">
        <v>15.85589864454297</v>
      </c>
      <c r="X24" s="118">
        <v>-0.39789447448520576</v>
      </c>
    </row>
    <row r="25" spans="1:24">
      <c r="A25" s="135">
        <v>16.8</v>
      </c>
      <c r="B25" s="135">
        <v>421.00016309600005</v>
      </c>
      <c r="C25" s="128">
        <v>2.534715854549956</v>
      </c>
      <c r="D25" s="118">
        <v>1.1542417812916177</v>
      </c>
      <c r="E25" s="118">
        <v>45.537324399486025</v>
      </c>
      <c r="F25" s="118">
        <v>13.145493250109286</v>
      </c>
      <c r="G25" s="129">
        <v>0.3324311664700989</v>
      </c>
      <c r="H25" s="118">
        <v>0.52994321974410663</v>
      </c>
      <c r="I25" s="118">
        <v>159.41442114807646</v>
      </c>
      <c r="J25" s="118">
        <v>46.01897948127516</v>
      </c>
      <c r="K25" s="130">
        <v>0.1630635730774615</v>
      </c>
      <c r="L25" s="118">
        <v>0.16740012301625601</v>
      </c>
      <c r="M25" s="118">
        <v>102.65942286002434</v>
      </c>
      <c r="N25" s="118">
        <v>29.635222711543339</v>
      </c>
      <c r="O25" s="131">
        <v>1.612009784510374E-2</v>
      </c>
      <c r="P25" s="118">
        <v>1.5444743679683655E-2</v>
      </c>
      <c r="Q25" s="118">
        <v>95.810483460401485</v>
      </c>
      <c r="R25" s="118">
        <v>27.658104208525494</v>
      </c>
      <c r="S25" s="168">
        <v>1.3991339261042566</v>
      </c>
      <c r="T25" s="118">
        <v>0.10838277580668443</v>
      </c>
      <c r="U25" s="118">
        <v>7.7464189656572078</v>
      </c>
      <c r="V25" s="118">
        <v>2.2361985375389057</v>
      </c>
      <c r="W25" s="178">
        <v>16.740058468792299</v>
      </c>
      <c r="X25" s="118">
        <v>-0.28475802977655845</v>
      </c>
    </row>
    <row r="26" spans="1:24">
      <c r="A26" s="135">
        <v>16.82</v>
      </c>
      <c r="B26" s="135">
        <v>421.74394008800004</v>
      </c>
      <c r="C26" s="128">
        <v>1.9727260204797894</v>
      </c>
      <c r="D26" s="118">
        <v>0.50252854403875058</v>
      </c>
      <c r="E26" s="118">
        <v>25.473813333517541</v>
      </c>
      <c r="F26" s="118">
        <v>11.392235651977147</v>
      </c>
      <c r="G26" s="129">
        <v>0.10462688291392511</v>
      </c>
      <c r="H26" s="118">
        <v>0.12649145018449173</v>
      </c>
      <c r="I26" s="118">
        <v>120.89765714281506</v>
      </c>
      <c r="J26" s="118">
        <v>54.067075938359494</v>
      </c>
      <c r="K26" s="130">
        <v>5.2498429154433299E-2</v>
      </c>
      <c r="L26" s="118">
        <v>3.9225171162979161E-2</v>
      </c>
      <c r="M26" s="118">
        <v>74.716847331929628</v>
      </c>
      <c r="N26" s="118">
        <v>33.414389939733688</v>
      </c>
      <c r="O26" s="131">
        <v>4.5239697224943561E-3</v>
      </c>
      <c r="P26" s="118">
        <v>2.9709189304924807E-3</v>
      </c>
      <c r="Q26" s="118">
        <v>65.67061922895499</v>
      </c>
      <c r="R26" s="118">
        <v>29.368793744089636</v>
      </c>
      <c r="S26" s="168">
        <v>1.4041138369045947</v>
      </c>
      <c r="T26" s="118">
        <v>8.7578053650109663E-2</v>
      </c>
      <c r="U26" s="118">
        <v>6.2372473903667061</v>
      </c>
      <c r="V26" s="118">
        <v>2.7893818314686243</v>
      </c>
      <c r="W26" s="178">
        <v>13.408359439163196</v>
      </c>
      <c r="X26" s="118">
        <v>-0.30881965241566112</v>
      </c>
    </row>
    <row r="27" spans="1:24">
      <c r="A27" s="135">
        <v>16.829999999999998</v>
      </c>
      <c r="B27" s="135">
        <v>422.11646837600006</v>
      </c>
      <c r="C27" s="188">
        <v>2.234589179464527</v>
      </c>
      <c r="D27" s="117">
        <v>0.80525877960787295</v>
      </c>
      <c r="E27" s="118">
        <v>36.036099476720665</v>
      </c>
      <c r="F27" s="117">
        <v>12.740685153751089</v>
      </c>
      <c r="G27" s="189">
        <v>4.8842633038620138E-2</v>
      </c>
      <c r="H27" s="117">
        <v>8.1369650967816329E-2</v>
      </c>
      <c r="I27" s="118">
        <v>166.59554554210231</v>
      </c>
      <c r="J27" s="118">
        <v>58.900419984146424</v>
      </c>
      <c r="K27" s="190">
        <v>8.0716299579226811E-2</v>
      </c>
      <c r="L27" s="117">
        <v>9.6358391956909192E-2</v>
      </c>
      <c r="M27" s="118">
        <v>119.37909995778355</v>
      </c>
      <c r="N27" s="118">
        <v>42.206885556047716</v>
      </c>
      <c r="O27" s="191">
        <v>6.4718778899729565E-3</v>
      </c>
      <c r="P27" s="117">
        <v>7.9568687843551249E-3</v>
      </c>
      <c r="Q27" s="118">
        <v>122.94528604569166</v>
      </c>
      <c r="R27" s="118">
        <v>43.46772273891419</v>
      </c>
      <c r="S27" s="192">
        <v>1.4508462341161441</v>
      </c>
      <c r="T27" s="117">
        <v>7.6242734178438354E-2</v>
      </c>
      <c r="U27" s="118">
        <v>5.2550526985987212</v>
      </c>
      <c r="V27" s="118">
        <v>1.8579416993359108</v>
      </c>
      <c r="W27" s="178">
        <v>15.078170858159419</v>
      </c>
      <c r="X27" s="118">
        <v>-0.29643453207691572</v>
      </c>
    </row>
    <row r="28" spans="1:24">
      <c r="A28" s="135">
        <v>16.84</v>
      </c>
      <c r="B28" s="135">
        <v>422.48899666400001</v>
      </c>
      <c r="C28" s="128">
        <v>2.5417149007476616</v>
      </c>
      <c r="D28" s="117">
        <v>1.1769484303079241</v>
      </c>
      <c r="E28" s="118">
        <v>46.305288998452077</v>
      </c>
      <c r="F28" s="117">
        <v>14.643018094744562</v>
      </c>
      <c r="G28" s="189">
        <v>0.21170171701362589</v>
      </c>
      <c r="H28" s="117">
        <v>0.30959591440561951</v>
      </c>
      <c r="I28" s="118">
        <v>146.24156987148706</v>
      </c>
      <c r="J28" s="118">
        <v>46.245644939255662</v>
      </c>
      <c r="K28" s="130">
        <v>0.20361079522133935</v>
      </c>
      <c r="L28" s="117">
        <v>0.18777401505394242</v>
      </c>
      <c r="M28" s="118">
        <v>92.222033144077059</v>
      </c>
      <c r="N28" s="118">
        <v>29.163167518682272</v>
      </c>
      <c r="O28" s="131">
        <v>2.04075437909127E-2</v>
      </c>
      <c r="P28" s="117">
        <v>2.8251968105806474E-2</v>
      </c>
      <c r="Q28" s="118">
        <v>138.43884592513689</v>
      </c>
      <c r="R28" s="118">
        <v>43.778206976855266</v>
      </c>
      <c r="S28" s="168">
        <v>1.4458639461015648</v>
      </c>
      <c r="T28" s="117">
        <v>0.13177026132915171</v>
      </c>
      <c r="U28" s="118">
        <v>9.1136003276407518</v>
      </c>
      <c r="V28" s="118">
        <v>2.8819734719801571</v>
      </c>
      <c r="W28" s="178">
        <v>16.761843609364114</v>
      </c>
      <c r="X28" s="118">
        <v>-0.3845599993639196</v>
      </c>
    </row>
    <row r="29" spans="1:24">
      <c r="A29" s="135">
        <v>16.86</v>
      </c>
      <c r="B29" s="135">
        <v>423.23405323999998</v>
      </c>
      <c r="C29" s="128">
        <v>2.4882489940003878</v>
      </c>
      <c r="D29" s="117">
        <v>1.006634663860299</v>
      </c>
      <c r="E29" s="118">
        <v>40.455543889999547</v>
      </c>
      <c r="F29" s="117">
        <v>16.515906632878096</v>
      </c>
      <c r="G29" s="129">
        <v>0.31859969993445275</v>
      </c>
      <c r="H29" s="117">
        <v>0.43048699870845764</v>
      </c>
      <c r="I29" s="118">
        <v>135.11845704720503</v>
      </c>
      <c r="J29" s="118">
        <v>55.161879099636359</v>
      </c>
      <c r="K29" s="130">
        <v>0.133079911934114</v>
      </c>
      <c r="L29" s="117">
        <v>7.4676554238915338E-2</v>
      </c>
      <c r="M29" s="118">
        <v>56.11406947420182</v>
      </c>
      <c r="N29" s="118">
        <v>22.908472933813336</v>
      </c>
      <c r="O29" s="131">
        <v>8.7520493626807132E-3</v>
      </c>
      <c r="P29" s="117">
        <v>5.9590966784083214E-3</v>
      </c>
      <c r="Q29" s="118">
        <v>68.088014949027638</v>
      </c>
      <c r="R29" s="118">
        <v>27.796815704018485</v>
      </c>
      <c r="S29" s="168">
        <v>1.4040766706943402</v>
      </c>
      <c r="T29" s="117">
        <v>6.8613200766486249E-2</v>
      </c>
      <c r="U29" s="118">
        <v>4.8867132542381633</v>
      </c>
      <c r="V29" s="118">
        <v>1.9949923320298311</v>
      </c>
      <c r="W29" s="178">
        <v>16.563227178621613</v>
      </c>
      <c r="X29" s="118">
        <v>-0.35595406913888894</v>
      </c>
    </row>
    <row r="30" spans="1:24">
      <c r="A30" s="135">
        <v>16.88</v>
      </c>
      <c r="B30" s="135">
        <v>423.98038940000004</v>
      </c>
      <c r="C30" s="128">
        <v>2.6982437777870452</v>
      </c>
      <c r="D30" s="117">
        <v>1.3901217407646274</v>
      </c>
      <c r="E30" s="118">
        <v>51.51950139600546</v>
      </c>
      <c r="F30" s="117">
        <v>21.032748370469836</v>
      </c>
      <c r="G30" s="129">
        <v>0.13858035980377251</v>
      </c>
      <c r="H30" s="117">
        <v>0.16713591272827294</v>
      </c>
      <c r="I30" s="118">
        <v>120.60577196143423</v>
      </c>
      <c r="J30" s="118">
        <v>49.237100223330032</v>
      </c>
      <c r="K30" s="130">
        <v>0.12005569108061194</v>
      </c>
      <c r="L30" s="117">
        <v>0.10265753809935498</v>
      </c>
      <c r="M30" s="118">
        <v>85.50826468561587</v>
      </c>
      <c r="N30" s="118">
        <v>34.908602878434195</v>
      </c>
      <c r="O30" s="131">
        <v>1.1532848407258984E-2</v>
      </c>
      <c r="P30" s="117">
        <v>1.6911755323041459E-2</v>
      </c>
      <c r="Q30" s="118">
        <v>146.63988223756493</v>
      </c>
      <c r="R30" s="118">
        <v>59.865481237308082</v>
      </c>
      <c r="S30" s="168">
        <v>1.4072945245387618</v>
      </c>
      <c r="T30" s="117">
        <v>0.11575594803360534</v>
      </c>
      <c r="U30" s="118">
        <v>8.2254244591439836</v>
      </c>
      <c r="V30" s="118">
        <v>3.3580154737851768</v>
      </c>
      <c r="W30" s="178">
        <v>17.562440653926362</v>
      </c>
      <c r="X30" s="118">
        <v>-0.43302814409567397</v>
      </c>
    </row>
    <row r="31" spans="1:24">
      <c r="A31" s="135">
        <v>16.940000000000001</v>
      </c>
      <c r="B31" s="135">
        <v>425.84862901999998</v>
      </c>
      <c r="C31" s="128">
        <v>2.8176760977666468</v>
      </c>
      <c r="D31" s="118">
        <v>0.84583319457801254</v>
      </c>
      <c r="E31" s="118">
        <v>30.018822789760641</v>
      </c>
      <c r="F31" s="118">
        <v>13.424825672484934</v>
      </c>
      <c r="G31" s="129">
        <v>0.16795062993124249</v>
      </c>
      <c r="H31" s="118">
        <v>0.13748366935370721</v>
      </c>
      <c r="I31" s="118">
        <v>81.859573500850701</v>
      </c>
      <c r="J31" s="118">
        <v>36.608714191408517</v>
      </c>
      <c r="K31" s="130">
        <v>0.19959642008554365</v>
      </c>
      <c r="L31" s="118">
        <v>0.20790963478727537</v>
      </c>
      <c r="M31" s="118">
        <v>104.1650119266512</v>
      </c>
      <c r="N31" s="118">
        <v>46.584009509013683</v>
      </c>
      <c r="O31" s="122">
        <v>2.740061283231849E-2</v>
      </c>
      <c r="P31" s="118">
        <v>2.5045942010177458E-2</v>
      </c>
      <c r="Q31" s="118">
        <v>91.406503071479676</v>
      </c>
      <c r="R31" s="118">
        <v>40.878230890674374</v>
      </c>
      <c r="S31" s="168">
        <v>1.4268567331638344</v>
      </c>
      <c r="T31" s="118">
        <v>0.144000022738696</v>
      </c>
      <c r="U31" s="118">
        <v>10.092115024007924</v>
      </c>
      <c r="V31" s="118">
        <v>4.5133310460857281</v>
      </c>
      <c r="W31" s="178">
        <v>18.45987670868713</v>
      </c>
      <c r="X31" s="118">
        <v>-0.41314546976421412</v>
      </c>
    </row>
    <row r="32" spans="1:24">
      <c r="A32" s="135">
        <v>16.98</v>
      </c>
      <c r="B32" s="200">
        <v>427.72006759999999</v>
      </c>
      <c r="C32" s="188">
        <v>2.1737105565652297</v>
      </c>
      <c r="D32" s="118">
        <v>0.64239399449979506</v>
      </c>
      <c r="E32" s="118">
        <v>29.552876419520569</v>
      </c>
      <c r="F32" s="118">
        <v>11.169937361810909</v>
      </c>
      <c r="G32" s="189">
        <v>0.14610317911336609</v>
      </c>
      <c r="H32" s="118">
        <v>0.18567403628886328</v>
      </c>
      <c r="I32" s="118">
        <v>127.08418626865942</v>
      </c>
      <c r="J32" s="118">
        <v>48.033307490840329</v>
      </c>
      <c r="K32" s="190">
        <v>0.12303502430332443</v>
      </c>
      <c r="L32" s="118">
        <v>7.8949069617873416E-2</v>
      </c>
      <c r="M32" s="118">
        <v>64.167963606229975</v>
      </c>
      <c r="N32" s="118">
        <v>24.253210548503983</v>
      </c>
      <c r="O32" s="191">
        <v>6.811971329915339E-3</v>
      </c>
      <c r="P32" s="118">
        <v>4.8468443973924491E-3</v>
      </c>
      <c r="Q32" s="118">
        <v>71.151861372450711</v>
      </c>
      <c r="R32" s="118">
        <v>26.892875787263922</v>
      </c>
      <c r="S32" s="192">
        <v>1.4317314069048142</v>
      </c>
      <c r="T32" s="118">
        <v>7.4738746628294092E-2</v>
      </c>
      <c r="U32" s="118">
        <v>5.2201653374265158</v>
      </c>
      <c r="V32" s="118">
        <v>1.9730370407814477</v>
      </c>
      <c r="W32" s="178">
        <v>14.740468535704419</v>
      </c>
      <c r="X32" s="117">
        <v>-0.22624977662022033</v>
      </c>
    </row>
    <row r="33" spans="1:24">
      <c r="A33" s="135">
        <v>17</v>
      </c>
      <c r="B33" s="135">
        <v>428.46960272000001</v>
      </c>
      <c r="C33" s="128">
        <v>2.4532633265002288</v>
      </c>
      <c r="D33" s="117">
        <v>1.0628414520439515</v>
      </c>
      <c r="E33" s="118">
        <v>43.323578050635831</v>
      </c>
      <c r="F33" s="117">
        <v>16.374773346782696</v>
      </c>
      <c r="G33" s="189">
        <v>2.6946535499541076E-2</v>
      </c>
      <c r="H33" s="117">
        <v>2.918090781863527E-2</v>
      </c>
      <c r="I33" s="118">
        <v>108.2918723230014</v>
      </c>
      <c r="J33" s="118">
        <v>40.930480453745744</v>
      </c>
      <c r="K33" s="130">
        <v>0.16792901081660774</v>
      </c>
      <c r="L33" s="117">
        <v>0.16118965279220493</v>
      </c>
      <c r="M33" s="118">
        <v>95.986781562262195</v>
      </c>
      <c r="N33" s="118">
        <v>36.279593309032236</v>
      </c>
      <c r="O33" s="131">
        <v>9.8246558852781041E-3</v>
      </c>
      <c r="P33" s="117">
        <v>1.0341575803220086E-2</v>
      </c>
      <c r="Q33" s="118">
        <v>105.26145570875991</v>
      </c>
      <c r="R33" s="118">
        <v>39.785090635145551</v>
      </c>
      <c r="S33" s="168">
        <v>1.381634717621951</v>
      </c>
      <c r="T33" s="117">
        <v>6.2400211481961357E-2</v>
      </c>
      <c r="U33" s="118">
        <v>4.5164044219563086</v>
      </c>
      <c r="V33" s="118">
        <v>1.7070404172412597</v>
      </c>
      <c r="W33" s="178">
        <v>16.310041030401255</v>
      </c>
      <c r="X33" s="179">
        <v>-0.3526177612609625</v>
      </c>
    </row>
    <row r="34" spans="1:24">
      <c r="A34" s="180"/>
      <c r="B34" s="180"/>
      <c r="D34" s="181"/>
      <c r="F34" s="182"/>
      <c r="G34" s="181"/>
      <c r="H34" s="181"/>
      <c r="K34" s="181"/>
      <c r="L34" s="181"/>
      <c r="O34" s="181"/>
      <c r="P34" s="181"/>
      <c r="S34" s="183"/>
      <c r="T34" s="181"/>
      <c r="X34" s="184"/>
    </row>
    <row r="35" spans="1:24">
      <c r="A35" s="180"/>
      <c r="B35" s="180"/>
      <c r="C35" s="185"/>
      <c r="D35" s="181"/>
      <c r="F35" s="182"/>
      <c r="G35" s="181"/>
      <c r="H35" s="181"/>
      <c r="K35" s="181"/>
      <c r="L35" s="181"/>
      <c r="O35" s="181"/>
      <c r="P35" s="181"/>
      <c r="S35" s="181"/>
      <c r="T35" s="181"/>
      <c r="W35" s="184"/>
      <c r="X35" s="184"/>
    </row>
    <row r="36" spans="1:24">
      <c r="A36" s="180"/>
      <c r="B36" s="180"/>
      <c r="D36" s="181"/>
      <c r="F36" s="182"/>
      <c r="G36" s="181"/>
      <c r="H36" s="181"/>
      <c r="K36" s="181"/>
      <c r="L36" s="181"/>
      <c r="O36" s="181"/>
      <c r="P36" s="181"/>
      <c r="S36" s="181"/>
      <c r="T36" s="181"/>
      <c r="W36" s="184"/>
      <c r="X36" s="184"/>
    </row>
    <row r="37" spans="1:24">
      <c r="A37" s="180"/>
      <c r="B37" s="180"/>
      <c r="D37" s="181"/>
      <c r="F37" s="182"/>
      <c r="G37" s="181"/>
      <c r="H37" s="181"/>
      <c r="K37" s="181"/>
      <c r="L37" s="181"/>
      <c r="O37" s="181"/>
      <c r="P37" s="181"/>
      <c r="S37" s="181"/>
      <c r="T37" s="181"/>
      <c r="W37" s="184"/>
      <c r="X37" s="184"/>
    </row>
    <row r="38" spans="1:24">
      <c r="A38" s="180"/>
      <c r="B38" s="180"/>
      <c r="D38" s="181"/>
      <c r="F38" s="182"/>
      <c r="G38" s="181"/>
      <c r="H38" s="181"/>
      <c r="K38" s="181"/>
      <c r="L38" s="181"/>
      <c r="O38" s="181"/>
      <c r="P38" s="181"/>
      <c r="S38" s="181"/>
      <c r="T38" s="181"/>
      <c r="W38" s="184"/>
      <c r="X38" s="184"/>
    </row>
    <row r="39" spans="1:24">
      <c r="A39" s="180"/>
      <c r="B39" s="180"/>
      <c r="C39" s="181"/>
      <c r="D39" s="181"/>
      <c r="F39" s="182"/>
      <c r="G39" s="181"/>
      <c r="H39" s="181"/>
      <c r="K39" s="181"/>
      <c r="L39" s="181"/>
      <c r="O39" s="181"/>
      <c r="P39" s="181"/>
      <c r="S39" s="181"/>
      <c r="T39" s="181"/>
      <c r="W39" s="184"/>
      <c r="X39" s="184"/>
    </row>
    <row r="40" spans="1:24">
      <c r="A40" s="180"/>
      <c r="B40" s="180"/>
      <c r="C40" s="181"/>
      <c r="D40" s="181"/>
      <c r="F40" s="182"/>
      <c r="G40" s="181"/>
      <c r="H40" s="181"/>
      <c r="K40" s="181"/>
      <c r="L40" s="181"/>
      <c r="O40" s="181"/>
      <c r="P40" s="181"/>
      <c r="S40" s="181"/>
      <c r="T40" s="181"/>
      <c r="W40" s="184"/>
      <c r="X40" s="184"/>
    </row>
    <row r="41" spans="1:24">
      <c r="A41" s="180"/>
      <c r="B41" s="180"/>
      <c r="C41" s="181"/>
      <c r="D41" s="181"/>
      <c r="F41" s="182"/>
      <c r="G41" s="181"/>
      <c r="H41" s="181"/>
      <c r="K41" s="181"/>
      <c r="L41" s="181"/>
      <c r="O41" s="181"/>
      <c r="P41" s="181"/>
      <c r="S41" s="181"/>
      <c r="T41" s="181"/>
      <c r="W41" s="184"/>
      <c r="X41" s="184"/>
    </row>
    <row r="42" spans="1:24">
      <c r="A42" s="180"/>
      <c r="B42" s="180"/>
      <c r="C42" s="181"/>
      <c r="D42" s="181"/>
      <c r="F42" s="182"/>
      <c r="G42" s="181"/>
      <c r="H42" s="181"/>
      <c r="K42" s="181"/>
      <c r="L42" s="181"/>
      <c r="O42" s="181"/>
      <c r="P42" s="181"/>
      <c r="S42" s="181"/>
      <c r="T42" s="181"/>
      <c r="W42" s="184"/>
      <c r="X42" s="184"/>
    </row>
    <row r="43" spans="1:24">
      <c r="A43" s="180"/>
      <c r="B43" s="180"/>
      <c r="C43" s="181"/>
      <c r="D43" s="181"/>
      <c r="F43" s="182"/>
      <c r="G43" s="181"/>
      <c r="H43" s="181"/>
      <c r="K43" s="181"/>
      <c r="L43" s="181"/>
      <c r="O43" s="181"/>
      <c r="P43" s="181"/>
      <c r="S43" s="181"/>
      <c r="T43" s="181"/>
      <c r="W43" s="184"/>
      <c r="X43" s="184"/>
    </row>
    <row r="44" spans="1:24">
      <c r="A44" s="180"/>
      <c r="B44" s="180"/>
      <c r="C44" s="181"/>
      <c r="D44" s="181"/>
      <c r="F44" s="182"/>
      <c r="G44" s="181"/>
      <c r="H44" s="181"/>
      <c r="K44" s="181"/>
      <c r="L44" s="181"/>
      <c r="O44" s="181"/>
      <c r="P44" s="181"/>
      <c r="S44" s="181"/>
      <c r="T44" s="181"/>
      <c r="W44" s="184"/>
      <c r="X44" s="184"/>
    </row>
    <row r="45" spans="1:24">
      <c r="A45" s="180"/>
      <c r="B45" s="180"/>
      <c r="C45" s="181"/>
      <c r="D45" s="181"/>
      <c r="F45" s="182"/>
      <c r="G45" s="181"/>
      <c r="H45" s="181"/>
      <c r="K45" s="181"/>
      <c r="L45" s="181"/>
      <c r="O45" s="181"/>
      <c r="P45" s="181"/>
      <c r="S45" s="181"/>
      <c r="T45" s="181"/>
      <c r="W45" s="184"/>
      <c r="X45" s="184"/>
    </row>
    <row r="46" spans="1:24">
      <c r="A46" s="180"/>
      <c r="B46" s="180"/>
      <c r="C46" s="181"/>
      <c r="D46" s="181"/>
      <c r="F46" s="182"/>
      <c r="G46" s="181"/>
      <c r="H46" s="181"/>
      <c r="K46" s="181"/>
      <c r="L46" s="181"/>
      <c r="O46" s="181"/>
      <c r="P46" s="181"/>
      <c r="S46" s="181"/>
      <c r="T46" s="181"/>
      <c r="W46" s="184"/>
      <c r="X46" s="184"/>
    </row>
    <row r="47" spans="1:24">
      <c r="A47" s="180"/>
      <c r="B47" s="180"/>
      <c r="C47" s="186"/>
      <c r="D47" s="186"/>
      <c r="F47" s="187"/>
      <c r="G47" s="186"/>
      <c r="H47" s="186"/>
      <c r="K47" s="186"/>
      <c r="L47" s="186"/>
      <c r="O47" s="186"/>
      <c r="P47" s="186"/>
      <c r="S47" s="180"/>
      <c r="T47" s="180"/>
      <c r="W47" s="184"/>
      <c r="X47" s="180"/>
    </row>
    <row r="48" spans="1:24">
      <c r="A48" s="180"/>
      <c r="B48" s="180"/>
      <c r="C48" s="186"/>
      <c r="D48" s="186"/>
      <c r="F48" s="187"/>
      <c r="G48" s="186"/>
      <c r="H48" s="186"/>
      <c r="K48" s="186"/>
      <c r="L48" s="186"/>
      <c r="O48" s="186"/>
      <c r="P48" s="186"/>
      <c r="S48" s="180"/>
      <c r="T48" s="180"/>
      <c r="W48" s="184"/>
      <c r="X48" s="180"/>
    </row>
    <row r="49" spans="1:24">
      <c r="A49" s="180"/>
      <c r="B49" s="180"/>
      <c r="C49" s="186"/>
      <c r="D49" s="186"/>
      <c r="F49" s="187"/>
      <c r="G49" s="186"/>
      <c r="H49" s="186"/>
      <c r="K49" s="186"/>
      <c r="L49" s="186"/>
      <c r="O49" s="186"/>
      <c r="P49" s="186"/>
      <c r="S49" s="180"/>
      <c r="T49" s="180"/>
      <c r="W49" s="184"/>
      <c r="X49" s="180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Trace element data</vt:lpstr>
      <vt:lpstr>Stable isotope data</vt:lpstr>
      <vt:lpstr>Gg. bulloides - Chamber f-2</vt:lpstr>
      <vt:lpstr>Gg. bulloides - Chamber f</vt:lpstr>
      <vt:lpstr>Gs. ruber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</dc:creator>
  <cp:lastModifiedBy>Kylie</cp:lastModifiedBy>
  <dcterms:created xsi:type="dcterms:W3CDTF">2012-07-10T08:21:54Z</dcterms:created>
  <dcterms:modified xsi:type="dcterms:W3CDTF">2014-10-21T02:24:13Z</dcterms:modified>
</cp:coreProperties>
</file>