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_1" sheetId="1" state="visible" r:id="rId2"/>
    <sheet name="Figure_1" sheetId="2" state="visible" r:id="rId3"/>
    <sheet name="Figure_2" sheetId="3" state="visible" r:id="rId4"/>
    <sheet name="Figure_3" sheetId="4" state="visible" r:id="rId5"/>
    <sheet name="Figure_4" sheetId="5" state="visible" r:id="rId6"/>
    <sheet name="Figure_5" sheetId="6" state="visible" r:id="rId7"/>
    <sheet name="Supplementary_Figure_1" sheetId="7" state="visible" r:id="rId8"/>
    <sheet name="Supplementary_Figure_2" sheetId="8" state="visible" r:id="rId9"/>
    <sheet name="Supplementary_Figure_3" sheetId="9" state="visible" r:id="rId10"/>
    <sheet name="Supplementary_Table_1" sheetId="10" state="visible" r:id="rId11"/>
  </sheets>
  <definedNames>
    <definedName function="false" hidden="false" localSheetId="3" name="_xlnm._FilterDatabase" vbProcedure="false">Figure_3!$A$16:$H$173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<sst xmlns="http://schemas.openxmlformats.org/spreadsheetml/2006/main" count="1329" uniqueCount="228">
  <si>
    <t xml:space="preserve">TABLE 1</t>
  </si>
  <si>
    <t xml:space="preserve">Decline</t>
  </si>
  <si>
    <t xml:space="preserve">Increase</t>
  </si>
  <si>
    <t xml:space="preserve">No change</t>
  </si>
  <si>
    <t xml:space="preserve">NET change</t>
  </si>
  <si>
    <t xml:space="preserve">Species</t>
  </si>
  <si>
    <t xml:space="preserve">Maximum area compiled (ha)</t>
  </si>
  <si>
    <t xml:space="preserve">N sites (all trajectories)</t>
  </si>
  <si>
    <t xml:space="preserve">Area lost (ha)</t>
  </si>
  <si>
    <t xml:space="preserve">N sites (trajectory = decline)</t>
  </si>
  <si>
    <t xml:space="preserve">% of compiled area lost</t>
  </si>
  <si>
    <t xml:space="preserve">Area gained (ha)</t>
  </si>
  <si>
    <t xml:space="preserve">N sites (trajectory = increase)</t>
  </si>
  <si>
    <t xml:space="preserve">% of compiled area gained</t>
  </si>
  <si>
    <t xml:space="preserve">Area no change (ha)</t>
  </si>
  <si>
    <t xml:space="preserve">N sites (trajectory = no change)</t>
  </si>
  <si>
    <t xml:space="preserve">Net change (area lost + area gain) (ha)</t>
  </si>
  <si>
    <t xml:space="preserve">N sites (trajectories increase + decline)</t>
  </si>
  <si>
    <t xml:space="preserve">P. oceanica</t>
  </si>
  <si>
    <t xml:space="preserve">Z. noltei</t>
  </si>
  <si>
    <t xml:space="preserve">Z. marina</t>
  </si>
  <si>
    <t xml:space="preserve">C. nodosa</t>
  </si>
  <si>
    <t xml:space="preserve">Total</t>
  </si>
  <si>
    <t xml:space="preserve">Regions</t>
  </si>
  <si>
    <t xml:space="preserve">% lost</t>
  </si>
  <si>
    <t xml:space="preserve">% gained</t>
  </si>
  <si>
    <t xml:space="preserve">N no change</t>
  </si>
  <si>
    <t xml:space="preserve">Mediterranean Sea</t>
  </si>
  <si>
    <t xml:space="preserve">Atlantic coasts</t>
  </si>
  <si>
    <t xml:space="preserve">Baltic Sea</t>
  </si>
  <si>
    <t xml:space="preserve">FIGURE 1</t>
  </si>
  <si>
    <r>
      <rPr>
        <b val="true"/>
        <sz val="10"/>
        <color rgb="FF000000"/>
        <rFont val="Arial"/>
        <family val="2"/>
        <charset val="1"/>
      </rPr>
      <t xml:space="preserve">Trajectory</t>
    </r>
    <r>
      <rPr>
        <sz val="10"/>
        <color rgb="FF000000"/>
        <rFont val="Arial"/>
        <family val="2"/>
        <charset val="1"/>
      </rPr>
      <t xml:space="preserve"> (integrating extent and density metrics)</t>
    </r>
  </si>
  <si>
    <t xml:space="preserve">N sites</t>
  </si>
  <si>
    <t xml:space="preserve">% sites</t>
  </si>
  <si>
    <t xml:space="preserve">All species</t>
  </si>
  <si>
    <t xml:space="preserve">declining</t>
  </si>
  <si>
    <t xml:space="preserve">increasing</t>
  </si>
  <si>
    <t xml:space="preserve">no change</t>
  </si>
  <si>
    <t xml:space="preserve">Posidonia oceanica</t>
  </si>
  <si>
    <t xml:space="preserve">Zostera marina</t>
  </si>
  <si>
    <t xml:space="preserve">Cymodocea nodosa</t>
  </si>
  <si>
    <t xml:space="preserve">Zostera noltei</t>
  </si>
  <si>
    <t xml:space="preserve">FIGURE 2</t>
  </si>
  <si>
    <t xml:space="preserve">* Values using only sites with finite values for the specific rate of change. NA, not available.</t>
  </si>
  <si>
    <t xml:space="preserve">Metric</t>
  </si>
  <si>
    <t xml:space="preserve">Trajectory</t>
  </si>
  <si>
    <t xml:space="preserve">N sites with finite specific rate of change*</t>
  </si>
  <si>
    <t xml:space="preserve">% sites*</t>
  </si>
  <si>
    <t xml:space="preserve">Mean (% yr-1)*</t>
  </si>
  <si>
    <t xml:space="preserve">Standard deviation (% yr-1)*</t>
  </si>
  <si>
    <t xml:space="preserve">Median (% yr-1)*</t>
  </si>
  <si>
    <t xml:space="preserve">25th percentile*</t>
  </si>
  <si>
    <t xml:space="preserve">75th percentile*</t>
  </si>
  <si>
    <t xml:space="preserve">Standard error of the mean (% yr-1)*</t>
  </si>
  <si>
    <t xml:space="preserve">Area</t>
  </si>
  <si>
    <t xml:space="preserve">All</t>
  </si>
  <si>
    <t xml:space="preserve">Lower depth limit</t>
  </si>
  <si>
    <t xml:space="preserve">Upper depth limit</t>
  </si>
  <si>
    <t xml:space="preserve">NA</t>
  </si>
  <si>
    <t xml:space="preserve">Cover</t>
  </si>
  <si>
    <t xml:space="preserve">Shoot density</t>
  </si>
  <si>
    <t xml:space="preserve">Biomass</t>
  </si>
  <si>
    <t xml:space="preserve">FIGURE 3</t>
  </si>
  <si>
    <t xml:space="preserve">* Calculations using only sites with area documented both at the start and end of the decade.</t>
  </si>
  <si>
    <t xml:space="preserve">Decade</t>
  </si>
  <si>
    <t xml:space="preserve">N sites documented both start and end decade*</t>
  </si>
  <si>
    <t xml:space="preserve">N sites increase*</t>
  </si>
  <si>
    <t xml:space="preserve">N sites decline*</t>
  </si>
  <si>
    <t xml:space="preserve">N sites no change*</t>
  </si>
  <si>
    <t xml:space="preserve">Area start* (ha)</t>
  </si>
  <si>
    <t xml:space="preserve">Area end* (ha)</t>
  </si>
  <si>
    <t xml:space="preserve">Area gained* (ha)</t>
  </si>
  <si>
    <t xml:space="preserve">Area lost* (ha)</t>
  </si>
  <si>
    <t xml:space="preserve">Net change* (ha)</t>
  </si>
  <si>
    <t xml:space="preserve">N sites net change*</t>
  </si>
  <si>
    <t xml:space="preserve">Rate of increase* (% dec-1)</t>
  </si>
  <si>
    <t xml:space="preserve">Rate of decline* (% dec-1)</t>
  </si>
  <si>
    <t xml:space="preserve">Rate of net change* (% dec-1)</t>
  </si>
  <si>
    <t xml:space="preserve">1950s</t>
  </si>
  <si>
    <t xml:space="preserve">1960s</t>
  </si>
  <si>
    <t xml:space="preserve">1970s</t>
  </si>
  <si>
    <t xml:space="preserve">1980s</t>
  </si>
  <si>
    <t xml:space="preserve">1990s</t>
  </si>
  <si>
    <t xml:space="preserve">2000s</t>
  </si>
  <si>
    <t xml:space="preserve">Sites and areas at the start of each decade used to calculate the decadal rate of change in area (raw data for table above). NA, not available.</t>
  </si>
  <si>
    <t xml:space="preserve">** or, in bold, last observation for the previous decade.</t>
  </si>
  <si>
    <t xml:space="preserve">Site ID</t>
  </si>
  <si>
    <t xml:space="preserve">Area start 1950s</t>
  </si>
  <si>
    <t xml:space="preserve">Area start 1960s</t>
  </si>
  <si>
    <t xml:space="preserve">Area start 1970s</t>
  </si>
  <si>
    <r>
      <rPr>
        <b val="true"/>
        <sz val="10"/>
        <rFont val="Arial"/>
        <family val="2"/>
        <charset val="1"/>
      </rPr>
      <t xml:space="preserve">Area start 1980s</t>
    </r>
    <r>
      <rPr>
        <sz val="10"/>
        <rFont val="Arial"/>
        <family val="2"/>
        <charset val="1"/>
      </rPr>
      <t xml:space="preserve"> **</t>
    </r>
  </si>
  <si>
    <r>
      <rPr>
        <b val="true"/>
        <sz val="10"/>
        <rFont val="Arial"/>
        <family val="2"/>
        <charset val="1"/>
      </rPr>
      <t xml:space="preserve">Area start 1990s</t>
    </r>
    <r>
      <rPr>
        <sz val="10"/>
        <rFont val="Arial"/>
        <family val="2"/>
        <charset val="1"/>
      </rPr>
      <t xml:space="preserve"> **</t>
    </r>
  </si>
  <si>
    <r>
      <rPr>
        <b val="true"/>
        <sz val="10"/>
        <rFont val="Arial"/>
        <family val="2"/>
        <charset val="1"/>
      </rPr>
      <t xml:space="preserve">Area start 2000s</t>
    </r>
    <r>
      <rPr>
        <sz val="10"/>
        <rFont val="Arial"/>
        <family val="2"/>
        <charset val="1"/>
      </rPr>
      <t xml:space="preserve"> **</t>
    </r>
  </si>
  <si>
    <r>
      <rPr>
        <b val="true"/>
        <sz val="10"/>
        <rFont val="Arial"/>
        <family val="2"/>
        <charset val="1"/>
      </rPr>
      <t xml:space="preserve">Area start 2010s</t>
    </r>
    <r>
      <rPr>
        <sz val="10"/>
        <rFont val="Arial"/>
        <family val="2"/>
        <charset val="1"/>
      </rPr>
      <t xml:space="preserve"> **</t>
    </r>
  </si>
  <si>
    <t xml:space="preserve">FIGURE 4</t>
  </si>
  <si>
    <t xml:space="preserve">* Values for sites with finite values of the specific rate of change and excluding sites with trajectory “no change”.</t>
  </si>
  <si>
    <t xml:space="preserve">TRAJECTORY</t>
  </si>
  <si>
    <t xml:space="preserve">SPECIFIC RATE OF CHANGE (% yr-1)</t>
  </si>
  <si>
    <t xml:space="preserve">EVOLUTION OF THE TRAJECTORY</t>
  </si>
  <si>
    <t xml:space="preserve">N (decline)</t>
  </si>
  <si>
    <t xml:space="preserve">N (increase)</t>
  </si>
  <si>
    <t xml:space="preserve">N (no change)</t>
  </si>
  <si>
    <t xml:space="preserve">N (all trajectories)</t>
  </si>
  <si>
    <t xml:space="preserve">N (decline)*</t>
  </si>
  <si>
    <t xml:space="preserve">N (increase)*</t>
  </si>
  <si>
    <t xml:space="preserve">N (increase + decline)*</t>
  </si>
  <si>
    <t xml:space="preserve">Minimum (% yr-1)*</t>
  </si>
  <si>
    <t xml:space="preserve">Maximum (% yr-1)*</t>
  </si>
  <si>
    <t xml:space="preserve">N sites WORSENED</t>
  </si>
  <si>
    <t xml:space="preserve">N sites IMPROVED</t>
  </si>
  <si>
    <t xml:space="preserve">N sites STEADY</t>
  </si>
  <si>
    <t xml:space="preserve">AREA</t>
  </si>
  <si>
    <t xml:space="preserve">DEPTH LIMITS</t>
  </si>
  <si>
    <t xml:space="preserve">DENSITY METRICS</t>
  </si>
  <si>
    <t xml:space="preserve"> </t>
  </si>
  <si>
    <t xml:space="preserve">FIGURE 5</t>
  </si>
  <si>
    <t xml:space="preserve">Figure 5 a</t>
  </si>
  <si>
    <t xml:space="preserve">CAUSES</t>
  </si>
  <si>
    <t xml:space="preserve">N sites (all species)</t>
  </si>
  <si>
    <t xml:space="preserve">% Sites (all species)</t>
  </si>
  <si>
    <r>
      <rPr>
        <b val="true"/>
        <sz val="10"/>
        <rFont val="Arial"/>
        <family val="2"/>
        <charset val="1"/>
      </rPr>
      <t xml:space="preserve">N sites</t>
    </r>
    <r>
      <rPr>
        <b val="true"/>
        <i val="true"/>
        <sz val="10"/>
        <rFont val="Arial"/>
        <family val="2"/>
        <charset val="1"/>
      </rPr>
      <t xml:space="preserve"> (Cymodocea nodosa)</t>
    </r>
  </si>
  <si>
    <r>
      <rPr>
        <b val="true"/>
        <sz val="10"/>
        <rFont val="Arial"/>
        <family val="2"/>
        <charset val="1"/>
      </rPr>
      <t xml:space="preserve">N sites</t>
    </r>
    <r>
      <rPr>
        <b val="true"/>
        <i val="true"/>
        <sz val="10"/>
        <rFont val="Arial"/>
        <family val="2"/>
        <charset val="1"/>
      </rPr>
      <t xml:space="preserve"> (Posidonia oceanica)</t>
    </r>
  </si>
  <si>
    <r>
      <rPr>
        <b val="true"/>
        <sz val="10"/>
        <rFont val="Arial"/>
        <family val="2"/>
        <charset val="1"/>
      </rPr>
      <t xml:space="preserve">N sites</t>
    </r>
    <r>
      <rPr>
        <b val="true"/>
        <i val="true"/>
        <sz val="10"/>
        <rFont val="Arial"/>
        <family val="2"/>
        <charset val="1"/>
      </rPr>
      <t xml:space="preserve"> (Zostera marina)</t>
    </r>
  </si>
  <si>
    <r>
      <rPr>
        <b val="true"/>
        <sz val="10"/>
        <rFont val="Arial"/>
        <family val="2"/>
        <charset val="1"/>
      </rPr>
      <t xml:space="preserve">N sites</t>
    </r>
    <r>
      <rPr>
        <b val="true"/>
        <i val="true"/>
        <sz val="10"/>
        <rFont val="Arial"/>
        <family val="2"/>
        <charset val="1"/>
      </rPr>
      <t xml:space="preserve"> (Zostera noltei)</t>
    </r>
  </si>
  <si>
    <t xml:space="preserve">N sites with document area loss or gain (all species)</t>
  </si>
  <si>
    <t xml:space="preserve">Change in area (ha) when documented</t>
  </si>
  <si>
    <t xml:space="preserve">LOSSES</t>
  </si>
  <si>
    <t xml:space="preserve">Multiple causes*</t>
  </si>
  <si>
    <t xml:space="preserve">* Nature of multiple causes are shown in Supplementary Table 1.</t>
  </si>
  <si>
    <t xml:space="preserve">Water quality degradation</t>
  </si>
  <si>
    <t xml:space="preserve">Coastal modification</t>
  </si>
  <si>
    <t xml:space="preserve">Mechanical damage</t>
  </si>
  <si>
    <t xml:space="preserve">Wasting disease</t>
  </si>
  <si>
    <t xml:space="preserve">Extreme events</t>
  </si>
  <si>
    <t xml:space="preserve">Non-native macroalgae invasion</t>
  </si>
  <si>
    <t xml:space="preserve">GAINS</t>
  </si>
  <si>
    <t xml:space="preserve">Management interventions</t>
  </si>
  <si>
    <t xml:space="preserve">Natural recovery or colonisation</t>
  </si>
  <si>
    <t xml:space="preserve">Figure 5 b,c,d</t>
  </si>
  <si>
    <t xml:space="preserve">2010s</t>
  </si>
  <si>
    <t xml:space="preserve">Total N</t>
  </si>
  <si>
    <t xml:space="preserve">Notes</t>
  </si>
  <si>
    <t xml:space="preserve">Overgrazing</t>
  </si>
  <si>
    <t xml:space="preserve">Not represented in Figure 5B</t>
  </si>
  <si>
    <t xml:space="preserve">Out of time scale (x-axis) in Figure 5B</t>
  </si>
  <si>
    <t xml:space="preserve">SUPPLEMENTARY FIGURE 1</t>
  </si>
  <si>
    <t xml:space="preserve">Supplementary Figure 1a</t>
  </si>
  <si>
    <t xml:space="preserve">Supplementary Figure 1b</t>
  </si>
  <si>
    <t xml:space="preserve">Trajectory (extent metrics)</t>
  </si>
  <si>
    <t xml:space="preserve">Trajectory (density metrics)</t>
  </si>
  <si>
    <t xml:space="preserve">SUPPLEMENTARY FIGURE 2</t>
  </si>
  <si>
    <t xml:space="preserve">Results comparison increases and decreases (absolute values) – R output</t>
  </si>
  <si>
    <t xml:space="preserve">Two-sample Kolmogorov-Smirnov test</t>
  </si>
  <si>
    <t xml:space="preserve">AREA LOSSES (ha)</t>
  </si>
  <si>
    <t xml:space="preserve">AREA GAINS (ha)</t>
  </si>
  <si>
    <t xml:space="preserve">data:  inc and dec</t>
  </si>
  <si>
    <t xml:space="preserve">Mean =</t>
  </si>
  <si>
    <t xml:space="preserve">SD =</t>
  </si>
  <si>
    <t xml:space="preserve">D = 0.29727, p-value = 0.001805</t>
  </si>
  <si>
    <t xml:space="preserve">Median =</t>
  </si>
  <si>
    <t xml:space="preserve">SE =</t>
  </si>
  <si>
    <t xml:space="preserve">alternative hypothesis: two-sided</t>
  </si>
  <si>
    <t xml:space="preserve">N =</t>
  </si>
  <si>
    <t xml:space="preserve">Zm</t>
  </si>
  <si>
    <t xml:space="preserve">decline</t>
  </si>
  <si>
    <t xml:space="preserve">Zn</t>
  </si>
  <si>
    <t xml:space="preserve">increase</t>
  </si>
  <si>
    <t xml:space="preserve">Po</t>
  </si>
  <si>
    <t xml:space="preserve">Cn</t>
  </si>
  <si>
    <t xml:space="preserve">SUPPLEMENTARY FIGURE 3</t>
  </si>
  <si>
    <t xml:space="preserve">Net change (ha)</t>
  </si>
  <si>
    <t xml:space="preserve">N sites net change</t>
  </si>
  <si>
    <t xml:space="preserve">Rate of increase (% dec-1)</t>
  </si>
  <si>
    <t xml:space="preserve">Rate of decrease (% dec-1)</t>
  </si>
  <si>
    <t xml:space="preserve">Rate of net change (% dec-1)</t>
  </si>
  <si>
    <t xml:space="preserve">SUPPLEMENTARY TABLE 1</t>
  </si>
  <si>
    <t xml:space="preserve">MULTIPLE CAUSES</t>
  </si>
  <si>
    <t xml:space="preserve">Codes for the causes:</t>
  </si>
  <si>
    <t xml:space="preserve">WQ</t>
  </si>
  <si>
    <t xml:space="preserve">CM</t>
  </si>
  <si>
    <t xml:space="preserve">EE</t>
  </si>
  <si>
    <t xml:space="preserve">MD</t>
  </si>
  <si>
    <t xml:space="preserve">OG</t>
  </si>
  <si>
    <t xml:space="preserve">WD</t>
  </si>
  <si>
    <t xml:space="preserve">MI</t>
  </si>
  <si>
    <t xml:space="preserve">Combination</t>
  </si>
  <si>
    <t xml:space="preserve">Combinations</t>
  </si>
  <si>
    <t xml:space="preserve">3</t>
  </si>
  <si>
    <t xml:space="preserve">CM-MD</t>
  </si>
  <si>
    <t xml:space="preserve">CM-EE</t>
  </si>
  <si>
    <t xml:space="preserve">8</t>
  </si>
  <si>
    <t xml:space="preserve">WQ-EE</t>
  </si>
  <si>
    <t xml:space="preserve">9</t>
  </si>
  <si>
    <t xml:space="preserve">WQ-CM</t>
  </si>
  <si>
    <t xml:space="preserve">EE-MD</t>
  </si>
  <si>
    <t xml:space="preserve">11</t>
  </si>
  <si>
    <t xml:space="preserve">WQ-CM-MD</t>
  </si>
  <si>
    <t xml:space="preserve">EE-OG</t>
  </si>
  <si>
    <t xml:space="preserve">19</t>
  </si>
  <si>
    <t xml:space="preserve">WQ-MD</t>
  </si>
  <si>
    <t xml:space="preserve">EE-MI</t>
  </si>
  <si>
    <t xml:space="preserve">42</t>
  </si>
  <si>
    <t xml:space="preserve">MD-MI</t>
  </si>
  <si>
    <t xml:space="preserve">89</t>
  </si>
  <si>
    <t xml:space="preserve">WQ-OG</t>
  </si>
  <si>
    <t xml:space="preserve">254</t>
  </si>
  <si>
    <t xml:space="preserve">314</t>
  </si>
  <si>
    <t xml:space="preserve">WQ-CM-EE</t>
  </si>
  <si>
    <t xml:space="preserve">317</t>
  </si>
  <si>
    <t xml:space="preserve">333</t>
  </si>
  <si>
    <t xml:space="preserve">WQ-CM-WD</t>
  </si>
  <si>
    <t xml:space="preserve">CM-EE-MD</t>
  </si>
  <si>
    <t xml:space="preserve">334</t>
  </si>
  <si>
    <t xml:space="preserve">336</t>
  </si>
  <si>
    <t xml:space="preserve">345</t>
  </si>
  <si>
    <t xml:space="preserve">346</t>
  </si>
  <si>
    <t xml:space="preserve">363</t>
  </si>
  <si>
    <t xml:space="preserve">366</t>
  </si>
  <si>
    <t xml:space="preserve">368</t>
  </si>
  <si>
    <t xml:space="preserve">369</t>
  </si>
  <si>
    <t xml:space="preserve">394</t>
  </si>
  <si>
    <t xml:space="preserve">556</t>
  </si>
  <si>
    <t xml:space="preserve">558</t>
  </si>
  <si>
    <t xml:space="preserve">582</t>
  </si>
  <si>
    <t xml:space="preserve">596</t>
  </si>
  <si>
    <t xml:space="preserve">611</t>
  </si>
  <si>
    <t xml:space="preserve">626</t>
  </si>
  <si>
    <t xml:space="preserve">726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</si>
</sst>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"/>
    <numFmt numFmtId="167" formatCode="0.00"/>
    <numFmt numFmtId="168" formatCode="0"/>
    <numFmt numFmtId="169" formatCode="0.0"/>
    <numFmt numFmtId="170" formatCode="0.000"/>
  </numFmts>
  <fonts count="19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i val="true"/>
      <sz val="1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F1F6F7"/>
        <bgColor rgb="FFF2F2F2"/>
      </patternFill>
    </fill>
    <fill>
      <patternFill patternType="solid">
        <fgColor rgb="FFFFFFFF"/>
        <bgColor rgb="FFF1F6F7"/>
      </patternFill>
    </fill>
    <fill>
      <patternFill patternType="solid">
        <fgColor rgb="FFF2F2F2"/>
        <bgColor rgb="FFF1F6F7"/>
      </patternFill>
    </fill>
    <fill>
      <patternFill patternType="solid">
        <fgColor rgb="FFEEEEEE"/>
        <bgColor rgb="FFF2F2F2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0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0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0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4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0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4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3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4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4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2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5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5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2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5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2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7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7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7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0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2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2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2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3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3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2" fillId="3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2" fillId="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2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6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13" fillId="6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2" fillId="6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6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1" fillId="6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3" fillId="6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2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3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3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F1F6F7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F23" activeCellId="0" sqref="F23"/>
    </sheetView>
  </sheetViews>
  <sheetFormatPr defaultRowHeight="15" zeroHeight="false" outlineLevelRow="0" outlineLevelCol="0"/>
  <cols>
    <col collapsed="false" customWidth="true" hidden="false" outlineLevel="0" max="1" min="1" style="0" width="19.16"/>
    <col collapsed="false" customWidth="true" hidden="false" outlineLevel="0" max="13" min="2" style="0" width="12"/>
    <col collapsed="false" customWidth="true" hidden="false" outlineLevel="0" max="1025" min="14" style="0" width="10.5"/>
  </cols>
  <sheetData>
    <row r="1" customFormat="false" ht="17.35" hidden="false" customHeight="false" outlineLevel="0" collapsed="false">
      <c r="A1" s="1" t="s">
        <v>0</v>
      </c>
    </row>
    <row r="3" customFormat="false" ht="15" hidden="false" customHeight="false" outlineLevel="0" collapsed="false">
      <c r="A3" s="2"/>
      <c r="B3" s="3"/>
      <c r="C3" s="3"/>
      <c r="D3" s="4" t="s">
        <v>1</v>
      </c>
      <c r="E3" s="5"/>
      <c r="F3" s="6"/>
      <c r="G3" s="4" t="s">
        <v>2</v>
      </c>
      <c r="H3" s="5"/>
      <c r="I3" s="6"/>
      <c r="J3" s="4" t="s">
        <v>3</v>
      </c>
      <c r="K3" s="7"/>
      <c r="L3" s="4" t="s">
        <v>4</v>
      </c>
      <c r="M3" s="7"/>
    </row>
    <row r="4" s="11" customFormat="true" ht="46.65" hidden="false" customHeight="false" outlineLevel="0" collapsed="false">
      <c r="A4" s="8" t="s">
        <v>5</v>
      </c>
      <c r="B4" s="9" t="s">
        <v>6</v>
      </c>
      <c r="C4" s="10" t="s">
        <v>7</v>
      </c>
      <c r="D4" s="8" t="s">
        <v>8</v>
      </c>
      <c r="E4" s="9" t="s">
        <v>9</v>
      </c>
      <c r="F4" s="10" t="s">
        <v>10</v>
      </c>
      <c r="G4" s="8" t="s">
        <v>11</v>
      </c>
      <c r="H4" s="9" t="s">
        <v>12</v>
      </c>
      <c r="I4" s="10" t="s">
        <v>13</v>
      </c>
      <c r="J4" s="8" t="s">
        <v>14</v>
      </c>
      <c r="K4" s="10" t="s">
        <v>15</v>
      </c>
      <c r="L4" s="9" t="s">
        <v>16</v>
      </c>
      <c r="M4" s="10" t="s">
        <v>17</v>
      </c>
      <c r="AMG4" s="0"/>
      <c r="AMH4" s="0"/>
      <c r="AMI4" s="0"/>
      <c r="AMJ4" s="0"/>
    </row>
    <row r="5" customFormat="false" ht="15" hidden="false" customHeight="false" outlineLevel="0" collapsed="false">
      <c r="A5" s="12" t="s">
        <v>18</v>
      </c>
      <c r="B5" s="13" t="n">
        <v>38420</v>
      </c>
      <c r="C5" s="14" t="n">
        <v>57</v>
      </c>
      <c r="D5" s="15" t="n">
        <v>-7194.452</v>
      </c>
      <c r="E5" s="16" t="n">
        <v>37</v>
      </c>
      <c r="F5" s="14" t="n">
        <f aca="false">ABS(100*D5/B5)</f>
        <v>18.725799062988</v>
      </c>
      <c r="G5" s="15" t="n">
        <v>204.676</v>
      </c>
      <c r="H5" s="16" t="n">
        <v>6</v>
      </c>
      <c r="I5" s="17" t="n">
        <f aca="false">100*G5/B5</f>
        <v>0.532732951587715</v>
      </c>
      <c r="J5" s="15" t="n">
        <v>-296.136</v>
      </c>
      <c r="K5" s="14" t="n">
        <v>11</v>
      </c>
      <c r="L5" s="13" t="n">
        <f aca="false">G5+D5</f>
        <v>-6989.776</v>
      </c>
      <c r="M5" s="18" t="n">
        <f aca="false">SUM(H5+E5)</f>
        <v>43</v>
      </c>
    </row>
    <row r="6" customFormat="false" ht="15" hidden="false" customHeight="false" outlineLevel="0" collapsed="false">
      <c r="A6" s="19" t="s">
        <v>19</v>
      </c>
      <c r="B6" s="20" t="n">
        <v>41072</v>
      </c>
      <c r="C6" s="21" t="n">
        <v>72</v>
      </c>
      <c r="D6" s="22" t="n">
        <v>-9091.72</v>
      </c>
      <c r="E6" s="23" t="n">
        <v>29</v>
      </c>
      <c r="F6" s="21" t="n">
        <f aca="false">ABS(100*D6/B6)</f>
        <v>22.136053759252</v>
      </c>
      <c r="G6" s="22" t="n">
        <v>3312.58</v>
      </c>
      <c r="H6" s="23" t="n">
        <v>33</v>
      </c>
      <c r="I6" s="24" t="n">
        <f aca="false">100*G6/B6</f>
        <v>8.06529996104402</v>
      </c>
      <c r="J6" s="22" t="n">
        <v>149.92</v>
      </c>
      <c r="K6" s="21" t="n">
        <v>10</v>
      </c>
      <c r="L6" s="20" t="n">
        <f aca="false">G6+D6</f>
        <v>-5779.14</v>
      </c>
      <c r="M6" s="25" t="n">
        <f aca="false">SUM(H6+E6)</f>
        <v>62</v>
      </c>
    </row>
    <row r="7" customFormat="false" ht="15" hidden="false" customHeight="false" outlineLevel="0" collapsed="false">
      <c r="A7" s="12" t="s">
        <v>20</v>
      </c>
      <c r="B7" s="13" t="n">
        <v>40769.93</v>
      </c>
      <c r="C7" s="14" t="n">
        <v>60</v>
      </c>
      <c r="D7" s="15" t="n">
        <v>-23052.811</v>
      </c>
      <c r="E7" s="16" t="n">
        <v>53</v>
      </c>
      <c r="F7" s="14" t="n">
        <f aca="false">ABS(100*D7/B7)</f>
        <v>56.5436609775881</v>
      </c>
      <c r="G7" s="15" t="n">
        <v>846.89</v>
      </c>
      <c r="H7" s="16" t="n">
        <v>13</v>
      </c>
      <c r="I7" s="17" t="n">
        <f aca="false">100*G7/B7</f>
        <v>2.0772417318352</v>
      </c>
      <c r="J7" s="15" t="n">
        <v>-35.07</v>
      </c>
      <c r="K7" s="14" t="n">
        <v>2</v>
      </c>
      <c r="L7" s="13" t="n">
        <f aca="false">G7+D7</f>
        <v>-22205.921</v>
      </c>
      <c r="M7" s="18" t="n">
        <f aca="false">SUM(H7+E7)</f>
        <v>66</v>
      </c>
    </row>
    <row r="8" customFormat="false" ht="15" hidden="false" customHeight="false" outlineLevel="0" collapsed="false">
      <c r="A8" s="19" t="s">
        <v>21</v>
      </c>
      <c r="B8" s="20" t="n">
        <v>2319.89</v>
      </c>
      <c r="C8" s="21" t="n">
        <v>23</v>
      </c>
      <c r="D8" s="22" t="n">
        <v>-1072.01</v>
      </c>
      <c r="E8" s="23" t="n">
        <v>17</v>
      </c>
      <c r="F8" s="21" t="n">
        <f aca="false">ABS(100*D8/B8)</f>
        <v>46.2095185547591</v>
      </c>
      <c r="G8" s="22" t="n">
        <v>362.39</v>
      </c>
      <c r="H8" s="23" t="n">
        <v>4</v>
      </c>
      <c r="I8" s="24" t="n">
        <f aca="false">100*G8/B8</f>
        <v>15.6209992715172</v>
      </c>
      <c r="J8" s="22" t="n">
        <v>-21.81</v>
      </c>
      <c r="K8" s="21" t="n">
        <v>2</v>
      </c>
      <c r="L8" s="20" t="n">
        <f aca="false">G8+D8</f>
        <v>-709.62</v>
      </c>
      <c r="M8" s="25" t="n">
        <f aca="false">SUM(H8+E8)</f>
        <v>21</v>
      </c>
    </row>
    <row r="9" customFormat="false" ht="15" hidden="false" customHeight="false" outlineLevel="0" collapsed="false">
      <c r="A9" s="26" t="s">
        <v>22</v>
      </c>
      <c r="B9" s="27" t="n">
        <f aca="false">SUM(B5:B8)</f>
        <v>122581.82</v>
      </c>
      <c r="C9" s="28" t="n">
        <f aca="false">SUM(C5:C8)</f>
        <v>212</v>
      </c>
      <c r="D9" s="29" t="n">
        <f aca="false">SUM(D5:D8)</f>
        <v>-40410.993</v>
      </c>
      <c r="E9" s="30" t="n">
        <f aca="false">SUM(E5:E8)</f>
        <v>136</v>
      </c>
      <c r="F9" s="28" t="n">
        <f aca="false">ABS(100*D9/B9)</f>
        <v>32.9665467522019</v>
      </c>
      <c r="G9" s="29" t="n">
        <f aca="false">SUM(G5:G8)</f>
        <v>4726.536</v>
      </c>
      <c r="H9" s="30" t="n">
        <f aca="false">SUM(H5:H8)</f>
        <v>56</v>
      </c>
      <c r="I9" s="31" t="n">
        <f aca="false">100*G9/B9</f>
        <v>3.8558213607858</v>
      </c>
      <c r="J9" s="29" t="n">
        <f aca="false">SUM(J5:J8)</f>
        <v>-203.096</v>
      </c>
      <c r="K9" s="28" t="n">
        <f aca="false">SUM(K5:K8)</f>
        <v>25</v>
      </c>
      <c r="L9" s="27" t="n">
        <f aca="false">G9+D9</f>
        <v>-35684.457</v>
      </c>
      <c r="M9" s="32" t="n">
        <f aca="false">SUM(H9+E9)</f>
        <v>192</v>
      </c>
    </row>
    <row r="10" customFormat="false" ht="15" hidden="false" customHeight="false" outlineLevel="0" collapsed="false">
      <c r="A10" s="33"/>
      <c r="B10" s="33"/>
      <c r="C10" s="33"/>
      <c r="D10" s="34"/>
      <c r="E10" s="33"/>
      <c r="F10" s="33"/>
      <c r="G10" s="34"/>
      <c r="H10" s="33"/>
      <c r="I10" s="33"/>
      <c r="J10" s="33"/>
      <c r="K10" s="33"/>
      <c r="L10" s="33"/>
      <c r="M10" s="33"/>
    </row>
    <row r="11" customFormat="false" ht="15" hidden="false" customHeight="false" outlineLevel="0" collapsed="false">
      <c r="A11" s="2"/>
      <c r="B11" s="3"/>
      <c r="C11" s="3"/>
      <c r="D11" s="4" t="s">
        <v>1</v>
      </c>
      <c r="E11" s="5"/>
      <c r="F11" s="6"/>
      <c r="G11" s="4" t="s">
        <v>2</v>
      </c>
      <c r="H11" s="5"/>
      <c r="I11" s="6"/>
      <c r="J11" s="4" t="s">
        <v>3</v>
      </c>
      <c r="K11" s="7"/>
      <c r="L11" s="4" t="s">
        <v>4</v>
      </c>
      <c r="M11" s="7"/>
    </row>
    <row r="12" customFormat="false" ht="46.65" hidden="false" customHeight="false" outlineLevel="0" collapsed="false">
      <c r="A12" s="8" t="s">
        <v>23</v>
      </c>
      <c r="B12" s="9" t="s">
        <v>6</v>
      </c>
      <c r="C12" s="10" t="s">
        <v>7</v>
      </c>
      <c r="D12" s="8" t="s">
        <v>8</v>
      </c>
      <c r="E12" s="9" t="s">
        <v>9</v>
      </c>
      <c r="F12" s="10" t="s">
        <v>24</v>
      </c>
      <c r="G12" s="8" t="s">
        <v>11</v>
      </c>
      <c r="H12" s="9" t="s">
        <v>12</v>
      </c>
      <c r="I12" s="10" t="s">
        <v>25</v>
      </c>
      <c r="J12" s="8" t="s">
        <v>14</v>
      </c>
      <c r="K12" s="10" t="s">
        <v>26</v>
      </c>
      <c r="L12" s="8" t="s">
        <v>16</v>
      </c>
      <c r="M12" s="10" t="s">
        <v>17</v>
      </c>
    </row>
    <row r="13" customFormat="false" ht="15" hidden="false" customHeight="false" outlineLevel="0" collapsed="false">
      <c r="A13" s="35" t="s">
        <v>27</v>
      </c>
      <c r="B13" s="36" t="n">
        <v>46854.48</v>
      </c>
      <c r="C13" s="14" t="n">
        <v>78</v>
      </c>
      <c r="D13" s="15" t="n">
        <v>-9952.232</v>
      </c>
      <c r="E13" s="16" t="n">
        <v>52</v>
      </c>
      <c r="F13" s="14" t="n">
        <f aca="false">ABS(100*D13/B13)</f>
        <v>21.2407266071462</v>
      </c>
      <c r="G13" s="15" t="n">
        <v>564.326</v>
      </c>
      <c r="H13" s="16" t="n">
        <v>11</v>
      </c>
      <c r="I13" s="17" t="n">
        <f aca="false">100*G13/B13</f>
        <v>1.20442271475428</v>
      </c>
      <c r="J13" s="15" t="n">
        <v>-318.136</v>
      </c>
      <c r="K13" s="14" t="n">
        <v>12</v>
      </c>
      <c r="L13" s="15" t="n">
        <f aca="false">G13+D13</f>
        <v>-9387.906</v>
      </c>
      <c r="M13" s="18" t="n">
        <f aca="false">SUM(H13+E13)</f>
        <v>63</v>
      </c>
    </row>
    <row r="14" customFormat="false" ht="15" hidden="false" customHeight="false" outlineLevel="0" collapsed="false">
      <c r="A14" s="37" t="s">
        <v>28</v>
      </c>
      <c r="B14" s="38" t="n">
        <v>65471.28</v>
      </c>
      <c r="C14" s="21" t="n">
        <v>120</v>
      </c>
      <c r="D14" s="22" t="n">
        <v>-23604.771</v>
      </c>
      <c r="E14" s="23" t="n">
        <v>75</v>
      </c>
      <c r="F14" s="21" t="n">
        <f aca="false">ABS(100*D14/B14)</f>
        <v>36.0536268727295</v>
      </c>
      <c r="G14" s="22" t="n">
        <v>3908.64</v>
      </c>
      <c r="H14" s="23" t="n">
        <v>40</v>
      </c>
      <c r="I14" s="24" t="n">
        <f aca="false">100*G14/B14</f>
        <v>5.97000700154327</v>
      </c>
      <c r="J14" s="22" t="n">
        <v>115.04</v>
      </c>
      <c r="K14" s="21" t="n">
        <v>13</v>
      </c>
      <c r="L14" s="22" t="n">
        <f aca="false">G14+D14</f>
        <v>-19696.131</v>
      </c>
      <c r="M14" s="25" t="n">
        <f aca="false">SUM(H14+E14)</f>
        <v>115</v>
      </c>
    </row>
    <row r="15" customFormat="false" ht="15" hidden="false" customHeight="false" outlineLevel="0" collapsed="false">
      <c r="A15" s="35" t="s">
        <v>29</v>
      </c>
      <c r="B15" s="36" t="n">
        <v>10256.49</v>
      </c>
      <c r="C15" s="14" t="n">
        <v>14</v>
      </c>
      <c r="D15" s="15" t="n">
        <v>-6853.99</v>
      </c>
      <c r="E15" s="16" t="n">
        <v>9</v>
      </c>
      <c r="F15" s="14" t="n">
        <f aca="false">ABS(100*D15/B15)</f>
        <v>66.8258829287602</v>
      </c>
      <c r="G15" s="15" t="n">
        <v>253.57</v>
      </c>
      <c r="H15" s="16" t="n">
        <v>5</v>
      </c>
      <c r="I15" s="17" t="n">
        <f aca="false">100*G15/B15</f>
        <v>2.47228827795864</v>
      </c>
      <c r="J15" s="15" t="n">
        <v>0</v>
      </c>
      <c r="K15" s="14" t="n">
        <v>0</v>
      </c>
      <c r="L15" s="15" t="n">
        <f aca="false">G15+D15</f>
        <v>-6600.42</v>
      </c>
      <c r="M15" s="18" t="n">
        <f aca="false">SUM(H15+E15)</f>
        <v>14</v>
      </c>
    </row>
    <row r="16" customFormat="false" ht="15" hidden="false" customHeight="false" outlineLevel="0" collapsed="false">
      <c r="A16" s="39" t="s">
        <v>22</v>
      </c>
      <c r="B16" s="40" t="n">
        <f aca="false">SUM(B13:B15)</f>
        <v>122582.25</v>
      </c>
      <c r="C16" s="41" t="n">
        <f aca="false">SUM(C13:C15)</f>
        <v>212</v>
      </c>
      <c r="D16" s="42" t="n">
        <f aca="false">SUM(D13:D15)</f>
        <v>-40410.993</v>
      </c>
      <c r="E16" s="43" t="n">
        <f aca="false">SUM(E13:E15)</f>
        <v>136</v>
      </c>
      <c r="F16" s="41" t="n">
        <f aca="false">ABS(100*D16/B16)</f>
        <v>32.9664311105401</v>
      </c>
      <c r="G16" s="42" t="n">
        <f aca="false">SUM(G13:G15)</f>
        <v>4726.536</v>
      </c>
      <c r="H16" s="43" t="n">
        <f aca="false">SUM(H13:H15)</f>
        <v>56</v>
      </c>
      <c r="I16" s="44" t="n">
        <f aca="false">100*G16/B16</f>
        <v>3.85580783514742</v>
      </c>
      <c r="J16" s="42" t="n">
        <f aca="false">SUM(J13:J15)</f>
        <v>-203.096</v>
      </c>
      <c r="K16" s="41" t="n">
        <f aca="false">SUM(K13:K15)</f>
        <v>25</v>
      </c>
      <c r="L16" s="42" t="n">
        <f aca="false">G16+D16</f>
        <v>-35684.457</v>
      </c>
      <c r="M16" s="45" t="n">
        <f aca="false">SUM(H16+E16)</f>
        <v>192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F38" activeCellId="0" sqref="F38"/>
    </sheetView>
  </sheetViews>
  <sheetFormatPr defaultRowHeight="12.8" zeroHeight="false" outlineLevelRow="0" outlineLevelCol="0"/>
  <cols>
    <col collapsed="false" customWidth="true" hidden="false" outlineLevel="0" max="1025" min="1" style="46" width="10.5"/>
  </cols>
  <sheetData>
    <row r="1" customFormat="false" ht="17.35" hidden="false" customHeight="false" outlineLevel="0" collapsed="false">
      <c r="A1" s="1" t="s">
        <v>175</v>
      </c>
    </row>
    <row r="3" customFormat="false" ht="12.8" hidden="false" customHeight="false" outlineLevel="0" collapsed="false">
      <c r="A3" s="260" t="s">
        <v>176</v>
      </c>
      <c r="B3" s="261"/>
      <c r="C3" s="261"/>
      <c r="D3" s="261"/>
      <c r="E3" s="261"/>
      <c r="F3" s="261"/>
      <c r="G3" s="261"/>
      <c r="H3" s="261"/>
      <c r="I3" s="262"/>
      <c r="J3" s="263"/>
      <c r="K3" s="260"/>
      <c r="L3" s="264"/>
      <c r="M3" s="265"/>
      <c r="O3" s="46" t="s">
        <v>177</v>
      </c>
    </row>
    <row r="4" customFormat="false" ht="12.8" hidden="false" customHeight="false" outlineLevel="0" collapsed="false">
      <c r="A4" s="266" t="s">
        <v>86</v>
      </c>
      <c r="B4" s="267" t="s">
        <v>178</v>
      </c>
      <c r="C4" s="267" t="s">
        <v>179</v>
      </c>
      <c r="D4" s="267" t="s">
        <v>180</v>
      </c>
      <c r="E4" s="267" t="s">
        <v>181</v>
      </c>
      <c r="F4" s="267" t="s">
        <v>182</v>
      </c>
      <c r="G4" s="267" t="s">
        <v>183</v>
      </c>
      <c r="H4" s="267" t="s">
        <v>184</v>
      </c>
      <c r="I4" s="268" t="s">
        <v>185</v>
      </c>
      <c r="J4" s="269"/>
      <c r="K4" s="270" t="s">
        <v>186</v>
      </c>
      <c r="L4" s="271"/>
      <c r="M4" s="272" t="s">
        <v>32</v>
      </c>
      <c r="O4" s="46" t="s">
        <v>178</v>
      </c>
      <c r="P4" s="46" t="s">
        <v>129</v>
      </c>
    </row>
    <row r="5" customFormat="false" ht="12.8" hidden="false" customHeight="false" outlineLevel="0" collapsed="false">
      <c r="A5" s="273" t="s">
        <v>187</v>
      </c>
      <c r="B5" s="274" t="n">
        <v>0</v>
      </c>
      <c r="C5" s="274" t="n">
        <v>1</v>
      </c>
      <c r="D5" s="274" t="n">
        <v>0</v>
      </c>
      <c r="E5" s="274" t="n">
        <v>1</v>
      </c>
      <c r="F5" s="274" t="n">
        <v>0</v>
      </c>
      <c r="G5" s="274" t="n">
        <v>0</v>
      </c>
      <c r="H5" s="274" t="n">
        <v>0</v>
      </c>
      <c r="I5" s="275" t="s">
        <v>188</v>
      </c>
      <c r="J5" s="276"/>
      <c r="K5" s="277" t="s">
        <v>189</v>
      </c>
      <c r="L5" s="275"/>
      <c r="M5" s="276" t="n">
        <v>1</v>
      </c>
      <c r="O5" s="46" t="s">
        <v>179</v>
      </c>
      <c r="P5" s="46" t="s">
        <v>130</v>
      </c>
    </row>
    <row r="6" customFormat="false" ht="12.8" hidden="false" customHeight="false" outlineLevel="0" collapsed="false">
      <c r="A6" s="278" t="s">
        <v>190</v>
      </c>
      <c r="B6" s="279" t="n">
        <v>1</v>
      </c>
      <c r="C6" s="279" t="n">
        <v>0</v>
      </c>
      <c r="D6" s="279" t="n">
        <v>1</v>
      </c>
      <c r="E6" s="279" t="n">
        <v>0</v>
      </c>
      <c r="F6" s="279" t="n">
        <v>0</v>
      </c>
      <c r="G6" s="279" t="n">
        <v>0</v>
      </c>
      <c r="H6" s="279" t="n">
        <v>0</v>
      </c>
      <c r="I6" s="280" t="s">
        <v>191</v>
      </c>
      <c r="J6" s="281"/>
      <c r="K6" s="282" t="s">
        <v>188</v>
      </c>
      <c r="L6" s="280"/>
      <c r="M6" s="281" t="n">
        <v>3</v>
      </c>
      <c r="O6" s="46" t="s">
        <v>181</v>
      </c>
      <c r="P6" s="46" t="s">
        <v>131</v>
      </c>
    </row>
    <row r="7" customFormat="false" ht="12.8" hidden="false" customHeight="false" outlineLevel="0" collapsed="false">
      <c r="A7" s="278" t="s">
        <v>192</v>
      </c>
      <c r="B7" s="279" t="n">
        <v>1</v>
      </c>
      <c r="C7" s="279" t="n">
        <v>1</v>
      </c>
      <c r="D7" s="279" t="n">
        <v>0</v>
      </c>
      <c r="E7" s="279" t="n">
        <v>0</v>
      </c>
      <c r="F7" s="279" t="n">
        <v>0</v>
      </c>
      <c r="G7" s="279" t="n">
        <v>0</v>
      </c>
      <c r="H7" s="279" t="n">
        <v>0</v>
      </c>
      <c r="I7" s="280" t="s">
        <v>193</v>
      </c>
      <c r="J7" s="281"/>
      <c r="K7" s="282" t="s">
        <v>194</v>
      </c>
      <c r="L7" s="280"/>
      <c r="M7" s="281" t="n">
        <v>2</v>
      </c>
      <c r="O7" s="46" t="s">
        <v>183</v>
      </c>
      <c r="P7" s="46" t="s">
        <v>132</v>
      </c>
    </row>
    <row r="8" customFormat="false" ht="12.8" hidden="false" customHeight="false" outlineLevel="0" collapsed="false">
      <c r="A8" s="278" t="s">
        <v>195</v>
      </c>
      <c r="B8" s="279" t="n">
        <v>1</v>
      </c>
      <c r="C8" s="279" t="n">
        <v>1</v>
      </c>
      <c r="D8" s="279" t="n">
        <v>0</v>
      </c>
      <c r="E8" s="279" t="n">
        <v>1</v>
      </c>
      <c r="F8" s="279" t="n">
        <v>0</v>
      </c>
      <c r="G8" s="279" t="n">
        <v>0</v>
      </c>
      <c r="H8" s="279" t="n">
        <v>0</v>
      </c>
      <c r="I8" s="280" t="s">
        <v>196</v>
      </c>
      <c r="J8" s="281"/>
      <c r="K8" s="282" t="s">
        <v>197</v>
      </c>
      <c r="L8" s="280"/>
      <c r="M8" s="281" t="n">
        <v>2</v>
      </c>
      <c r="O8" s="46" t="s">
        <v>180</v>
      </c>
      <c r="P8" s="46" t="s">
        <v>133</v>
      </c>
    </row>
    <row r="9" customFormat="false" ht="12.8" hidden="false" customHeight="false" outlineLevel="0" collapsed="false">
      <c r="A9" s="278" t="s">
        <v>198</v>
      </c>
      <c r="B9" s="279" t="n">
        <v>1</v>
      </c>
      <c r="C9" s="279" t="n">
        <v>0</v>
      </c>
      <c r="D9" s="279" t="n">
        <v>0</v>
      </c>
      <c r="E9" s="279" t="n">
        <v>1</v>
      </c>
      <c r="F9" s="279" t="n">
        <v>0</v>
      </c>
      <c r="G9" s="279" t="n">
        <v>0</v>
      </c>
      <c r="H9" s="279" t="n">
        <v>0</v>
      </c>
      <c r="I9" s="280" t="s">
        <v>199</v>
      </c>
      <c r="J9" s="281"/>
      <c r="K9" s="282" t="s">
        <v>200</v>
      </c>
      <c r="L9" s="280"/>
      <c r="M9" s="281" t="n">
        <v>1</v>
      </c>
      <c r="O9" s="46" t="s">
        <v>182</v>
      </c>
      <c r="P9" s="46" t="s">
        <v>142</v>
      </c>
    </row>
    <row r="10" customFormat="false" ht="12.8" hidden="false" customHeight="false" outlineLevel="0" collapsed="false">
      <c r="A10" s="278" t="s">
        <v>201</v>
      </c>
      <c r="B10" s="279" t="n">
        <v>1</v>
      </c>
      <c r="C10" s="279" t="n">
        <v>1</v>
      </c>
      <c r="D10" s="279" t="n">
        <v>0</v>
      </c>
      <c r="E10" s="279" t="n">
        <v>0</v>
      </c>
      <c r="F10" s="279" t="n">
        <v>0</v>
      </c>
      <c r="G10" s="279" t="n">
        <v>0</v>
      </c>
      <c r="H10" s="279" t="n">
        <v>0</v>
      </c>
      <c r="I10" s="280" t="s">
        <v>193</v>
      </c>
      <c r="J10" s="281"/>
      <c r="K10" s="282" t="s">
        <v>202</v>
      </c>
      <c r="L10" s="280"/>
      <c r="M10" s="281" t="n">
        <v>1</v>
      </c>
      <c r="O10" s="46" t="s">
        <v>184</v>
      </c>
      <c r="P10" s="283" t="s">
        <v>134</v>
      </c>
    </row>
    <row r="11" customFormat="false" ht="12.8" hidden="false" customHeight="false" outlineLevel="0" collapsed="false">
      <c r="A11" s="278" t="s">
        <v>203</v>
      </c>
      <c r="B11" s="279" t="n">
        <v>1</v>
      </c>
      <c r="C11" s="279" t="n">
        <v>0</v>
      </c>
      <c r="D11" s="279" t="n">
        <v>0</v>
      </c>
      <c r="E11" s="279" t="n">
        <v>0</v>
      </c>
      <c r="F11" s="279" t="n">
        <v>1</v>
      </c>
      <c r="G11" s="279" t="n">
        <v>0</v>
      </c>
      <c r="H11" s="279" t="n">
        <v>0</v>
      </c>
      <c r="I11" s="280" t="s">
        <v>204</v>
      </c>
      <c r="J11" s="281"/>
      <c r="K11" s="282" t="s">
        <v>193</v>
      </c>
      <c r="L11" s="280"/>
      <c r="M11" s="281" t="n">
        <v>7</v>
      </c>
    </row>
    <row r="12" customFormat="false" ht="12.8" hidden="false" customHeight="false" outlineLevel="0" collapsed="false">
      <c r="A12" s="278" t="s">
        <v>205</v>
      </c>
      <c r="B12" s="279" t="n">
        <v>0</v>
      </c>
      <c r="C12" s="279" t="n">
        <v>1</v>
      </c>
      <c r="D12" s="279" t="n">
        <v>0</v>
      </c>
      <c r="E12" s="279" t="n">
        <v>1</v>
      </c>
      <c r="F12" s="279" t="n">
        <v>0</v>
      </c>
      <c r="G12" s="279" t="n">
        <v>0</v>
      </c>
      <c r="H12" s="279" t="n">
        <v>0</v>
      </c>
      <c r="I12" s="280" t="s">
        <v>194</v>
      </c>
      <c r="J12" s="281"/>
      <c r="K12" s="282" t="s">
        <v>191</v>
      </c>
      <c r="L12" s="280"/>
      <c r="M12" s="281" t="n">
        <v>1</v>
      </c>
    </row>
    <row r="13" customFormat="false" ht="12.8" hidden="false" customHeight="false" outlineLevel="0" collapsed="false">
      <c r="A13" s="278" t="s">
        <v>206</v>
      </c>
      <c r="B13" s="279" t="n">
        <v>1</v>
      </c>
      <c r="C13" s="279" t="n">
        <v>1</v>
      </c>
      <c r="D13" s="279" t="n">
        <v>1</v>
      </c>
      <c r="E13" s="279" t="n">
        <v>0</v>
      </c>
      <c r="F13" s="279" t="n">
        <v>0</v>
      </c>
      <c r="G13" s="279" t="n">
        <v>0</v>
      </c>
      <c r="H13" s="279" t="n">
        <v>0</v>
      </c>
      <c r="I13" s="280" t="s">
        <v>207</v>
      </c>
      <c r="J13" s="281"/>
      <c r="K13" s="282" t="s">
        <v>199</v>
      </c>
      <c r="L13" s="280"/>
      <c r="M13" s="281" t="n">
        <v>3</v>
      </c>
    </row>
    <row r="14" customFormat="false" ht="12.8" hidden="false" customHeight="false" outlineLevel="0" collapsed="false">
      <c r="A14" s="278" t="s">
        <v>208</v>
      </c>
      <c r="B14" s="279" t="n">
        <v>0</v>
      </c>
      <c r="C14" s="279" t="n">
        <v>0</v>
      </c>
      <c r="D14" s="279" t="n">
        <v>0</v>
      </c>
      <c r="E14" s="279" t="n">
        <v>1</v>
      </c>
      <c r="F14" s="279" t="n">
        <v>1</v>
      </c>
      <c r="G14" s="279" t="n">
        <v>0</v>
      </c>
      <c r="H14" s="279" t="n">
        <v>0</v>
      </c>
      <c r="I14" s="280" t="s">
        <v>197</v>
      </c>
      <c r="J14" s="281"/>
      <c r="K14" s="282" t="s">
        <v>204</v>
      </c>
      <c r="L14" s="280"/>
      <c r="M14" s="281" t="n">
        <v>1</v>
      </c>
    </row>
    <row r="15" customFormat="false" ht="12.8" hidden="false" customHeight="false" outlineLevel="0" collapsed="false">
      <c r="A15" s="278" t="s">
        <v>209</v>
      </c>
      <c r="B15" s="279" t="n">
        <v>1</v>
      </c>
      <c r="C15" s="279" t="n">
        <v>1</v>
      </c>
      <c r="D15" s="279" t="n">
        <v>0</v>
      </c>
      <c r="E15" s="279" t="n">
        <v>0</v>
      </c>
      <c r="F15" s="279" t="n">
        <v>0</v>
      </c>
      <c r="G15" s="279" t="n">
        <v>1</v>
      </c>
      <c r="H15" s="279" t="n">
        <v>0</v>
      </c>
      <c r="I15" s="280" t="s">
        <v>210</v>
      </c>
      <c r="J15" s="281"/>
      <c r="K15" s="282" t="s">
        <v>211</v>
      </c>
      <c r="L15" s="280"/>
      <c r="M15" s="281" t="n">
        <v>1</v>
      </c>
    </row>
    <row r="16" customFormat="false" ht="12.8" hidden="false" customHeight="false" outlineLevel="0" collapsed="false">
      <c r="A16" s="278" t="s">
        <v>212</v>
      </c>
      <c r="B16" s="279" t="n">
        <v>0</v>
      </c>
      <c r="C16" s="279" t="n">
        <v>0</v>
      </c>
      <c r="D16" s="279" t="n">
        <v>0</v>
      </c>
      <c r="E16" s="279" t="n">
        <v>1</v>
      </c>
      <c r="F16" s="279" t="n">
        <v>0</v>
      </c>
      <c r="G16" s="279" t="n">
        <v>0</v>
      </c>
      <c r="H16" s="279" t="n">
        <v>1</v>
      </c>
      <c r="I16" s="280" t="s">
        <v>202</v>
      </c>
      <c r="J16" s="281"/>
      <c r="K16" s="282" t="s">
        <v>207</v>
      </c>
      <c r="L16" s="280"/>
      <c r="M16" s="281" t="n">
        <v>2</v>
      </c>
    </row>
    <row r="17" customFormat="false" ht="12.8" hidden="false" customHeight="false" outlineLevel="0" collapsed="false">
      <c r="A17" s="278" t="s">
        <v>213</v>
      </c>
      <c r="B17" s="279" t="n">
        <v>0</v>
      </c>
      <c r="C17" s="279" t="n">
        <v>1</v>
      </c>
      <c r="D17" s="279" t="n">
        <v>1</v>
      </c>
      <c r="E17" s="279" t="n">
        <v>0</v>
      </c>
      <c r="F17" s="279" t="n">
        <v>0</v>
      </c>
      <c r="G17" s="279" t="n">
        <v>0</v>
      </c>
      <c r="H17" s="279" t="n">
        <v>0</v>
      </c>
      <c r="I17" s="280" t="s">
        <v>189</v>
      </c>
      <c r="J17" s="281"/>
      <c r="K17" s="282" t="s">
        <v>196</v>
      </c>
      <c r="L17" s="280"/>
      <c r="M17" s="281" t="n">
        <v>1</v>
      </c>
    </row>
    <row r="18" customFormat="false" ht="12.8" hidden="false" customHeight="false" outlineLevel="0" collapsed="false">
      <c r="A18" s="278" t="s">
        <v>214</v>
      </c>
      <c r="B18" s="279" t="n">
        <v>1</v>
      </c>
      <c r="C18" s="279" t="n">
        <v>1</v>
      </c>
      <c r="D18" s="279" t="n">
        <v>0</v>
      </c>
      <c r="E18" s="279" t="n">
        <v>0</v>
      </c>
      <c r="F18" s="279" t="n">
        <v>0</v>
      </c>
      <c r="G18" s="279" t="n">
        <v>0</v>
      </c>
      <c r="H18" s="279" t="n">
        <v>0</v>
      </c>
      <c r="I18" s="280" t="s">
        <v>193</v>
      </c>
      <c r="J18" s="281"/>
      <c r="K18" s="282" t="s">
        <v>210</v>
      </c>
      <c r="L18" s="280"/>
      <c r="M18" s="281" t="n">
        <v>1</v>
      </c>
    </row>
    <row r="19" customFormat="false" ht="12.8" hidden="false" customHeight="false" outlineLevel="0" collapsed="false">
      <c r="A19" s="278" t="s">
        <v>215</v>
      </c>
      <c r="B19" s="279" t="n">
        <v>1</v>
      </c>
      <c r="C19" s="279" t="n">
        <v>1</v>
      </c>
      <c r="D19" s="279" t="n">
        <v>1</v>
      </c>
      <c r="E19" s="279" t="n">
        <v>0</v>
      </c>
      <c r="F19" s="279" t="n">
        <v>0</v>
      </c>
      <c r="G19" s="279" t="n">
        <v>0</v>
      </c>
      <c r="H19" s="279" t="n">
        <v>0</v>
      </c>
      <c r="I19" s="280" t="s">
        <v>207</v>
      </c>
      <c r="J19" s="281"/>
      <c r="K19" s="284"/>
      <c r="L19" s="285" t="s">
        <v>22</v>
      </c>
      <c r="M19" s="286" t="n">
        <f aca="false">SUM(M5:M18)</f>
        <v>27</v>
      </c>
    </row>
    <row r="20" customFormat="false" ht="12.8" hidden="false" customHeight="false" outlineLevel="0" collapsed="false">
      <c r="A20" s="278" t="s">
        <v>216</v>
      </c>
      <c r="B20" s="279" t="n">
        <v>0</v>
      </c>
      <c r="C20" s="279" t="n">
        <v>1</v>
      </c>
      <c r="D20" s="279" t="n">
        <v>1</v>
      </c>
      <c r="E20" s="279" t="n">
        <v>1</v>
      </c>
      <c r="F20" s="279" t="n">
        <v>0</v>
      </c>
      <c r="G20" s="279" t="n">
        <v>0</v>
      </c>
      <c r="H20" s="279" t="n">
        <v>0</v>
      </c>
      <c r="I20" s="280" t="s">
        <v>211</v>
      </c>
      <c r="J20" s="281"/>
      <c r="K20" s="287"/>
      <c r="L20" s="287"/>
      <c r="M20" s="287"/>
    </row>
    <row r="21" customFormat="false" ht="12.8" hidden="false" customHeight="false" outlineLevel="0" collapsed="false">
      <c r="A21" s="278" t="s">
        <v>217</v>
      </c>
      <c r="B21" s="279" t="n">
        <v>0</v>
      </c>
      <c r="C21" s="279" t="n">
        <v>1</v>
      </c>
      <c r="D21" s="279" t="n">
        <v>0</v>
      </c>
      <c r="E21" s="279" t="n">
        <v>1</v>
      </c>
      <c r="F21" s="279" t="n">
        <v>0</v>
      </c>
      <c r="G21" s="279" t="n">
        <v>0</v>
      </c>
      <c r="H21" s="279" t="n">
        <v>0</v>
      </c>
      <c r="I21" s="280" t="s">
        <v>188</v>
      </c>
      <c r="J21" s="281"/>
      <c r="K21" s="287"/>
      <c r="L21" s="287"/>
      <c r="M21" s="287"/>
    </row>
    <row r="22" customFormat="false" ht="12.8" hidden="false" customHeight="false" outlineLevel="0" collapsed="false">
      <c r="A22" s="278" t="s">
        <v>218</v>
      </c>
      <c r="B22" s="279" t="n">
        <v>0</v>
      </c>
      <c r="C22" s="279" t="n">
        <v>0</v>
      </c>
      <c r="D22" s="279" t="n">
        <v>1</v>
      </c>
      <c r="E22" s="279" t="n">
        <v>1</v>
      </c>
      <c r="F22" s="279" t="n">
        <v>0</v>
      </c>
      <c r="G22" s="279" t="n">
        <v>0</v>
      </c>
      <c r="H22" s="279" t="n">
        <v>0</v>
      </c>
      <c r="I22" s="280" t="s">
        <v>194</v>
      </c>
      <c r="J22" s="281"/>
      <c r="K22" s="287"/>
      <c r="L22" s="287"/>
      <c r="M22" s="287"/>
    </row>
    <row r="23" customFormat="false" ht="12.8" hidden="false" customHeight="false" outlineLevel="0" collapsed="false">
      <c r="A23" s="278" t="s">
        <v>219</v>
      </c>
      <c r="B23" s="279" t="n">
        <v>0</v>
      </c>
      <c r="C23" s="279" t="n">
        <v>0</v>
      </c>
      <c r="D23" s="279" t="n">
        <v>1</v>
      </c>
      <c r="E23" s="279" t="n">
        <v>0</v>
      </c>
      <c r="F23" s="279" t="n">
        <v>1</v>
      </c>
      <c r="G23" s="279" t="n">
        <v>0</v>
      </c>
      <c r="H23" s="279" t="n">
        <v>0</v>
      </c>
      <c r="I23" s="280" t="s">
        <v>197</v>
      </c>
      <c r="J23" s="281"/>
      <c r="K23" s="287"/>
      <c r="L23" s="287"/>
      <c r="M23" s="287"/>
    </row>
    <row r="24" customFormat="false" ht="12.8" hidden="false" customHeight="false" outlineLevel="0" collapsed="false">
      <c r="A24" s="278" t="s">
        <v>220</v>
      </c>
      <c r="B24" s="279" t="n">
        <v>1</v>
      </c>
      <c r="C24" s="279" t="n">
        <v>1</v>
      </c>
      <c r="D24" s="279" t="n">
        <v>0</v>
      </c>
      <c r="E24" s="279" t="n">
        <v>0</v>
      </c>
      <c r="F24" s="279" t="n">
        <v>0</v>
      </c>
      <c r="G24" s="279" t="n">
        <v>0</v>
      </c>
      <c r="H24" s="279" t="n">
        <v>0</v>
      </c>
      <c r="I24" s="280" t="s">
        <v>193</v>
      </c>
      <c r="J24" s="281"/>
      <c r="K24" s="287"/>
      <c r="L24" s="287"/>
      <c r="M24" s="287"/>
    </row>
    <row r="25" customFormat="false" ht="12.8" hidden="false" customHeight="false" outlineLevel="0" collapsed="false">
      <c r="A25" s="278" t="s">
        <v>221</v>
      </c>
      <c r="B25" s="279" t="n">
        <v>1</v>
      </c>
      <c r="C25" s="279" t="n">
        <v>0</v>
      </c>
      <c r="D25" s="279" t="n">
        <v>0</v>
      </c>
      <c r="E25" s="279" t="n">
        <v>1</v>
      </c>
      <c r="F25" s="279" t="n">
        <v>0</v>
      </c>
      <c r="G25" s="279" t="n">
        <v>0</v>
      </c>
      <c r="H25" s="279" t="n">
        <v>0</v>
      </c>
      <c r="I25" s="280" t="s">
        <v>199</v>
      </c>
      <c r="J25" s="281"/>
      <c r="K25" s="287"/>
      <c r="L25" s="287"/>
      <c r="M25" s="287"/>
    </row>
    <row r="26" customFormat="false" ht="12.8" hidden="false" customHeight="false" outlineLevel="0" collapsed="false">
      <c r="A26" s="278" t="s">
        <v>222</v>
      </c>
      <c r="B26" s="279" t="n">
        <v>0</v>
      </c>
      <c r="C26" s="279" t="n">
        <v>1</v>
      </c>
      <c r="D26" s="279" t="n">
        <v>0</v>
      </c>
      <c r="E26" s="279" t="n">
        <v>1</v>
      </c>
      <c r="F26" s="279" t="n">
        <v>0</v>
      </c>
      <c r="G26" s="279" t="n">
        <v>0</v>
      </c>
      <c r="H26" s="279" t="n">
        <v>0</v>
      </c>
      <c r="I26" s="280" t="s">
        <v>188</v>
      </c>
      <c r="J26" s="281"/>
      <c r="K26" s="287"/>
      <c r="L26" s="287"/>
      <c r="M26" s="287"/>
    </row>
    <row r="27" customFormat="false" ht="12.8" hidden="false" customHeight="false" outlineLevel="0" collapsed="false">
      <c r="A27" s="278" t="s">
        <v>223</v>
      </c>
      <c r="B27" s="279" t="n">
        <v>1</v>
      </c>
      <c r="C27" s="279" t="n">
        <v>1</v>
      </c>
      <c r="D27" s="279" t="n">
        <v>0</v>
      </c>
      <c r="E27" s="279" t="n">
        <v>0</v>
      </c>
      <c r="F27" s="279" t="n">
        <v>0</v>
      </c>
      <c r="G27" s="279" t="n">
        <v>0</v>
      </c>
      <c r="H27" s="279" t="n">
        <v>0</v>
      </c>
      <c r="I27" s="280" t="s">
        <v>193</v>
      </c>
      <c r="J27" s="281"/>
      <c r="K27" s="287"/>
      <c r="L27" s="287"/>
      <c r="M27" s="287"/>
    </row>
    <row r="28" customFormat="false" ht="12.8" hidden="false" customHeight="false" outlineLevel="0" collapsed="false">
      <c r="A28" s="278" t="s">
        <v>224</v>
      </c>
      <c r="B28" s="279" t="n">
        <v>1</v>
      </c>
      <c r="C28" s="279" t="n">
        <v>0</v>
      </c>
      <c r="D28" s="279" t="n">
        <v>0</v>
      </c>
      <c r="E28" s="279" t="n">
        <v>1</v>
      </c>
      <c r="F28" s="279" t="n">
        <v>0</v>
      </c>
      <c r="G28" s="279" t="n">
        <v>0</v>
      </c>
      <c r="H28" s="279" t="n">
        <v>0</v>
      </c>
      <c r="I28" s="280" t="s">
        <v>199</v>
      </c>
      <c r="J28" s="281"/>
      <c r="K28" s="287"/>
      <c r="L28" s="287"/>
      <c r="M28" s="287"/>
    </row>
    <row r="29" customFormat="false" ht="12.8" hidden="false" customHeight="false" outlineLevel="0" collapsed="false">
      <c r="A29" s="278" t="s">
        <v>225</v>
      </c>
      <c r="B29" s="279" t="n">
        <v>1</v>
      </c>
      <c r="C29" s="279" t="n">
        <v>1</v>
      </c>
      <c r="D29" s="279" t="n">
        <v>0</v>
      </c>
      <c r="E29" s="279" t="n">
        <v>0</v>
      </c>
      <c r="F29" s="279" t="n">
        <v>0</v>
      </c>
      <c r="G29" s="279" t="n">
        <v>0</v>
      </c>
      <c r="H29" s="279" t="n">
        <v>0</v>
      </c>
      <c r="I29" s="280" t="s">
        <v>193</v>
      </c>
      <c r="J29" s="281"/>
      <c r="K29" s="287"/>
      <c r="L29" s="287"/>
      <c r="M29" s="287"/>
    </row>
    <row r="30" customFormat="false" ht="12.8" hidden="false" customHeight="false" outlineLevel="0" collapsed="false">
      <c r="A30" s="278" t="s">
        <v>226</v>
      </c>
      <c r="B30" s="279" t="n">
        <v>1</v>
      </c>
      <c r="C30" s="279" t="n">
        <v>1</v>
      </c>
      <c r="D30" s="279" t="n">
        <v>0</v>
      </c>
      <c r="E30" s="279" t="n">
        <v>0</v>
      </c>
      <c r="F30" s="279" t="n">
        <v>0</v>
      </c>
      <c r="G30" s="279" t="n">
        <v>0</v>
      </c>
      <c r="H30" s="279" t="n">
        <v>0</v>
      </c>
      <c r="I30" s="280" t="s">
        <v>193</v>
      </c>
      <c r="J30" s="281"/>
      <c r="K30" s="287"/>
      <c r="L30" s="287"/>
      <c r="M30" s="287"/>
    </row>
    <row r="31" customFormat="false" ht="12.8" hidden="false" customHeight="false" outlineLevel="0" collapsed="false">
      <c r="A31" s="288" t="s">
        <v>227</v>
      </c>
      <c r="B31" s="205" t="n">
        <v>0</v>
      </c>
      <c r="C31" s="205" t="n">
        <v>0</v>
      </c>
      <c r="D31" s="205" t="n">
        <v>1</v>
      </c>
      <c r="E31" s="205" t="n">
        <v>0</v>
      </c>
      <c r="F31" s="205" t="n">
        <v>0</v>
      </c>
      <c r="G31" s="205" t="n">
        <v>0</v>
      </c>
      <c r="H31" s="205" t="n">
        <v>1</v>
      </c>
      <c r="I31" s="289" t="s">
        <v>200</v>
      </c>
      <c r="J31" s="286"/>
      <c r="K31" s="287"/>
      <c r="L31" s="287"/>
      <c r="M31" s="28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8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4" activeCellId="0" sqref="B4"/>
    </sheetView>
  </sheetViews>
  <sheetFormatPr defaultRowHeight="15" zeroHeight="false" outlineLevelRow="0" outlineLevelCol="0"/>
  <cols>
    <col collapsed="false" customWidth="true" hidden="false" outlineLevel="0" max="1" min="1" style="46" width="19.44"/>
    <col collapsed="false" customWidth="true" hidden="false" outlineLevel="0" max="2" min="2" style="46" width="16.81"/>
    <col collapsed="false" customWidth="true" hidden="false" outlineLevel="0" max="3" min="3" style="46" width="11.67"/>
    <col collapsed="false" customWidth="true" hidden="false" outlineLevel="0" max="4" min="4" style="46" width="10.55"/>
    <col collapsed="false" customWidth="true" hidden="false" outlineLevel="0" max="5" min="5" style="46" width="23.82"/>
    <col collapsed="false" customWidth="true" hidden="false" outlineLevel="0" max="9" min="6" style="46" width="10.5"/>
    <col collapsed="false" customWidth="true" hidden="false" outlineLevel="0" max="10" min="10" style="46" width="26.28"/>
    <col collapsed="false" customWidth="true" hidden="false" outlineLevel="0" max="14" min="11" style="46" width="10.5"/>
    <col collapsed="false" customWidth="true" hidden="false" outlineLevel="0" max="1023" min="15" style="46" width="10.55"/>
    <col collapsed="false" customWidth="true" hidden="false" outlineLevel="0" max="1025" min="1024" style="0" width="10.5"/>
  </cols>
  <sheetData>
    <row r="1" customFormat="false" ht="17.35" hidden="false" customHeight="false" outlineLevel="0" collapsed="false">
      <c r="A1" s="1" t="s">
        <v>30</v>
      </c>
    </row>
    <row r="2" customFormat="false" ht="15" hidden="false" customHeight="false" outlineLevel="0" collapsed="false">
      <c r="A2" s="47"/>
    </row>
    <row r="3" customFormat="false" ht="58.8" hidden="false" customHeight="true" outlineLevel="0" collapsed="false">
      <c r="A3" s="48" t="s">
        <v>5</v>
      </c>
      <c r="B3" s="49" t="s">
        <v>31</v>
      </c>
      <c r="C3" s="50" t="s">
        <v>32</v>
      </c>
      <c r="D3" s="51" t="s">
        <v>33</v>
      </c>
    </row>
    <row r="4" customFormat="false" ht="15" hidden="false" customHeight="false" outlineLevel="0" collapsed="false">
      <c r="A4" s="52" t="s">
        <v>34</v>
      </c>
      <c r="B4" s="53" t="s">
        <v>35</v>
      </c>
      <c r="C4" s="54" t="n">
        <v>364</v>
      </c>
      <c r="D4" s="55" t="n">
        <v>49</v>
      </c>
    </row>
    <row r="5" customFormat="false" ht="15" hidden="false" customHeight="false" outlineLevel="0" collapsed="false">
      <c r="A5" s="52"/>
      <c r="B5" s="53" t="s">
        <v>36</v>
      </c>
      <c r="C5" s="54" t="n">
        <v>160</v>
      </c>
      <c r="D5" s="56" t="n">
        <v>22</v>
      </c>
    </row>
    <row r="6" customFormat="false" ht="15" hidden="false" customHeight="false" outlineLevel="0" collapsed="false">
      <c r="A6" s="57"/>
      <c r="B6" s="58" t="s">
        <v>37</v>
      </c>
      <c r="C6" s="58" t="n">
        <v>213</v>
      </c>
      <c r="D6" s="59" t="n">
        <v>29</v>
      </c>
    </row>
    <row r="7" customFormat="false" ht="15" hidden="false" customHeight="false" outlineLevel="0" collapsed="false">
      <c r="A7" s="60" t="s">
        <v>38</v>
      </c>
      <c r="B7" s="53" t="s">
        <v>35</v>
      </c>
      <c r="C7" s="61" t="n">
        <v>128</v>
      </c>
      <c r="D7" s="62" t="n">
        <v>36</v>
      </c>
    </row>
    <row r="8" customFormat="false" ht="15" hidden="false" customHeight="false" outlineLevel="0" collapsed="false">
      <c r="A8" s="52"/>
      <c r="B8" s="53" t="s">
        <v>36</v>
      </c>
      <c r="C8" s="54" t="n">
        <v>72</v>
      </c>
      <c r="D8" s="56" t="n">
        <v>20</v>
      </c>
    </row>
    <row r="9" customFormat="false" ht="15" hidden="false" customHeight="false" outlineLevel="0" collapsed="false">
      <c r="A9" s="57"/>
      <c r="B9" s="58" t="s">
        <v>37</v>
      </c>
      <c r="C9" s="58" t="n">
        <v>158</v>
      </c>
      <c r="D9" s="59" t="n">
        <v>44</v>
      </c>
    </row>
    <row r="10" customFormat="false" ht="15" hidden="false" customHeight="false" outlineLevel="0" collapsed="false">
      <c r="A10" s="60" t="s">
        <v>39</v>
      </c>
      <c r="B10" s="53" t="s">
        <v>35</v>
      </c>
      <c r="C10" s="61" t="n">
        <v>146</v>
      </c>
      <c r="D10" s="62" t="n">
        <v>67</v>
      </c>
    </row>
    <row r="11" customFormat="false" ht="15" hidden="false" customHeight="false" outlineLevel="0" collapsed="false">
      <c r="A11" s="52"/>
      <c r="B11" s="53" t="s">
        <v>36</v>
      </c>
      <c r="C11" s="54" t="n">
        <v>37</v>
      </c>
      <c r="D11" s="56" t="n">
        <v>17</v>
      </c>
    </row>
    <row r="12" customFormat="false" ht="15" hidden="false" customHeight="false" outlineLevel="0" collapsed="false">
      <c r="A12" s="57"/>
      <c r="B12" s="58" t="s">
        <v>37</v>
      </c>
      <c r="C12" s="58" t="n">
        <v>35</v>
      </c>
      <c r="D12" s="59" t="n">
        <v>16</v>
      </c>
    </row>
    <row r="13" customFormat="false" ht="15" hidden="false" customHeight="false" outlineLevel="0" collapsed="false">
      <c r="A13" s="60" t="s">
        <v>40</v>
      </c>
      <c r="B13" s="53" t="s">
        <v>35</v>
      </c>
      <c r="C13" s="61" t="n">
        <v>39</v>
      </c>
      <c r="D13" s="62" t="n">
        <v>72</v>
      </c>
    </row>
    <row r="14" customFormat="false" ht="15" hidden="false" customHeight="false" outlineLevel="0" collapsed="false">
      <c r="A14" s="52"/>
      <c r="B14" s="53" t="s">
        <v>36</v>
      </c>
      <c r="C14" s="54" t="n">
        <v>12</v>
      </c>
      <c r="D14" s="56" t="n">
        <v>22</v>
      </c>
    </row>
    <row r="15" customFormat="false" ht="15" hidden="false" customHeight="false" outlineLevel="0" collapsed="false">
      <c r="A15" s="57"/>
      <c r="B15" s="58" t="s">
        <v>37</v>
      </c>
      <c r="C15" s="58" t="n">
        <v>3</v>
      </c>
      <c r="D15" s="59" t="n">
        <v>6</v>
      </c>
    </row>
    <row r="16" customFormat="false" ht="15" hidden="false" customHeight="false" outlineLevel="0" collapsed="false">
      <c r="A16" s="60" t="s">
        <v>41</v>
      </c>
      <c r="B16" s="53" t="s">
        <v>35</v>
      </c>
      <c r="C16" s="61" t="n">
        <v>51</v>
      </c>
      <c r="D16" s="62" t="n">
        <v>48</v>
      </c>
    </row>
    <row r="17" customFormat="false" ht="15" hidden="false" customHeight="false" outlineLevel="0" collapsed="false">
      <c r="A17" s="52"/>
      <c r="B17" s="53" t="s">
        <v>36</v>
      </c>
      <c r="C17" s="54" t="n">
        <v>39</v>
      </c>
      <c r="D17" s="56" t="n">
        <v>36</v>
      </c>
    </row>
    <row r="18" customFormat="false" ht="15" hidden="false" customHeight="false" outlineLevel="0" collapsed="false">
      <c r="A18" s="57"/>
      <c r="B18" s="58" t="s">
        <v>37</v>
      </c>
      <c r="C18" s="58" t="n">
        <v>17</v>
      </c>
      <c r="D18" s="59" t="n">
        <v>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8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C31" activeCellId="0" sqref="C31"/>
    </sheetView>
  </sheetViews>
  <sheetFormatPr defaultRowHeight="15" zeroHeight="false" outlineLevelRow="0" outlineLevelCol="0"/>
  <cols>
    <col collapsed="false" customWidth="true" hidden="false" outlineLevel="0" max="1" min="1" style="46" width="16.07"/>
    <col collapsed="false" customWidth="true" hidden="false" outlineLevel="0" max="2" min="2" style="46" width="10.55"/>
    <col collapsed="false" customWidth="true" hidden="false" outlineLevel="0" max="3" min="3" style="46" width="12"/>
    <col collapsed="false" customWidth="true" hidden="false" outlineLevel="0" max="4" min="4" style="46" width="10.5"/>
    <col collapsed="false" customWidth="true" hidden="false" outlineLevel="0" max="5" min="5" style="63" width="12.51"/>
    <col collapsed="false" customWidth="true" hidden="false" outlineLevel="0" max="6" min="6" style="63" width="10.5"/>
    <col collapsed="false" customWidth="true" hidden="false" outlineLevel="0" max="7" min="7" style="63" width="12.55"/>
    <col collapsed="false" customWidth="true" hidden="false" outlineLevel="0" max="8" min="8" style="63" width="9.16"/>
    <col collapsed="false" customWidth="true" hidden="false" outlineLevel="0" max="9" min="9" style="63" width="8.73"/>
    <col collapsed="false" customWidth="true" hidden="false" outlineLevel="0" max="10" min="10" style="63" width="9.16"/>
    <col collapsed="false" customWidth="true" hidden="false" outlineLevel="0" max="11" min="11" style="63" width="10.55"/>
    <col collapsed="false" customWidth="true" hidden="false" outlineLevel="0" max="12" min="12" style="63" width="12.63"/>
    <col collapsed="false" customWidth="true" hidden="false" outlineLevel="0" max="1023" min="13" style="46" width="10.55"/>
    <col collapsed="false" customWidth="true" hidden="false" outlineLevel="0" max="1025" min="1024" style="0" width="10.5"/>
  </cols>
  <sheetData>
    <row r="1" customFormat="false" ht="17.35" hidden="false" customHeight="false" outlineLevel="0" collapsed="false">
      <c r="A1" s="1" t="s">
        <v>42</v>
      </c>
    </row>
    <row r="2" customFormat="false" ht="17.35" hidden="false" customHeight="false" outlineLevel="0" collapsed="false">
      <c r="A2" s="1"/>
    </row>
    <row r="3" customFormat="false" ht="15" hidden="false" customHeight="false" outlineLevel="0" collapsed="false">
      <c r="A3" s="47" t="s">
        <v>43</v>
      </c>
    </row>
    <row r="4" s="67" customFormat="true" ht="93" hidden="false" customHeight="true" outlineLevel="0" collapsed="false">
      <c r="A4" s="64" t="s">
        <v>44</v>
      </c>
      <c r="B4" s="65" t="s">
        <v>45</v>
      </c>
      <c r="C4" s="50" t="s">
        <v>32</v>
      </c>
      <c r="D4" s="50" t="s">
        <v>33</v>
      </c>
      <c r="E4" s="50" t="s">
        <v>46</v>
      </c>
      <c r="F4" s="50" t="s">
        <v>47</v>
      </c>
      <c r="G4" s="50" t="s">
        <v>48</v>
      </c>
      <c r="H4" s="50" t="s">
        <v>49</v>
      </c>
      <c r="I4" s="50" t="s">
        <v>50</v>
      </c>
      <c r="J4" s="50" t="s">
        <v>51</v>
      </c>
      <c r="K4" s="50" t="s">
        <v>52</v>
      </c>
      <c r="L4" s="66" t="s">
        <v>53</v>
      </c>
      <c r="AMI4" s="46"/>
      <c r="AMJ4" s="0"/>
    </row>
    <row r="5" customFormat="false" ht="15" hidden="false" customHeight="false" outlineLevel="0" collapsed="false">
      <c r="A5" s="52" t="s">
        <v>54</v>
      </c>
      <c r="B5" s="53" t="s">
        <v>35</v>
      </c>
      <c r="C5" s="54" t="n">
        <v>156</v>
      </c>
      <c r="D5" s="68" t="n">
        <f aca="false">100*C5/$C$8</f>
        <v>62.4</v>
      </c>
      <c r="E5" s="69" t="n">
        <v>93</v>
      </c>
      <c r="F5" s="70" t="n">
        <f aca="false">100*E5/$E$8</f>
        <v>57.0552147239264</v>
      </c>
      <c r="G5" s="71" t="n">
        <v>-9.09577609077463</v>
      </c>
      <c r="H5" s="71" t="n">
        <v>11.4364624002311</v>
      </c>
      <c r="I5" s="71" t="n">
        <v>-4.48959435278549</v>
      </c>
      <c r="J5" s="71" t="n">
        <v>-11.7040372566004</v>
      </c>
      <c r="K5" s="71" t="n">
        <v>-2.02010928975632</v>
      </c>
      <c r="L5" s="72" t="n">
        <v>1.18590590676404</v>
      </c>
    </row>
    <row r="6" customFormat="false" ht="15" hidden="false" customHeight="false" outlineLevel="0" collapsed="false">
      <c r="A6" s="52"/>
      <c r="B6" s="53" t="s">
        <v>36</v>
      </c>
      <c r="C6" s="54" t="n">
        <v>59</v>
      </c>
      <c r="D6" s="68" t="n">
        <f aca="false">100*C6/$C$8</f>
        <v>23.6</v>
      </c>
      <c r="E6" s="69" t="n">
        <v>45</v>
      </c>
      <c r="F6" s="70" t="n">
        <f aca="false">100*E6/$E$8</f>
        <v>27.6073619631902</v>
      </c>
      <c r="G6" s="71" t="n">
        <v>7.4506068293812</v>
      </c>
      <c r="H6" s="71" t="n">
        <v>9.12526572352985</v>
      </c>
      <c r="I6" s="71" t="n">
        <v>3.87442748236006</v>
      </c>
      <c r="J6" s="71" t="n">
        <v>2.57410231843869</v>
      </c>
      <c r="K6" s="71" t="n">
        <v>8.59772441314412</v>
      </c>
      <c r="L6" s="72" t="n">
        <v>1.36031429803744</v>
      </c>
    </row>
    <row r="7" customFormat="false" ht="15" hidden="false" customHeight="false" outlineLevel="0" collapsed="false">
      <c r="A7" s="52"/>
      <c r="B7" s="53" t="s">
        <v>37</v>
      </c>
      <c r="C7" s="54" t="n">
        <v>35</v>
      </c>
      <c r="D7" s="68" t="n">
        <f aca="false">100*C7/$C$8</f>
        <v>14</v>
      </c>
      <c r="E7" s="69" t="n">
        <v>25</v>
      </c>
      <c r="F7" s="70" t="n">
        <f aca="false">100*E7/$E$8</f>
        <v>15.3374233128834</v>
      </c>
      <c r="G7" s="71" t="n">
        <v>0.336142079847086</v>
      </c>
      <c r="H7" s="71" t="n">
        <v>0.956660301569321</v>
      </c>
      <c r="I7" s="71" t="n">
        <v>0</v>
      </c>
      <c r="J7" s="71" t="n">
        <v>-0.143157317041468</v>
      </c>
      <c r="K7" s="71" t="n">
        <v>0.303730235730229</v>
      </c>
      <c r="L7" s="72" t="n">
        <v>0.191332060313864</v>
      </c>
    </row>
    <row r="8" customFormat="false" ht="15" hidden="false" customHeight="false" outlineLevel="0" collapsed="false">
      <c r="A8" s="73"/>
      <c r="B8" s="74" t="s">
        <v>55</v>
      </c>
      <c r="C8" s="75" t="n">
        <f aca="false">SUM(C5:C7)</f>
        <v>250</v>
      </c>
      <c r="D8" s="75"/>
      <c r="E8" s="75" t="n">
        <f aca="false">SUM(E5:E7)</f>
        <v>163</v>
      </c>
      <c r="F8" s="75"/>
      <c r="G8" s="76"/>
      <c r="H8" s="76"/>
      <c r="I8" s="76"/>
      <c r="J8" s="76"/>
      <c r="K8" s="76"/>
      <c r="L8" s="77"/>
    </row>
    <row r="9" customFormat="false" ht="15" hidden="false" customHeight="false" outlineLevel="0" collapsed="false">
      <c r="A9" s="78" t="s">
        <v>56</v>
      </c>
      <c r="B9" s="53" t="s">
        <v>35</v>
      </c>
      <c r="C9" s="79" t="n">
        <v>42</v>
      </c>
      <c r="D9" s="80" t="n">
        <f aca="false">100*C9/$C$12</f>
        <v>54.5454545454546</v>
      </c>
      <c r="E9" s="81" t="n">
        <v>28</v>
      </c>
      <c r="F9" s="82" t="n">
        <f aca="false">100*E9/$E$12</f>
        <v>47.4576271186441</v>
      </c>
      <c r="G9" s="83" t="n">
        <v>-2.28295284041901</v>
      </c>
      <c r="H9" s="83" t="n">
        <v>3.78860299127182</v>
      </c>
      <c r="I9" s="83" t="n">
        <v>-0.833496216541109</v>
      </c>
      <c r="J9" s="83" t="n">
        <v>-1.80902170795601</v>
      </c>
      <c r="K9" s="83" t="n">
        <v>-0.614865672171204</v>
      </c>
      <c r="L9" s="84" t="n">
        <v>0.715978666518618</v>
      </c>
    </row>
    <row r="10" customFormat="false" ht="15" hidden="false" customHeight="false" outlineLevel="0" collapsed="false">
      <c r="A10" s="78"/>
      <c r="B10" s="53" t="s">
        <v>36</v>
      </c>
      <c r="C10" s="85" t="n">
        <v>4</v>
      </c>
      <c r="D10" s="86" t="n">
        <f aca="false">100*C10/$C$12</f>
        <v>5.1948051948052</v>
      </c>
      <c r="E10" s="87" t="n">
        <v>2</v>
      </c>
      <c r="F10" s="88" t="n">
        <f aca="false">100*E10/$E$12</f>
        <v>3.38983050847458</v>
      </c>
      <c r="G10" s="89" t="n">
        <v>0.718280201238957</v>
      </c>
      <c r="H10" s="89" t="n">
        <v>0.840508025027621</v>
      </c>
      <c r="I10" s="89" t="n">
        <v>0.718280201238957</v>
      </c>
      <c r="J10" s="89" t="n">
        <v>0.421115739169585</v>
      </c>
      <c r="K10" s="89" t="n">
        <v>1.01544466330833</v>
      </c>
      <c r="L10" s="84" t="n">
        <v>0.594328924138743</v>
      </c>
    </row>
    <row r="11" customFormat="false" ht="15" hidden="false" customHeight="false" outlineLevel="0" collapsed="false">
      <c r="A11" s="78"/>
      <c r="B11" s="90" t="s">
        <v>37</v>
      </c>
      <c r="C11" s="85" t="n">
        <v>31</v>
      </c>
      <c r="D11" s="86" t="n">
        <f aca="false">100*C11/$C$12</f>
        <v>40.2597402597403</v>
      </c>
      <c r="E11" s="87" t="n">
        <v>29</v>
      </c>
      <c r="F11" s="88" t="n">
        <f aca="false">100*E11/$E$12</f>
        <v>49.1525423728814</v>
      </c>
      <c r="G11" s="89" t="n">
        <v>0.0194962724900757</v>
      </c>
      <c r="H11" s="89" t="n">
        <v>0.240765739231738</v>
      </c>
      <c r="I11" s="89" t="n">
        <v>0</v>
      </c>
      <c r="J11" s="89" t="n">
        <v>0</v>
      </c>
      <c r="K11" s="89" t="n">
        <v>0</v>
      </c>
      <c r="L11" s="84" t="n">
        <v>0.0447090753680854</v>
      </c>
    </row>
    <row r="12" customFormat="false" ht="15" hidden="false" customHeight="false" outlineLevel="0" collapsed="false">
      <c r="A12" s="73"/>
      <c r="B12" s="74" t="s">
        <v>55</v>
      </c>
      <c r="C12" s="75" t="n">
        <f aca="false">SUM(C9:C11)</f>
        <v>77</v>
      </c>
      <c r="D12" s="75"/>
      <c r="E12" s="75" t="n">
        <f aca="false">SUM(E9:E11)</f>
        <v>59</v>
      </c>
      <c r="F12" s="75"/>
      <c r="G12" s="76"/>
      <c r="H12" s="76"/>
      <c r="I12" s="76"/>
      <c r="J12" s="76"/>
      <c r="K12" s="76"/>
      <c r="L12" s="77"/>
    </row>
    <row r="13" customFormat="false" ht="15" hidden="false" customHeight="false" outlineLevel="0" collapsed="false">
      <c r="A13" s="78" t="s">
        <v>57</v>
      </c>
      <c r="B13" s="53" t="s">
        <v>35</v>
      </c>
      <c r="C13" s="79" t="n">
        <v>14</v>
      </c>
      <c r="D13" s="80" t="n">
        <f aca="false">100*C13/$C$16</f>
        <v>51.8518518518519</v>
      </c>
      <c r="E13" s="81" t="n">
        <v>3</v>
      </c>
      <c r="F13" s="82" t="n">
        <f aca="false">100*E13/$E$16</f>
        <v>20</v>
      </c>
      <c r="G13" s="83" t="n">
        <v>-1.92560459993533</v>
      </c>
      <c r="H13" s="83" t="n">
        <v>2.02200125263787</v>
      </c>
      <c r="I13" s="83" t="n">
        <v>-1.25163142954006</v>
      </c>
      <c r="J13" s="83" t="n">
        <v>-2.72507427019455</v>
      </c>
      <c r="K13" s="83" t="n">
        <v>-0.789148344478482</v>
      </c>
      <c r="L13" s="84" t="n">
        <v>1.16740296751223</v>
      </c>
    </row>
    <row r="14" customFormat="false" ht="15" hidden="false" customHeight="false" outlineLevel="0" collapsed="false">
      <c r="A14" s="78"/>
      <c r="B14" s="53" t="s">
        <v>36</v>
      </c>
      <c r="C14" s="85" t="n">
        <v>2</v>
      </c>
      <c r="D14" s="86" t="n">
        <f aca="false">100*C14/$C$16</f>
        <v>7.40740740740741</v>
      </c>
      <c r="E14" s="87" t="n">
        <v>1</v>
      </c>
      <c r="F14" s="88" t="n">
        <f aca="false">100*E14/$E$16</f>
        <v>6.66666666666667</v>
      </c>
      <c r="G14" s="89" t="n">
        <v>0.892574205256839</v>
      </c>
      <c r="H14" s="89" t="s">
        <v>58</v>
      </c>
      <c r="I14" s="89" t="n">
        <v>0.892574205256839</v>
      </c>
      <c r="J14" s="89" t="n">
        <v>0.892574205256839</v>
      </c>
      <c r="K14" s="89" t="n">
        <v>0.892574205256839</v>
      </c>
      <c r="L14" s="84" t="s">
        <v>58</v>
      </c>
    </row>
    <row r="15" customFormat="false" ht="15" hidden="false" customHeight="false" outlineLevel="0" collapsed="false">
      <c r="A15" s="78"/>
      <c r="B15" s="90" t="s">
        <v>37</v>
      </c>
      <c r="C15" s="85" t="n">
        <v>11</v>
      </c>
      <c r="D15" s="86" t="n">
        <f aca="false">100*C15/$C$16</f>
        <v>40.7407407407407</v>
      </c>
      <c r="E15" s="87" t="n">
        <v>11</v>
      </c>
      <c r="F15" s="88" t="n">
        <f aca="false">100*E15/$E$16</f>
        <v>73.3333333333333</v>
      </c>
      <c r="G15" s="89" t="n">
        <v>0.0606384149041943</v>
      </c>
      <c r="H15" s="89" t="n">
        <v>0.201114870119107</v>
      </c>
      <c r="I15" s="89" t="n">
        <v>0</v>
      </c>
      <c r="J15" s="89" t="n">
        <v>0</v>
      </c>
      <c r="K15" s="89" t="n">
        <v>0</v>
      </c>
      <c r="L15" s="84" t="n">
        <v>0.0606384149041943</v>
      </c>
    </row>
    <row r="16" customFormat="false" ht="15" hidden="false" customHeight="false" outlineLevel="0" collapsed="false">
      <c r="A16" s="73"/>
      <c r="B16" s="74" t="s">
        <v>55</v>
      </c>
      <c r="C16" s="75" t="n">
        <f aca="false">SUM(C13:C15)</f>
        <v>27</v>
      </c>
      <c r="D16" s="75"/>
      <c r="E16" s="75" t="n">
        <f aca="false">SUM(E13:E15)</f>
        <v>15</v>
      </c>
      <c r="F16" s="75"/>
      <c r="G16" s="75"/>
      <c r="H16" s="75"/>
      <c r="I16" s="75"/>
      <c r="J16" s="75"/>
      <c r="K16" s="75"/>
      <c r="L16" s="91"/>
    </row>
    <row r="17" customFormat="false" ht="15" hidden="false" customHeight="false" outlineLevel="0" collapsed="false">
      <c r="A17" s="78" t="s">
        <v>59</v>
      </c>
      <c r="B17" s="53" t="s">
        <v>35</v>
      </c>
      <c r="C17" s="79" t="n">
        <v>52</v>
      </c>
      <c r="D17" s="80" t="n">
        <f aca="false">100*C17/$C$20</f>
        <v>26.6666666666667</v>
      </c>
      <c r="E17" s="81" t="n">
        <v>35</v>
      </c>
      <c r="F17" s="82" t="n">
        <f aca="false">100*E17/$E$20</f>
        <v>20.1149425287356</v>
      </c>
      <c r="G17" s="83" t="n">
        <v>-13.0666478498661</v>
      </c>
      <c r="H17" s="83" t="n">
        <v>10.9938124551655</v>
      </c>
      <c r="I17" s="83" t="n">
        <v>-9.75817554638478</v>
      </c>
      <c r="J17" s="83" t="n">
        <v>-20.0296179942008</v>
      </c>
      <c r="K17" s="83" t="n">
        <v>-5.15468374324093</v>
      </c>
      <c r="L17" s="84" t="n">
        <v>1.85829347443409</v>
      </c>
    </row>
    <row r="18" customFormat="false" ht="15" hidden="false" customHeight="false" outlineLevel="0" collapsed="false">
      <c r="A18" s="78"/>
      <c r="B18" s="53" t="s">
        <v>36</v>
      </c>
      <c r="C18" s="85" t="n">
        <v>50</v>
      </c>
      <c r="D18" s="86" t="n">
        <f aca="false">100*C18/$C$20</f>
        <v>25.6410256410256</v>
      </c>
      <c r="E18" s="87" t="n">
        <v>50</v>
      </c>
      <c r="F18" s="88" t="n">
        <f aca="false">100*E18/$E$20</f>
        <v>28.735632183908</v>
      </c>
      <c r="G18" s="89" t="n">
        <v>8.29218152732949</v>
      </c>
      <c r="H18" s="89" t="n">
        <v>6.69947643679713</v>
      </c>
      <c r="I18" s="89" t="n">
        <v>5.78067724873098</v>
      </c>
      <c r="J18" s="89" t="n">
        <v>3.29100338214282</v>
      </c>
      <c r="K18" s="89" t="n">
        <v>11.5361938999454</v>
      </c>
      <c r="L18" s="84" t="n">
        <v>0.947449043771747</v>
      </c>
    </row>
    <row r="19" customFormat="false" ht="15" hidden="false" customHeight="false" outlineLevel="0" collapsed="false">
      <c r="A19" s="78"/>
      <c r="B19" s="90" t="s">
        <v>37</v>
      </c>
      <c r="C19" s="85" t="n">
        <v>93</v>
      </c>
      <c r="D19" s="86" t="n">
        <f aca="false">100*C19/$C$20</f>
        <v>47.6923076923077</v>
      </c>
      <c r="E19" s="87" t="n">
        <v>89</v>
      </c>
      <c r="F19" s="88" t="n">
        <f aca="false">100*E19/$E$20</f>
        <v>51.1494252873563</v>
      </c>
      <c r="G19" s="89" t="n">
        <v>-0.567644713009068</v>
      </c>
      <c r="H19" s="89" t="n">
        <v>3.34269326768998</v>
      </c>
      <c r="I19" s="89" t="n">
        <v>0</v>
      </c>
      <c r="J19" s="89" t="n">
        <v>-1.57628676847773</v>
      </c>
      <c r="K19" s="89" t="n">
        <v>1.19402212470135</v>
      </c>
      <c r="L19" s="84" t="n">
        <v>0.354324777726292</v>
      </c>
    </row>
    <row r="20" customFormat="false" ht="15" hidden="false" customHeight="false" outlineLevel="0" collapsed="false">
      <c r="A20" s="73"/>
      <c r="B20" s="74" t="s">
        <v>55</v>
      </c>
      <c r="C20" s="75" t="n">
        <f aca="false">SUM(C17:C19)</f>
        <v>195</v>
      </c>
      <c r="D20" s="75"/>
      <c r="E20" s="75" t="n">
        <f aca="false">SUM(E17:E19)</f>
        <v>174</v>
      </c>
      <c r="F20" s="75"/>
      <c r="G20" s="76"/>
      <c r="H20" s="76"/>
      <c r="I20" s="76"/>
      <c r="J20" s="76"/>
      <c r="K20" s="76"/>
      <c r="L20" s="77"/>
    </row>
    <row r="21" customFormat="false" ht="15" hidden="false" customHeight="false" outlineLevel="0" collapsed="false">
      <c r="A21" s="78" t="s">
        <v>60</v>
      </c>
      <c r="B21" s="53" t="s">
        <v>35</v>
      </c>
      <c r="C21" s="79" t="n">
        <v>111</v>
      </c>
      <c r="D21" s="80" t="n">
        <f aca="false">100*C21/$C$24</f>
        <v>34.6875</v>
      </c>
      <c r="E21" s="81" t="n">
        <v>63</v>
      </c>
      <c r="F21" s="82" t="n">
        <f aca="false">100*E21/$E$24</f>
        <v>27.1551724137931</v>
      </c>
      <c r="G21" s="83" t="n">
        <v>-10.8086883427494</v>
      </c>
      <c r="H21" s="83" t="n">
        <v>6.87467779369664</v>
      </c>
      <c r="I21" s="83" t="n">
        <v>-9.06309770459292</v>
      </c>
      <c r="J21" s="83" t="n">
        <v>-15.4719899287646</v>
      </c>
      <c r="K21" s="83" t="n">
        <v>-4.86893026224809</v>
      </c>
      <c r="L21" s="84" t="n">
        <v>0.866127989800929</v>
      </c>
    </row>
    <row r="22" customFormat="false" ht="15" hidden="false" customHeight="false" outlineLevel="0" collapsed="false">
      <c r="A22" s="78"/>
      <c r="B22" s="53" t="s">
        <v>36</v>
      </c>
      <c r="C22" s="85" t="n">
        <v>86</v>
      </c>
      <c r="D22" s="86" t="n">
        <f aca="false">100*C22/$C$24</f>
        <v>26.875</v>
      </c>
      <c r="E22" s="87" t="n">
        <v>65</v>
      </c>
      <c r="F22" s="88" t="n">
        <f aca="false">100*E22/$E$24</f>
        <v>28.0172413793103</v>
      </c>
      <c r="G22" s="89" t="n">
        <v>8.93058139460955</v>
      </c>
      <c r="H22" s="89" t="n">
        <v>9.04925392402789</v>
      </c>
      <c r="I22" s="89" t="n">
        <v>5.43590083563821</v>
      </c>
      <c r="J22" s="89" t="n">
        <v>4.18484733213931</v>
      </c>
      <c r="K22" s="89" t="n">
        <v>9.94981068333708</v>
      </c>
      <c r="L22" s="84" t="n">
        <v>1.12242180869715</v>
      </c>
    </row>
    <row r="23" customFormat="false" ht="15" hidden="false" customHeight="false" outlineLevel="0" collapsed="false">
      <c r="A23" s="78"/>
      <c r="B23" s="90" t="s">
        <v>37</v>
      </c>
      <c r="C23" s="85" t="n">
        <v>123</v>
      </c>
      <c r="D23" s="86" t="n">
        <f aca="false">100*C23/$C$24</f>
        <v>38.4375</v>
      </c>
      <c r="E23" s="87" t="n">
        <v>104</v>
      </c>
      <c r="F23" s="88" t="n">
        <f aca="false">100*E23/$E$24</f>
        <v>44.8275862068966</v>
      </c>
      <c r="G23" s="89" t="n">
        <v>0.257095846762433</v>
      </c>
      <c r="H23" s="89" t="n">
        <v>3.25927059489652</v>
      </c>
      <c r="I23" s="89" t="n">
        <v>0.245944051730762</v>
      </c>
      <c r="J23" s="89" t="n">
        <v>-1.04987361821553</v>
      </c>
      <c r="K23" s="89" t="n">
        <v>1.74758674009397</v>
      </c>
      <c r="L23" s="84" t="n">
        <v>0.319597776220318</v>
      </c>
    </row>
    <row r="24" customFormat="false" ht="15" hidden="false" customHeight="false" outlineLevel="0" collapsed="false">
      <c r="A24" s="73"/>
      <c r="B24" s="74" t="s">
        <v>55</v>
      </c>
      <c r="C24" s="75" t="n">
        <f aca="false">SUM(C21:C23)</f>
        <v>320</v>
      </c>
      <c r="D24" s="75"/>
      <c r="E24" s="75" t="n">
        <f aca="false">SUM(E21:E23)</f>
        <v>232</v>
      </c>
      <c r="F24" s="75"/>
      <c r="G24" s="76"/>
      <c r="H24" s="76"/>
      <c r="I24" s="76"/>
      <c r="J24" s="76"/>
      <c r="K24" s="76"/>
      <c r="L24" s="77"/>
    </row>
    <row r="25" customFormat="false" ht="15" hidden="false" customHeight="false" outlineLevel="0" collapsed="false">
      <c r="A25" s="78" t="s">
        <v>61</v>
      </c>
      <c r="B25" s="53" t="s">
        <v>35</v>
      </c>
      <c r="C25" s="79" t="n">
        <v>31</v>
      </c>
      <c r="D25" s="80" t="n">
        <f aca="false">100*C25/$C$28</f>
        <v>44.9275362318841</v>
      </c>
      <c r="E25" s="81" t="n">
        <v>19</v>
      </c>
      <c r="F25" s="82" t="n">
        <f aca="false">100*E25/$E$28</f>
        <v>35.1851851851852</v>
      </c>
      <c r="G25" s="83" t="n">
        <v>-12.9973539702515</v>
      </c>
      <c r="H25" s="83" t="n">
        <v>9.66813900197463</v>
      </c>
      <c r="I25" s="83" t="n">
        <v>-11.9279007887744</v>
      </c>
      <c r="J25" s="83" t="n">
        <v>-16.828690523969</v>
      </c>
      <c r="K25" s="83" t="n">
        <v>-4.70737888643947</v>
      </c>
      <c r="L25" s="84" t="n">
        <v>2.21802320430061</v>
      </c>
    </row>
    <row r="26" customFormat="false" ht="15" hidden="false" customHeight="false" outlineLevel="0" collapsed="false">
      <c r="A26" s="78"/>
      <c r="B26" s="53" t="s">
        <v>36</v>
      </c>
      <c r="C26" s="85" t="n">
        <v>22</v>
      </c>
      <c r="D26" s="86" t="n">
        <f aca="false">100*C26/$C$28</f>
        <v>31.8840579710145</v>
      </c>
      <c r="E26" s="87" t="n">
        <v>19</v>
      </c>
      <c r="F26" s="88" t="n">
        <f aca="false">100*E26/$E$28</f>
        <v>35.1851851851852</v>
      </c>
      <c r="G26" s="89" t="n">
        <v>10.628160174657</v>
      </c>
      <c r="H26" s="89" t="n">
        <v>12.7777585962503</v>
      </c>
      <c r="I26" s="89" t="n">
        <v>4.06147124853347</v>
      </c>
      <c r="J26" s="89" t="n">
        <v>3.07953646858167</v>
      </c>
      <c r="K26" s="89" t="n">
        <v>11.0498266287813</v>
      </c>
      <c r="L26" s="84" t="n">
        <v>2.93141886557964</v>
      </c>
    </row>
    <row r="27" customFormat="false" ht="15" hidden="false" customHeight="false" outlineLevel="0" collapsed="false">
      <c r="A27" s="92"/>
      <c r="B27" s="93" t="s">
        <v>37</v>
      </c>
      <c r="C27" s="79" t="n">
        <v>16</v>
      </c>
      <c r="D27" s="80" t="n">
        <f aca="false">100*C27/$C$28</f>
        <v>23.1884057971014</v>
      </c>
      <c r="E27" s="81" t="n">
        <v>16</v>
      </c>
      <c r="F27" s="82" t="n">
        <f aca="false">100*E27/$E$28</f>
        <v>29.6296296296296</v>
      </c>
      <c r="G27" s="83" t="n">
        <v>-1.10348483581382</v>
      </c>
      <c r="H27" s="83" t="n">
        <v>2.68116644654695</v>
      </c>
      <c r="I27" s="83" t="n">
        <v>-1.40454724635599</v>
      </c>
      <c r="J27" s="83" t="n">
        <v>-2.99914713003089</v>
      </c>
      <c r="K27" s="83" t="n">
        <v>0.22120036420617</v>
      </c>
      <c r="L27" s="84" t="n">
        <v>0.670291611636736</v>
      </c>
    </row>
    <row r="28" customFormat="false" ht="15" hidden="false" customHeight="false" outlineLevel="0" collapsed="false">
      <c r="A28" s="94"/>
      <c r="B28" s="74" t="s">
        <v>55</v>
      </c>
      <c r="C28" s="75" t="n">
        <f aca="false">SUM(C25:C27)</f>
        <v>69</v>
      </c>
      <c r="D28" s="75"/>
      <c r="E28" s="75" t="n">
        <f aca="false">SUM(E25:E27)</f>
        <v>54</v>
      </c>
      <c r="F28" s="75"/>
      <c r="G28" s="76"/>
      <c r="H28" s="76"/>
      <c r="I28" s="76"/>
      <c r="J28" s="76"/>
      <c r="K28" s="76"/>
      <c r="L28" s="7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7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M5" activeCellId="0" sqref="M5"/>
    </sheetView>
  </sheetViews>
  <sheetFormatPr defaultRowHeight="15" zeroHeight="false" outlineLevelRow="0" outlineLevelCol="0"/>
  <cols>
    <col collapsed="false" customWidth="true" hidden="false" outlineLevel="0" max="1" min="1" style="46" width="12"/>
    <col collapsed="false" customWidth="true" hidden="false" outlineLevel="0" max="3" min="2" style="46" width="12.91"/>
    <col collapsed="false" customWidth="true" hidden="false" outlineLevel="0" max="5" min="4" style="95" width="12.91"/>
    <col collapsed="false" customWidth="true" hidden="false" outlineLevel="0" max="8" min="6" style="46" width="12.91"/>
    <col collapsed="false" customWidth="true" hidden="false" outlineLevel="0" max="9" min="9" style="46" width="14.33"/>
    <col collapsed="false" customWidth="true" hidden="false" outlineLevel="0" max="14" min="10" style="95" width="11.59"/>
    <col collapsed="false" customWidth="true" hidden="false" outlineLevel="0" max="15" min="15" style="46" width="11.59"/>
    <col collapsed="false" customWidth="true" hidden="false" outlineLevel="0" max="17" min="16" style="96" width="14.89"/>
    <col collapsed="false" customWidth="true" hidden="false" outlineLevel="0" max="18" min="18" style="96" width="16.38"/>
    <col collapsed="false" customWidth="true" hidden="false" outlineLevel="0" max="19" min="19" style="46" width="11.59"/>
    <col collapsed="false" customWidth="true" hidden="false" outlineLevel="0" max="1018" min="20" style="46" width="10.55"/>
    <col collapsed="false" customWidth="true" hidden="false" outlineLevel="0" max="1025" min="1019" style="0" width="10.5"/>
  </cols>
  <sheetData>
    <row r="1" customFormat="false" ht="17.35" hidden="false" customHeight="false" outlineLevel="0" collapsed="false">
      <c r="A1" s="1" t="s">
        <v>62</v>
      </c>
      <c r="B1" s="97"/>
    </row>
    <row r="2" customFormat="false" ht="17.35" hidden="false" customHeight="false" outlineLevel="0" collapsed="false">
      <c r="A2" s="1"/>
      <c r="B2" s="97"/>
    </row>
    <row r="3" customFormat="false" ht="15" hidden="false" customHeight="false" outlineLevel="0" collapsed="false">
      <c r="A3" s="47" t="s">
        <v>63</v>
      </c>
    </row>
    <row r="4" s="106" customFormat="true" ht="72.2" hidden="false" customHeight="true" outlineLevel="0" collapsed="false">
      <c r="A4" s="98" t="s">
        <v>64</v>
      </c>
      <c r="B4" s="98" t="s">
        <v>65</v>
      </c>
      <c r="C4" s="99" t="s">
        <v>66</v>
      </c>
      <c r="D4" s="99" t="s">
        <v>67</v>
      </c>
      <c r="E4" s="100" t="s">
        <v>68</v>
      </c>
      <c r="F4" s="101" t="s">
        <v>69</v>
      </c>
      <c r="G4" s="102" t="s">
        <v>70</v>
      </c>
      <c r="H4" s="102" t="s">
        <v>71</v>
      </c>
      <c r="I4" s="103" t="s">
        <v>72</v>
      </c>
      <c r="J4" s="102" t="s">
        <v>73</v>
      </c>
      <c r="K4" s="99" t="s">
        <v>74</v>
      </c>
      <c r="L4" s="104" t="s">
        <v>75</v>
      </c>
      <c r="M4" s="104" t="s">
        <v>76</v>
      </c>
      <c r="N4" s="105" t="s">
        <v>77</v>
      </c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107" t="s">
        <v>78</v>
      </c>
      <c r="B5" s="108" t="n">
        <v>34</v>
      </c>
      <c r="C5" s="54" t="n">
        <v>8</v>
      </c>
      <c r="D5" s="54" t="n">
        <v>10</v>
      </c>
      <c r="E5" s="56" t="n">
        <v>16</v>
      </c>
      <c r="F5" s="109" t="n">
        <v>27366.7393694729</v>
      </c>
      <c r="G5" s="110" t="n">
        <v>25528.6990146509</v>
      </c>
      <c r="H5" s="110" t="n">
        <v>200.88585190522</v>
      </c>
      <c r="I5" s="111" t="n">
        <v>-1952.97599872457</v>
      </c>
      <c r="J5" s="110" t="n">
        <f aca="false">I5+H5</f>
        <v>-1752.09014681935</v>
      </c>
      <c r="K5" s="54" t="n">
        <f aca="false">C5+D5</f>
        <v>18</v>
      </c>
      <c r="L5" s="112" t="n">
        <f aca="false">100*LN((F5+H5)/F5)</f>
        <v>0.731370058989205</v>
      </c>
      <c r="M5" s="112" t="n">
        <f aca="false">100*LN((F5+I5)/F5)</f>
        <v>-7.40374921469684</v>
      </c>
      <c r="N5" s="113" t="n">
        <f aca="false">100*LN((F5+H5+I5)/F5)</f>
        <v>-6.61639613244714</v>
      </c>
      <c r="P5" s="46"/>
      <c r="Q5" s="46"/>
      <c r="R5" s="46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</row>
    <row r="6" customFormat="false" ht="15" hidden="false" customHeight="false" outlineLevel="0" collapsed="false">
      <c r="A6" s="107" t="s">
        <v>79</v>
      </c>
      <c r="B6" s="108" t="n">
        <v>48</v>
      </c>
      <c r="C6" s="54" t="n">
        <v>11</v>
      </c>
      <c r="D6" s="54" t="n">
        <v>23</v>
      </c>
      <c r="E6" s="56" t="n">
        <v>14</v>
      </c>
      <c r="F6" s="109" t="n">
        <v>29325.3490146509</v>
      </c>
      <c r="G6" s="110" t="n">
        <v>27956.9210365733</v>
      </c>
      <c r="H6" s="110" t="n">
        <v>2288.27583007813</v>
      </c>
      <c r="I6" s="111" t="n">
        <v>-3480.16162358569</v>
      </c>
      <c r="J6" s="110" t="n">
        <f aca="false">I6+H6</f>
        <v>-1191.88579350756</v>
      </c>
      <c r="K6" s="54" t="n">
        <f aca="false">C6+D6</f>
        <v>34</v>
      </c>
      <c r="L6" s="112" t="n">
        <f aca="false">100*LN((F6+H6)/F6)</f>
        <v>7.51358975633768</v>
      </c>
      <c r="M6" s="112" t="n">
        <f aca="false">100*LN((F6+I6)/F6)</f>
        <v>-12.6327886881639</v>
      </c>
      <c r="N6" s="113" t="n">
        <f aca="false">100*LN((F6+H6+I6)/F6)</f>
        <v>-4.14925662881607</v>
      </c>
      <c r="P6" s="46"/>
      <c r="Q6" s="46"/>
      <c r="R6" s="46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</row>
    <row r="7" customFormat="false" ht="15" hidden="false" customHeight="false" outlineLevel="0" collapsed="false">
      <c r="A7" s="107" t="s">
        <v>80</v>
      </c>
      <c r="B7" s="108" t="n">
        <v>72</v>
      </c>
      <c r="C7" s="54" t="n">
        <v>10</v>
      </c>
      <c r="D7" s="54" t="n">
        <v>43</v>
      </c>
      <c r="E7" s="56" t="n">
        <v>19</v>
      </c>
      <c r="F7" s="109" t="n">
        <v>34720.7558404993</v>
      </c>
      <c r="G7" s="110" t="n">
        <v>26173.5616168003</v>
      </c>
      <c r="H7" s="110" t="n">
        <v>1482.31692221696</v>
      </c>
      <c r="I7" s="111" t="n">
        <v>-9915.27173526524</v>
      </c>
      <c r="J7" s="110" t="n">
        <f aca="false">I7+H7</f>
        <v>-8432.95481304828</v>
      </c>
      <c r="K7" s="54" t="n">
        <f aca="false">C7+D7</f>
        <v>53</v>
      </c>
      <c r="L7" s="112" t="n">
        <f aca="false">100*LN((F7+H7)/F7)</f>
        <v>4.18063390225054</v>
      </c>
      <c r="M7" s="112" t="n">
        <f aca="false">100*LN((F7+I7)/F7)</f>
        <v>-33.6272897154685</v>
      </c>
      <c r="N7" s="113" t="n">
        <f aca="false">100*LN((F7+H7+I7)/F7)</f>
        <v>-27.8232666838234</v>
      </c>
      <c r="P7" s="46"/>
      <c r="Q7" s="46"/>
      <c r="R7" s="46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</row>
    <row r="8" customFormat="false" ht="15" hidden="false" customHeight="false" outlineLevel="0" collapsed="false">
      <c r="A8" s="107" t="s">
        <v>81</v>
      </c>
      <c r="B8" s="108" t="n">
        <v>104</v>
      </c>
      <c r="C8" s="54" t="n">
        <v>15</v>
      </c>
      <c r="D8" s="54" t="n">
        <v>60</v>
      </c>
      <c r="E8" s="56" t="n">
        <v>29</v>
      </c>
      <c r="F8" s="109" t="n">
        <v>37867.471965012</v>
      </c>
      <c r="G8" s="110" t="n">
        <v>28889.5454257654</v>
      </c>
      <c r="H8" s="110" t="n">
        <v>284.85588000876</v>
      </c>
      <c r="I8" s="111" t="n">
        <v>-8974.45029425106</v>
      </c>
      <c r="J8" s="110" t="n">
        <f aca="false">I8+H8</f>
        <v>-8689.5944142423</v>
      </c>
      <c r="K8" s="54" t="n">
        <f aca="false">C8+D8</f>
        <v>75</v>
      </c>
      <c r="L8" s="112" t="n">
        <f aca="false">100*LN((F8+H8)/F8)</f>
        <v>0.749429001257329</v>
      </c>
      <c r="M8" s="112" t="n">
        <f aca="false">100*LN((F8+I8)/F8)</f>
        <v>-27.0492382792919</v>
      </c>
      <c r="N8" s="113" t="n">
        <f aca="false">100*LN((F8+H8+I8)/F8)</f>
        <v>-26.06816800622</v>
      </c>
      <c r="P8" s="46"/>
      <c r="Q8" s="46"/>
      <c r="R8" s="46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</row>
    <row r="9" customFormat="false" ht="15" hidden="false" customHeight="false" outlineLevel="0" collapsed="false">
      <c r="A9" s="107" t="s">
        <v>82</v>
      </c>
      <c r="B9" s="108" t="n">
        <v>107</v>
      </c>
      <c r="C9" s="54" t="n">
        <v>25</v>
      </c>
      <c r="D9" s="54" t="n">
        <v>57</v>
      </c>
      <c r="E9" s="56" t="n">
        <v>25</v>
      </c>
      <c r="F9" s="109" t="n">
        <v>46216.0524229101</v>
      </c>
      <c r="G9" s="110" t="n">
        <v>41298.9333154146</v>
      </c>
      <c r="H9" s="110" t="n">
        <v>2582.01522300585</v>
      </c>
      <c r="I9" s="111" t="n">
        <v>-6854.33385599631</v>
      </c>
      <c r="J9" s="110" t="n">
        <f aca="false">I9+H9</f>
        <v>-4272.31863299046</v>
      </c>
      <c r="K9" s="54" t="n">
        <f aca="false">C9+D9</f>
        <v>82</v>
      </c>
      <c r="L9" s="112" t="n">
        <f aca="false">100*LN((F9+H9)/F9)</f>
        <v>5.43635218748349</v>
      </c>
      <c r="M9" s="112" t="n">
        <f aca="false">100*LN((F9+I9)/F9)</f>
        <v>-16.053345877237</v>
      </c>
      <c r="N9" s="113" t="n">
        <f aca="false">100*LN((F9+H9+I9)/F9)</f>
        <v>-9.69981443280657</v>
      </c>
      <c r="P9" s="46"/>
      <c r="Q9" s="46"/>
      <c r="R9" s="46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</row>
    <row r="10" customFormat="false" ht="15" hidden="false" customHeight="false" outlineLevel="0" collapsed="false">
      <c r="A10" s="114" t="s">
        <v>83</v>
      </c>
      <c r="B10" s="115" t="n">
        <v>118</v>
      </c>
      <c r="C10" s="58" t="n">
        <v>42</v>
      </c>
      <c r="D10" s="58" t="n">
        <v>49</v>
      </c>
      <c r="E10" s="59" t="n">
        <v>27</v>
      </c>
      <c r="F10" s="116" t="n">
        <v>42141.5333154146</v>
      </c>
      <c r="G10" s="117" t="n">
        <v>51083.4562405893</v>
      </c>
      <c r="H10" s="117" t="n">
        <v>12669.9467974812</v>
      </c>
      <c r="I10" s="118" t="n">
        <v>-3338.91824395267</v>
      </c>
      <c r="J10" s="117" t="n">
        <f aca="false">I10+H10</f>
        <v>9331.02855352853</v>
      </c>
      <c r="K10" s="58" t="n">
        <f aca="false">C10+D10</f>
        <v>91</v>
      </c>
      <c r="L10" s="119" t="n">
        <f aca="false">100*LN((F10+H10)/F10)</f>
        <v>26.2865869188465</v>
      </c>
      <c r="M10" s="119" t="n">
        <f aca="false">100*LN((F10+I10)/F10)</f>
        <v>-8.25461508294908</v>
      </c>
      <c r="N10" s="120" t="n">
        <f aca="false">100*LN((F10+H10+I10)/F10)</f>
        <v>20.0015092512032</v>
      </c>
      <c r="P10" s="46"/>
      <c r="Q10" s="46"/>
      <c r="R10" s="46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</row>
    <row r="13" customFormat="false" ht="15" hidden="false" customHeight="false" outlineLevel="0" collapsed="false">
      <c r="T13" s="0"/>
      <c r="U13" s="0"/>
      <c r="V13" s="0"/>
      <c r="W13" s="0"/>
      <c r="X13" s="0"/>
      <c r="Y13" s="0"/>
      <c r="Z13" s="0"/>
      <c r="AA13" s="0"/>
    </row>
    <row r="14" customFormat="false" ht="15" hidden="false" customHeight="false" outlineLevel="0" collapsed="false">
      <c r="A14" s="47" t="s">
        <v>84</v>
      </c>
      <c r="U14" s="95"/>
      <c r="V14" s="95"/>
      <c r="W14" s="95"/>
      <c r="X14" s="95"/>
      <c r="Y14" s="95"/>
      <c r="Z14" s="95"/>
    </row>
    <row r="15" customFormat="false" ht="15" hidden="false" customHeight="false" outlineLevel="0" collapsed="false">
      <c r="A15" s="47" t="s">
        <v>85</v>
      </c>
      <c r="U15" s="95"/>
      <c r="V15" s="95"/>
      <c r="W15" s="95"/>
      <c r="X15" s="95"/>
      <c r="Y15" s="95"/>
      <c r="Z15" s="95"/>
    </row>
    <row r="16" s="125" customFormat="true" ht="45.45" hidden="false" customHeight="true" outlineLevel="0" collapsed="false">
      <c r="A16" s="121" t="s">
        <v>86</v>
      </c>
      <c r="B16" s="122" t="s">
        <v>87</v>
      </c>
      <c r="C16" s="122" t="s">
        <v>88</v>
      </c>
      <c r="D16" s="122" t="s">
        <v>89</v>
      </c>
      <c r="E16" s="123" t="s">
        <v>90</v>
      </c>
      <c r="F16" s="123" t="s">
        <v>91</v>
      </c>
      <c r="G16" s="123" t="s">
        <v>92</v>
      </c>
      <c r="H16" s="124" t="s">
        <v>93</v>
      </c>
      <c r="AKR16" s="126"/>
      <c r="AKS16" s="126"/>
      <c r="AKT16" s="126"/>
      <c r="AKU16" s="126"/>
      <c r="AKV16" s="126"/>
      <c r="AKW16" s="126"/>
      <c r="AKX16" s="126"/>
      <c r="AKY16" s="126"/>
      <c r="AKZ16" s="126"/>
      <c r="ALA16" s="126"/>
      <c r="ALB16" s="126"/>
      <c r="ALC16" s="126"/>
      <c r="ALD16" s="126"/>
      <c r="ALE16" s="126"/>
      <c r="ALF16" s="126"/>
      <c r="ALG16" s="126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46" customFormat="true" ht="15" hidden="false" customHeight="false" outlineLevel="0" collapsed="false">
      <c r="A17" s="127" t="n">
        <v>3</v>
      </c>
      <c r="B17" s="128" t="n">
        <v>232.880320619336</v>
      </c>
      <c r="C17" s="128" t="n">
        <v>188.880260319316</v>
      </c>
      <c r="D17" s="128" t="n">
        <v>153.193505760445</v>
      </c>
      <c r="E17" s="128" t="n">
        <v>124.24935336017</v>
      </c>
      <c r="F17" s="128" t="n">
        <v>100.773865927197</v>
      </c>
      <c r="G17" s="128" t="n">
        <v>81.73380206233</v>
      </c>
      <c r="H17" s="129" t="n">
        <v>80.04</v>
      </c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46" customFormat="true" ht="15" hidden="false" customHeight="false" outlineLevel="0" collapsed="false">
      <c r="A18" s="127" t="n">
        <v>5</v>
      </c>
      <c r="B18" s="128" t="s">
        <v>58</v>
      </c>
      <c r="C18" s="128" t="s">
        <v>58</v>
      </c>
      <c r="D18" s="128" t="s">
        <v>58</v>
      </c>
      <c r="E18" s="128" t="n">
        <v>76.9</v>
      </c>
      <c r="F18" s="128" t="n">
        <v>84.3263970333237</v>
      </c>
      <c r="G18" s="128" t="n">
        <v>98.3313994276559</v>
      </c>
      <c r="H18" s="129" t="n">
        <v>101.4</v>
      </c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46" customFormat="true" ht="15" hidden="false" customHeight="false" outlineLevel="0" collapsed="false">
      <c r="A19" s="127" t="n">
        <v>9</v>
      </c>
      <c r="B19" s="128" t="s">
        <v>58</v>
      </c>
      <c r="C19" s="128" t="s">
        <v>58</v>
      </c>
      <c r="D19" s="128" t="s">
        <v>58</v>
      </c>
      <c r="E19" s="128" t="s">
        <v>58</v>
      </c>
      <c r="F19" s="128" t="s">
        <v>58</v>
      </c>
      <c r="G19" s="128" t="n">
        <v>111.55</v>
      </c>
      <c r="H19" s="130" t="n">
        <v>103.21</v>
      </c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46" customFormat="true" ht="15" hidden="false" customHeight="false" outlineLevel="0" collapsed="false">
      <c r="A20" s="127" t="n">
        <v>11</v>
      </c>
      <c r="B20" s="128" t="n">
        <v>7301.1</v>
      </c>
      <c r="C20" s="128" t="n">
        <v>7176.36672861097</v>
      </c>
      <c r="D20" s="128" t="n">
        <v>6040.43056067005</v>
      </c>
      <c r="E20" s="128" t="n">
        <v>5084.3</v>
      </c>
      <c r="F20" s="128" t="n">
        <v>3594.4</v>
      </c>
      <c r="G20" s="128" t="n">
        <v>3141.05652577902</v>
      </c>
      <c r="H20" s="129" t="n">
        <v>2936.3</v>
      </c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46" customFormat="true" ht="15" hidden="false" customHeight="false" outlineLevel="0" collapsed="false">
      <c r="A21" s="127" t="n">
        <v>34</v>
      </c>
      <c r="B21" s="128" t="s">
        <v>58</v>
      </c>
      <c r="C21" s="128" t="s">
        <v>58</v>
      </c>
      <c r="D21" s="128" t="s">
        <v>58</v>
      </c>
      <c r="E21" s="128" t="n">
        <v>0.55</v>
      </c>
      <c r="F21" s="128" t="n">
        <v>0.591313164860334</v>
      </c>
      <c r="G21" s="128" t="n">
        <v>0.7</v>
      </c>
      <c r="H21" s="130" t="n">
        <v>0.8</v>
      </c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46" customFormat="true" ht="15" hidden="false" customHeight="false" outlineLevel="0" collapsed="false">
      <c r="A22" s="127" t="n">
        <v>46</v>
      </c>
      <c r="B22" s="128" t="s">
        <v>58</v>
      </c>
      <c r="C22" s="128" t="s">
        <v>58</v>
      </c>
      <c r="D22" s="128" t="s">
        <v>58</v>
      </c>
      <c r="E22" s="131" t="n">
        <v>0.02</v>
      </c>
      <c r="F22" s="131" t="n">
        <v>0.0183400808640934</v>
      </c>
      <c r="G22" s="132" t="n">
        <v>0.01</v>
      </c>
      <c r="H22" s="130" t="s">
        <v>58</v>
      </c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46" customFormat="true" ht="15" hidden="false" customHeight="false" outlineLevel="0" collapsed="false">
      <c r="A23" s="127" t="n">
        <v>48</v>
      </c>
      <c r="B23" s="128" t="s">
        <v>58</v>
      </c>
      <c r="C23" s="128" t="s">
        <v>58</v>
      </c>
      <c r="D23" s="128" t="s">
        <v>58</v>
      </c>
      <c r="E23" s="128" t="s">
        <v>58</v>
      </c>
      <c r="F23" s="128" t="n">
        <v>4753.6</v>
      </c>
      <c r="G23" s="128" t="n">
        <v>2971</v>
      </c>
      <c r="H23" s="129" t="n">
        <v>3884.1</v>
      </c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46" customFormat="true" ht="15" hidden="false" customHeight="false" outlineLevel="0" collapsed="false">
      <c r="A24" s="127" t="n">
        <v>49</v>
      </c>
      <c r="B24" s="128" t="s">
        <v>58</v>
      </c>
      <c r="C24" s="128" t="s">
        <v>58</v>
      </c>
      <c r="D24" s="128" t="s">
        <v>58</v>
      </c>
      <c r="E24" s="128" t="n">
        <v>650.58</v>
      </c>
      <c r="F24" s="128" t="n">
        <v>220.936681879673</v>
      </c>
      <c r="G24" s="128" t="n">
        <v>75.03</v>
      </c>
      <c r="H24" s="129" t="n">
        <v>93.55</v>
      </c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46" customFormat="true" ht="15" hidden="false" customHeight="false" outlineLevel="0" collapsed="false">
      <c r="A25" s="127" t="n">
        <v>50</v>
      </c>
      <c r="B25" s="128" t="s">
        <v>58</v>
      </c>
      <c r="C25" s="128" t="s">
        <v>58</v>
      </c>
      <c r="D25" s="128" t="s">
        <v>58</v>
      </c>
      <c r="E25" s="128" t="n">
        <v>144.8</v>
      </c>
      <c r="F25" s="128" t="n">
        <v>142.140578301905</v>
      </c>
      <c r="G25" s="128" t="n">
        <v>139.53</v>
      </c>
      <c r="H25" s="129" t="n">
        <v>117.7</v>
      </c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46" customFormat="true" ht="15" hidden="false" customHeight="false" outlineLevel="0" collapsed="false">
      <c r="A26" s="127" t="n">
        <v>51</v>
      </c>
      <c r="B26" s="128" t="s">
        <v>58</v>
      </c>
      <c r="C26" s="128" t="s">
        <v>58</v>
      </c>
      <c r="D26" s="128" t="s">
        <v>58</v>
      </c>
      <c r="E26" s="128" t="n">
        <v>294.46</v>
      </c>
      <c r="F26" s="128" t="n">
        <v>265.362326640388</v>
      </c>
      <c r="G26" s="128" t="n">
        <v>239.14</v>
      </c>
      <c r="H26" s="129" t="n">
        <v>243.75</v>
      </c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46" customFormat="true" ht="15" hidden="false" customHeight="false" outlineLevel="0" collapsed="false">
      <c r="A27" s="127" t="n">
        <v>52</v>
      </c>
      <c r="B27" s="128" t="s">
        <v>58</v>
      </c>
      <c r="C27" s="128" t="s">
        <v>58</v>
      </c>
      <c r="D27" s="128" t="s">
        <v>58</v>
      </c>
      <c r="E27" s="128" t="n">
        <v>190.27</v>
      </c>
      <c r="F27" s="128" t="n">
        <v>145.601797379016</v>
      </c>
      <c r="G27" s="128" t="n">
        <v>111.42</v>
      </c>
      <c r="H27" s="129" t="n">
        <v>117.46</v>
      </c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46" customFormat="true" ht="15" hidden="false" customHeight="false" outlineLevel="0" collapsed="false">
      <c r="A28" s="127" t="n">
        <v>53</v>
      </c>
      <c r="B28" s="128" t="s">
        <v>58</v>
      </c>
      <c r="C28" s="128" t="s">
        <v>58</v>
      </c>
      <c r="D28" s="128" t="s">
        <v>58</v>
      </c>
      <c r="E28" s="128" t="n">
        <v>387.37</v>
      </c>
      <c r="F28" s="128" t="n">
        <v>205.16243369584</v>
      </c>
      <c r="G28" s="128" t="n">
        <v>108.66</v>
      </c>
      <c r="H28" s="129" t="n">
        <v>132.31</v>
      </c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46" customFormat="true" ht="15" hidden="false" customHeight="false" outlineLevel="0" collapsed="false">
      <c r="A29" s="127" t="n">
        <v>54</v>
      </c>
      <c r="B29" s="128" t="s">
        <v>58</v>
      </c>
      <c r="C29" s="128" t="s">
        <v>58</v>
      </c>
      <c r="D29" s="128" t="n">
        <v>224</v>
      </c>
      <c r="E29" s="128" t="n">
        <v>180.560495736273</v>
      </c>
      <c r="F29" s="128" t="n">
        <v>152.8</v>
      </c>
      <c r="G29" s="128" t="n">
        <v>161.829316003538</v>
      </c>
      <c r="H29" s="130" t="n">
        <v>197.969075017901</v>
      </c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46" customFormat="true" ht="15" hidden="false" customHeight="false" outlineLevel="0" collapsed="false">
      <c r="A30" s="127" t="n">
        <v>55</v>
      </c>
      <c r="B30" s="128" t="s">
        <v>58</v>
      </c>
      <c r="C30" s="128" t="s">
        <v>58</v>
      </c>
      <c r="D30" s="128" t="s">
        <v>58</v>
      </c>
      <c r="E30" s="128" t="n">
        <v>10.45</v>
      </c>
      <c r="F30" s="128" t="n">
        <v>5.34712338441648</v>
      </c>
      <c r="G30" s="128" t="n">
        <v>1.75035738259079</v>
      </c>
      <c r="H30" s="129" t="n">
        <v>0</v>
      </c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46" customFormat="true" ht="15" hidden="false" customHeight="false" outlineLevel="0" collapsed="false">
      <c r="A31" s="127" t="n">
        <v>57</v>
      </c>
      <c r="B31" s="128" t="s">
        <v>58</v>
      </c>
      <c r="C31" s="128" t="s">
        <v>58</v>
      </c>
      <c r="D31" s="128" t="s">
        <v>58</v>
      </c>
      <c r="E31" s="128" t="n">
        <v>25.35</v>
      </c>
      <c r="F31" s="128" t="n">
        <v>19.4907054089826</v>
      </c>
      <c r="G31" s="128" t="n">
        <v>12.5769947703907</v>
      </c>
      <c r="H31" s="130" t="n">
        <v>0.249508470990248</v>
      </c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46" customFormat="true" ht="15" hidden="false" customHeight="false" outlineLevel="0" collapsed="false">
      <c r="A32" s="127" t="n">
        <v>58</v>
      </c>
      <c r="B32" s="128" t="s">
        <v>58</v>
      </c>
      <c r="C32" s="128" t="s">
        <v>58</v>
      </c>
      <c r="D32" s="128" t="s">
        <v>58</v>
      </c>
      <c r="E32" s="128" t="n">
        <v>66.1</v>
      </c>
      <c r="F32" s="128" t="n">
        <v>43.4543077358901</v>
      </c>
      <c r="G32" s="128" t="n">
        <v>21.5982449630337</v>
      </c>
      <c r="H32" s="130" t="n">
        <v>0</v>
      </c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46" customFormat="true" ht="15" hidden="false" customHeight="false" outlineLevel="0" collapsed="false">
      <c r="A33" s="127" t="n">
        <v>59</v>
      </c>
      <c r="B33" s="128" t="s">
        <v>58</v>
      </c>
      <c r="C33" s="128" t="s">
        <v>58</v>
      </c>
      <c r="D33" s="128" t="s">
        <v>58</v>
      </c>
      <c r="E33" s="128" t="s">
        <v>58</v>
      </c>
      <c r="F33" s="128" t="s">
        <v>58</v>
      </c>
      <c r="G33" s="128" t="n">
        <v>25.02</v>
      </c>
      <c r="H33" s="130" t="n">
        <v>0.475879295348621</v>
      </c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46" customFormat="true" ht="15" hidden="false" customHeight="false" outlineLevel="0" collapsed="false">
      <c r="A34" s="127" t="n">
        <v>60</v>
      </c>
      <c r="B34" s="128" t="s">
        <v>58</v>
      </c>
      <c r="C34" s="128" t="s">
        <v>58</v>
      </c>
      <c r="D34" s="128" t="s">
        <v>58</v>
      </c>
      <c r="E34" s="128" t="n">
        <v>8.46</v>
      </c>
      <c r="F34" s="128" t="n">
        <v>16.4873654021185</v>
      </c>
      <c r="G34" s="128" t="n">
        <v>50.1325077843677</v>
      </c>
      <c r="H34" s="130" t="n">
        <v>10.7779953389313</v>
      </c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46" customFormat="true" ht="15" hidden="false" customHeight="false" outlineLevel="0" collapsed="false">
      <c r="A35" s="127" t="n">
        <v>61</v>
      </c>
      <c r="B35" s="128" t="s">
        <v>58</v>
      </c>
      <c r="C35" s="128" t="s">
        <v>58</v>
      </c>
      <c r="D35" s="128" t="s">
        <v>58</v>
      </c>
      <c r="E35" s="128" t="n">
        <v>66.67</v>
      </c>
      <c r="F35" s="128" t="n">
        <v>44.1946852529397</v>
      </c>
      <c r="G35" s="128" t="n">
        <v>22.2725202358659</v>
      </c>
      <c r="H35" s="130" t="n">
        <v>0.554342603808291</v>
      </c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46" customFormat="true" ht="15" hidden="false" customHeight="false" outlineLevel="0" collapsed="false">
      <c r="A36" s="127" t="n">
        <v>62</v>
      </c>
      <c r="B36" s="128" t="s">
        <v>58</v>
      </c>
      <c r="C36" s="128" t="s">
        <v>58</v>
      </c>
      <c r="D36" s="128" t="s">
        <v>58</v>
      </c>
      <c r="E36" s="128" t="s">
        <v>58</v>
      </c>
      <c r="F36" s="128" t="s">
        <v>58</v>
      </c>
      <c r="G36" s="128" t="n">
        <v>7.01</v>
      </c>
      <c r="H36" s="130" t="n">
        <v>0.243511661743032</v>
      </c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46" customFormat="true" ht="15" hidden="false" customHeight="false" outlineLevel="0" collapsed="false">
      <c r="A37" s="127" t="n">
        <v>63</v>
      </c>
      <c r="B37" s="128" t="s">
        <v>58</v>
      </c>
      <c r="C37" s="128" t="s">
        <v>58</v>
      </c>
      <c r="D37" s="128" t="s">
        <v>58</v>
      </c>
      <c r="E37" s="128" t="s">
        <v>58</v>
      </c>
      <c r="F37" s="128" t="s">
        <v>58</v>
      </c>
      <c r="G37" s="128" t="n">
        <v>68.44</v>
      </c>
      <c r="H37" s="130" t="n">
        <v>47.4532754449477</v>
      </c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46" customFormat="true" ht="15" hidden="false" customHeight="false" outlineLevel="0" collapsed="false">
      <c r="A38" s="127" t="n">
        <v>64</v>
      </c>
      <c r="B38" s="128" t="s">
        <v>58</v>
      </c>
      <c r="C38" s="128" t="s">
        <v>58</v>
      </c>
      <c r="D38" s="128" t="s">
        <v>58</v>
      </c>
      <c r="E38" s="128" t="n">
        <v>75.67</v>
      </c>
      <c r="F38" s="128" t="n">
        <v>59.1759652071223</v>
      </c>
      <c r="G38" s="128" t="n">
        <v>39.2808952884091</v>
      </c>
      <c r="H38" s="130" t="n">
        <v>32.5306015007889</v>
      </c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46" customFormat="true" ht="15" hidden="false" customHeight="false" outlineLevel="0" collapsed="false">
      <c r="A39" s="127" t="n">
        <v>65</v>
      </c>
      <c r="B39" s="128" t="s">
        <v>58</v>
      </c>
      <c r="C39" s="128" t="s">
        <v>58</v>
      </c>
      <c r="D39" s="128" t="s">
        <v>58</v>
      </c>
      <c r="E39" s="128" t="n">
        <v>16.91</v>
      </c>
      <c r="F39" s="128" t="n">
        <v>17.9748681274471</v>
      </c>
      <c r="G39" s="128" t="n">
        <v>19.9007398118947</v>
      </c>
      <c r="H39" s="130" t="n">
        <v>21.3114018894604</v>
      </c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46" customFormat="true" ht="15" hidden="false" customHeight="false" outlineLevel="0" collapsed="false">
      <c r="A40" s="127" t="n">
        <v>66</v>
      </c>
      <c r="B40" s="128" t="s">
        <v>58</v>
      </c>
      <c r="C40" s="128" t="s">
        <v>58</v>
      </c>
      <c r="D40" s="128" t="s">
        <v>58</v>
      </c>
      <c r="E40" s="128" t="n">
        <v>115.71</v>
      </c>
      <c r="F40" s="128" t="n">
        <v>88.1216369544791</v>
      </c>
      <c r="G40" s="128" t="n">
        <v>55.9674251096315</v>
      </c>
      <c r="H40" s="130" t="n">
        <v>63.3213281831618</v>
      </c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46" customFormat="true" ht="15" hidden="false" customHeight="false" outlineLevel="0" collapsed="false">
      <c r="A41" s="127" t="n">
        <v>67</v>
      </c>
      <c r="B41" s="128" t="s">
        <v>58</v>
      </c>
      <c r="C41" s="128" t="n">
        <v>147</v>
      </c>
      <c r="D41" s="128" t="n">
        <v>114.084919928963</v>
      </c>
      <c r="E41" s="133" t="n">
        <v>78</v>
      </c>
      <c r="F41" s="128" t="s">
        <v>58</v>
      </c>
      <c r="G41" s="128" t="s">
        <v>58</v>
      </c>
      <c r="H41" s="130" t="s">
        <v>58</v>
      </c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46" customFormat="true" ht="15" hidden="false" customHeight="false" outlineLevel="0" collapsed="false">
      <c r="A42" s="127" t="n">
        <v>68</v>
      </c>
      <c r="B42" s="128" t="s">
        <v>58</v>
      </c>
      <c r="C42" s="128" t="s">
        <v>58</v>
      </c>
      <c r="D42" s="128" t="n">
        <v>15</v>
      </c>
      <c r="E42" s="128" t="n">
        <v>10.4214778625424</v>
      </c>
      <c r="F42" s="133" t="n">
        <v>23</v>
      </c>
      <c r="G42" s="128" t="s">
        <v>58</v>
      </c>
      <c r="H42" s="130" t="s">
        <v>58</v>
      </c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46" customFormat="true" ht="15" hidden="false" customHeight="false" outlineLevel="0" collapsed="false">
      <c r="A43" s="127" t="n">
        <v>69</v>
      </c>
      <c r="B43" s="128" t="s">
        <v>58</v>
      </c>
      <c r="C43" s="128" t="s">
        <v>58</v>
      </c>
      <c r="D43" s="128" t="n">
        <v>0</v>
      </c>
      <c r="E43" s="128" t="n">
        <v>18.7</v>
      </c>
      <c r="F43" s="133" t="n">
        <v>77</v>
      </c>
      <c r="G43" s="128" t="s">
        <v>58</v>
      </c>
      <c r="H43" s="130" t="s">
        <v>58</v>
      </c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46" customFormat="true" ht="15" hidden="false" customHeight="false" outlineLevel="0" collapsed="false">
      <c r="A44" s="127" t="n">
        <v>71</v>
      </c>
      <c r="B44" s="128" t="s">
        <v>58</v>
      </c>
      <c r="C44" s="128" t="s">
        <v>58</v>
      </c>
      <c r="D44" s="128" t="n">
        <v>0</v>
      </c>
      <c r="E44" s="128" t="n">
        <v>15.3853012520472</v>
      </c>
      <c r="F44" s="133" t="n">
        <v>75</v>
      </c>
      <c r="G44" s="128" t="s">
        <v>58</v>
      </c>
      <c r="H44" s="130" t="s">
        <v>58</v>
      </c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46" customFormat="true" ht="15" hidden="false" customHeight="false" outlineLevel="0" collapsed="false">
      <c r="A45" s="127" t="n">
        <v>76</v>
      </c>
      <c r="B45" s="128" t="s">
        <v>58</v>
      </c>
      <c r="C45" s="128" t="s">
        <v>58</v>
      </c>
      <c r="D45" s="128" t="s">
        <v>58</v>
      </c>
      <c r="E45" s="128" t="s">
        <v>58</v>
      </c>
      <c r="F45" s="128" t="n">
        <v>400</v>
      </c>
      <c r="G45" s="128" t="n">
        <v>247.586430919647</v>
      </c>
      <c r="H45" s="129" t="n">
        <v>211</v>
      </c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46" customFormat="true" ht="15" hidden="false" customHeight="false" outlineLevel="0" collapsed="false">
      <c r="A46" s="134" t="n">
        <v>77</v>
      </c>
      <c r="B46" s="128" t="s">
        <v>58</v>
      </c>
      <c r="C46" s="128" t="s">
        <v>58</v>
      </c>
      <c r="D46" s="128" t="n">
        <v>1570.8</v>
      </c>
      <c r="E46" s="128" t="n">
        <v>1337.48181576503</v>
      </c>
      <c r="F46" s="128" t="n">
        <v>1138.81945983074</v>
      </c>
      <c r="G46" s="128" t="n">
        <v>969.66534184045</v>
      </c>
      <c r="H46" s="129" t="n">
        <v>924</v>
      </c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46" customFormat="true" ht="15" hidden="false" customHeight="false" outlineLevel="0" collapsed="false">
      <c r="A47" s="127" t="n">
        <v>101</v>
      </c>
      <c r="B47" s="128" t="s">
        <v>58</v>
      </c>
      <c r="C47" s="128" t="s">
        <v>58</v>
      </c>
      <c r="D47" s="128" t="n">
        <v>945</v>
      </c>
      <c r="E47" s="128" t="n">
        <v>808.676389160125</v>
      </c>
      <c r="F47" s="128" t="n">
        <v>178</v>
      </c>
      <c r="G47" s="128" t="n">
        <v>64.3117407632541</v>
      </c>
      <c r="H47" s="129" t="n">
        <v>20.7</v>
      </c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46" customFormat="true" ht="15" hidden="false" customHeight="false" outlineLevel="0" collapsed="false">
      <c r="A48" s="127" t="n">
        <v>102</v>
      </c>
      <c r="B48" s="128" t="s">
        <v>58</v>
      </c>
      <c r="C48" s="128" t="s">
        <v>58</v>
      </c>
      <c r="D48" s="128" t="s">
        <v>58</v>
      </c>
      <c r="E48" s="128" t="n">
        <v>1</v>
      </c>
      <c r="F48" s="128" t="n">
        <v>1</v>
      </c>
      <c r="G48" s="133" t="n">
        <v>0</v>
      </c>
      <c r="H48" s="130" t="s">
        <v>58</v>
      </c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46" customFormat="true" ht="15" hidden="false" customHeight="false" outlineLevel="0" collapsed="false">
      <c r="A49" s="127" t="n">
        <v>103</v>
      </c>
      <c r="B49" s="128" t="s">
        <v>58</v>
      </c>
      <c r="C49" s="128" t="s">
        <v>58</v>
      </c>
      <c r="D49" s="128" t="s">
        <v>58</v>
      </c>
      <c r="E49" s="128" t="n">
        <v>1</v>
      </c>
      <c r="F49" s="128" t="n">
        <v>5.5</v>
      </c>
      <c r="G49" s="128" t="n">
        <v>3.53270434653114</v>
      </c>
      <c r="H49" s="129" t="n">
        <v>0</v>
      </c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46" customFormat="true" ht="15" hidden="false" customHeight="false" outlineLevel="0" collapsed="false">
      <c r="A50" s="127" t="n">
        <v>104</v>
      </c>
      <c r="B50" s="128" t="s">
        <v>58</v>
      </c>
      <c r="C50" s="128" t="s">
        <v>58</v>
      </c>
      <c r="D50" s="128" t="s">
        <v>58</v>
      </c>
      <c r="E50" s="128" t="n">
        <v>14.7</v>
      </c>
      <c r="F50" s="128" t="n">
        <v>4.71185393579084</v>
      </c>
      <c r="G50" s="128" t="n">
        <v>1.9</v>
      </c>
      <c r="H50" s="129" t="n">
        <v>106.2</v>
      </c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46" customFormat="true" ht="15" hidden="false" customHeight="false" outlineLevel="0" collapsed="false">
      <c r="A51" s="127" t="n">
        <v>105</v>
      </c>
      <c r="B51" s="128" t="s">
        <v>58</v>
      </c>
      <c r="C51" s="128" t="s">
        <v>58</v>
      </c>
      <c r="D51" s="128" t="n">
        <v>3.1</v>
      </c>
      <c r="E51" s="128" t="n">
        <v>9.04153083750327</v>
      </c>
      <c r="F51" s="133" t="n">
        <v>2.4</v>
      </c>
      <c r="G51" s="128" t="s">
        <v>58</v>
      </c>
      <c r="H51" s="130" t="s">
        <v>58</v>
      </c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46" customFormat="true" ht="15" hidden="false" customHeight="false" outlineLevel="0" collapsed="false">
      <c r="A52" s="127" t="n">
        <v>106</v>
      </c>
      <c r="B52" s="128" t="s">
        <v>58</v>
      </c>
      <c r="C52" s="128" t="s">
        <v>58</v>
      </c>
      <c r="D52" s="128" t="s">
        <v>58</v>
      </c>
      <c r="E52" s="128" t="n">
        <v>64.7</v>
      </c>
      <c r="F52" s="128" t="n">
        <v>73.9240249218185</v>
      </c>
      <c r="G52" s="128" t="n">
        <v>52.7</v>
      </c>
      <c r="H52" s="129" t="n">
        <v>0</v>
      </c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46" customFormat="true" ht="15" hidden="false" customHeight="false" outlineLevel="0" collapsed="false">
      <c r="A53" s="127" t="n">
        <v>107</v>
      </c>
      <c r="B53" s="128" t="s">
        <v>58</v>
      </c>
      <c r="C53" s="128" t="s">
        <v>58</v>
      </c>
      <c r="D53" s="128" t="s">
        <v>58</v>
      </c>
      <c r="E53" s="128" t="n">
        <v>5</v>
      </c>
      <c r="F53" s="128" t="n">
        <v>3.89440317897554</v>
      </c>
      <c r="G53" s="128" t="n">
        <v>2.41014226417523</v>
      </c>
      <c r="H53" s="130" t="n">
        <v>1.2</v>
      </c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46" customFormat="true" ht="15" hidden="false" customHeight="false" outlineLevel="0" collapsed="false">
      <c r="A54" s="127" t="n">
        <v>109</v>
      </c>
      <c r="B54" s="128" t="s">
        <v>58</v>
      </c>
      <c r="C54" s="128" t="n">
        <v>1357.9</v>
      </c>
      <c r="D54" s="128" t="n">
        <v>1401.67590198865</v>
      </c>
      <c r="E54" s="128" t="n">
        <v>2622.2</v>
      </c>
      <c r="F54" s="128" t="n">
        <v>1549.75510968669</v>
      </c>
      <c r="G54" s="133" t="n">
        <v>0</v>
      </c>
      <c r="H54" s="130" t="s">
        <v>58</v>
      </c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46" customFormat="true" ht="15" hidden="false" customHeight="false" outlineLevel="0" collapsed="false">
      <c r="A55" s="127" t="n">
        <v>110</v>
      </c>
      <c r="B55" s="128" t="s">
        <v>58</v>
      </c>
      <c r="C55" s="128" t="s">
        <v>58</v>
      </c>
      <c r="D55" s="128" t="s">
        <v>58</v>
      </c>
      <c r="E55" s="128" t="n">
        <v>13.1</v>
      </c>
      <c r="F55" s="128" t="n">
        <v>10.7218959435298</v>
      </c>
      <c r="G55" s="128" t="n">
        <v>56</v>
      </c>
      <c r="H55" s="129" t="n">
        <v>0</v>
      </c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46" customFormat="true" ht="15" hidden="false" customHeight="false" outlineLevel="0" collapsed="false">
      <c r="A56" s="127" t="n">
        <v>111</v>
      </c>
      <c r="B56" s="128" t="s">
        <v>58</v>
      </c>
      <c r="C56" s="128" t="s">
        <v>58</v>
      </c>
      <c r="D56" s="128" t="s">
        <v>58</v>
      </c>
      <c r="E56" s="128" t="n">
        <v>8.2</v>
      </c>
      <c r="F56" s="128" t="n">
        <v>16.3088438589477</v>
      </c>
      <c r="G56" s="128" t="n">
        <v>0.2</v>
      </c>
      <c r="H56" s="129" t="n">
        <v>0</v>
      </c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46" customFormat="true" ht="15" hidden="false" customHeight="false" outlineLevel="0" collapsed="false">
      <c r="A57" s="127" t="n">
        <v>112</v>
      </c>
      <c r="B57" s="128" t="s">
        <v>58</v>
      </c>
      <c r="C57" s="128" t="s">
        <v>58</v>
      </c>
      <c r="D57" s="128" t="n">
        <v>16.4</v>
      </c>
      <c r="E57" s="128" t="n">
        <v>10.8280286159574</v>
      </c>
      <c r="F57" s="128" t="n">
        <v>15.874010519682</v>
      </c>
      <c r="G57" s="128" t="n">
        <v>32.2</v>
      </c>
      <c r="H57" s="129" t="n">
        <v>5.2</v>
      </c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46" customFormat="true" ht="15" hidden="false" customHeight="false" outlineLevel="0" collapsed="false">
      <c r="A58" s="127" t="n">
        <v>120</v>
      </c>
      <c r="B58" s="128" t="s">
        <v>58</v>
      </c>
      <c r="C58" s="128" t="s">
        <v>58</v>
      </c>
      <c r="D58" s="128" t="s">
        <v>58</v>
      </c>
      <c r="E58" s="128" t="s">
        <v>58</v>
      </c>
      <c r="F58" s="128" t="s">
        <v>58</v>
      </c>
      <c r="G58" s="128" t="n">
        <v>599</v>
      </c>
      <c r="H58" s="130" t="n">
        <v>410.6</v>
      </c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46" customFormat="true" ht="15" hidden="false" customHeight="false" outlineLevel="0" collapsed="false">
      <c r="A59" s="127" t="n">
        <v>121</v>
      </c>
      <c r="B59" s="128" t="s">
        <v>58</v>
      </c>
      <c r="C59" s="128" t="s">
        <v>58</v>
      </c>
      <c r="D59" s="128" t="s">
        <v>58</v>
      </c>
      <c r="E59" s="128" t="s">
        <v>58</v>
      </c>
      <c r="F59" s="128" t="s">
        <v>58</v>
      </c>
      <c r="G59" s="128" t="n">
        <v>133</v>
      </c>
      <c r="H59" s="130" t="n">
        <v>15</v>
      </c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46" customFormat="true" ht="15" hidden="false" customHeight="false" outlineLevel="0" collapsed="false">
      <c r="A60" s="127" t="n">
        <v>127</v>
      </c>
      <c r="B60" s="128" t="s">
        <v>58</v>
      </c>
      <c r="C60" s="128" t="n">
        <v>0</v>
      </c>
      <c r="D60" s="128" t="n">
        <v>0</v>
      </c>
      <c r="E60" s="128" t="n">
        <v>67.1892169776507</v>
      </c>
      <c r="F60" s="128" t="n">
        <v>174.332696794806</v>
      </c>
      <c r="G60" s="128" t="n">
        <v>371</v>
      </c>
      <c r="H60" s="129" t="n">
        <v>304</v>
      </c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46" customFormat="true" ht="15" hidden="false" customHeight="false" outlineLevel="0" collapsed="false">
      <c r="A61" s="127" t="n">
        <v>128</v>
      </c>
      <c r="B61" s="128" t="s">
        <v>58</v>
      </c>
      <c r="C61" s="128" t="n">
        <v>0</v>
      </c>
      <c r="D61" s="128" t="n">
        <v>0</v>
      </c>
      <c r="E61" s="128" t="n">
        <v>0</v>
      </c>
      <c r="F61" s="128" t="n">
        <v>46.0255057039632</v>
      </c>
      <c r="G61" s="128" t="n">
        <v>49</v>
      </c>
      <c r="H61" s="130" t="s">
        <v>58</v>
      </c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46" customFormat="true" ht="15" hidden="false" customHeight="false" outlineLevel="0" collapsed="false">
      <c r="A62" s="127" t="n">
        <v>166</v>
      </c>
      <c r="B62" s="128" t="s">
        <v>58</v>
      </c>
      <c r="C62" s="128" t="s">
        <v>58</v>
      </c>
      <c r="D62" s="128" t="s">
        <v>58</v>
      </c>
      <c r="E62" s="128" t="s">
        <v>58</v>
      </c>
      <c r="F62" s="128" t="s">
        <v>58</v>
      </c>
      <c r="G62" s="128" t="s">
        <v>58</v>
      </c>
      <c r="H62" s="130" t="s">
        <v>58</v>
      </c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46" customFormat="true" ht="15" hidden="false" customHeight="false" outlineLevel="0" collapsed="false">
      <c r="A63" s="127" t="n">
        <v>230</v>
      </c>
      <c r="B63" s="128" t="n">
        <v>345.471145648047</v>
      </c>
      <c r="C63" s="128" t="n">
        <v>324.705731665339</v>
      </c>
      <c r="D63" s="128" t="n">
        <v>305.1884752301</v>
      </c>
      <c r="E63" s="128" t="n">
        <v>286.84435268691</v>
      </c>
      <c r="F63" s="128" t="n">
        <v>269.602849866255</v>
      </c>
      <c r="G63" s="133" t="n">
        <v>263</v>
      </c>
      <c r="H63" s="130" t="s">
        <v>58</v>
      </c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46" customFormat="true" ht="15" hidden="false" customHeight="false" outlineLevel="0" collapsed="false">
      <c r="A64" s="127" t="n">
        <v>246</v>
      </c>
      <c r="B64" s="128" t="s">
        <v>58</v>
      </c>
      <c r="C64" s="128" t="s">
        <v>58</v>
      </c>
      <c r="D64" s="128" t="s">
        <v>58</v>
      </c>
      <c r="E64" s="128" t="s">
        <v>58</v>
      </c>
      <c r="F64" s="128" t="n">
        <v>54.04</v>
      </c>
      <c r="G64" s="128" t="n">
        <v>52.1822277640816</v>
      </c>
      <c r="H64" s="129" t="n">
        <v>52.16</v>
      </c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46" customFormat="true" ht="15" hidden="false" customHeight="false" outlineLevel="0" collapsed="false">
      <c r="A65" s="127" t="n">
        <v>247</v>
      </c>
      <c r="B65" s="128" t="n">
        <v>148.2</v>
      </c>
      <c r="C65" s="128" t="n">
        <v>145.627395172053</v>
      </c>
      <c r="D65" s="128" t="n">
        <v>139.389569162437</v>
      </c>
      <c r="E65" s="128" t="n">
        <v>133.418935141527</v>
      </c>
      <c r="F65" s="128" t="n">
        <v>127.704048167013</v>
      </c>
      <c r="G65" s="128" t="n">
        <v>122.233953530984</v>
      </c>
      <c r="H65" s="129" t="n">
        <v>121.7</v>
      </c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46" customFormat="true" ht="15" hidden="false" customHeight="false" outlineLevel="0" collapsed="false">
      <c r="A66" s="127" t="n">
        <v>248</v>
      </c>
      <c r="B66" s="128" t="n">
        <v>241.3</v>
      </c>
      <c r="C66" s="128" t="n">
        <v>238.708665108666</v>
      </c>
      <c r="D66" s="128" t="n">
        <v>232.351424698241</v>
      </c>
      <c r="E66" s="128" t="n">
        <v>226.163489015894</v>
      </c>
      <c r="F66" s="128" t="n">
        <v>220.140349172688</v>
      </c>
      <c r="G66" s="128" t="n">
        <v>214.277616359496</v>
      </c>
      <c r="H66" s="129" t="n">
        <v>213.7</v>
      </c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46" customFormat="true" ht="15" hidden="false" customHeight="false" outlineLevel="0" collapsed="false">
      <c r="A67" s="127" t="n">
        <v>254</v>
      </c>
      <c r="B67" s="128" t="s">
        <v>58</v>
      </c>
      <c r="C67" s="128" t="s">
        <v>58</v>
      </c>
      <c r="D67" s="128" t="s">
        <v>58</v>
      </c>
      <c r="E67" s="128" t="n">
        <v>40</v>
      </c>
      <c r="F67" s="128" t="n">
        <v>36.603011686439</v>
      </c>
      <c r="G67" s="133" t="n">
        <v>28.71</v>
      </c>
      <c r="H67" s="130" t="s">
        <v>58</v>
      </c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46" customFormat="true" ht="15" hidden="false" customHeight="false" outlineLevel="0" collapsed="false">
      <c r="A68" s="127" t="n">
        <v>265</v>
      </c>
      <c r="B68" s="128" t="s">
        <v>58</v>
      </c>
      <c r="C68" s="128" t="s">
        <v>58</v>
      </c>
      <c r="D68" s="128" t="s">
        <v>58</v>
      </c>
      <c r="E68" s="128" t="s">
        <v>58</v>
      </c>
      <c r="F68" s="128" t="s">
        <v>58</v>
      </c>
      <c r="G68" s="135" t="n">
        <v>0.01</v>
      </c>
      <c r="H68" s="136" t="n">
        <v>0.015157165665104</v>
      </c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s="46" customFormat="true" ht="15" hidden="false" customHeight="false" outlineLevel="0" collapsed="false">
      <c r="A69" s="127" t="n">
        <v>283</v>
      </c>
      <c r="B69" s="128" t="n">
        <v>3.75805193711769</v>
      </c>
      <c r="C69" s="128" t="n">
        <v>11.797673400407</v>
      </c>
      <c r="D69" s="128" t="n">
        <v>28.9873169417017</v>
      </c>
      <c r="E69" s="128" t="n">
        <v>33.50302076597</v>
      </c>
      <c r="F69" s="128" t="n">
        <v>29.9460668842666</v>
      </c>
      <c r="G69" s="128" t="n">
        <v>23.1202407727667</v>
      </c>
      <c r="H69" s="129" t="n">
        <v>25.06</v>
      </c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46" customFormat="true" ht="15" hidden="false" customHeight="false" outlineLevel="0" collapsed="false">
      <c r="A70" s="127" t="n">
        <v>291</v>
      </c>
      <c r="B70" s="128" t="n">
        <v>3</v>
      </c>
      <c r="C70" s="128" t="n">
        <v>5.61196052091025</v>
      </c>
      <c r="D70" s="128" t="n">
        <v>9.05392229030303</v>
      </c>
      <c r="E70" s="128" t="n">
        <v>6.96466285452653</v>
      </c>
      <c r="F70" s="128" t="n">
        <v>19.1997721327123</v>
      </c>
      <c r="G70" s="133" t="n">
        <v>16.5</v>
      </c>
      <c r="H70" s="130" t="s">
        <v>58</v>
      </c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46" customFormat="true" ht="15" hidden="false" customHeight="false" outlineLevel="0" collapsed="false">
      <c r="A71" s="127" t="n">
        <v>292</v>
      </c>
      <c r="B71" s="128" t="n">
        <v>0.701671294978869</v>
      </c>
      <c r="C71" s="128" t="n">
        <v>9.72616673181822</v>
      </c>
      <c r="D71" s="128" t="n">
        <v>9.99174794632444</v>
      </c>
      <c r="E71" s="128" t="n">
        <v>7.91512104871817</v>
      </c>
      <c r="F71" s="128" t="n">
        <v>9.47314298185922</v>
      </c>
      <c r="G71" s="133" t="n">
        <v>16.4</v>
      </c>
      <c r="H71" s="130" t="s">
        <v>58</v>
      </c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46" customFormat="true" ht="15" hidden="false" customHeight="false" outlineLevel="0" collapsed="false">
      <c r="A72" s="127" t="n">
        <v>294</v>
      </c>
      <c r="B72" s="128" t="s">
        <v>58</v>
      </c>
      <c r="C72" s="128" t="n">
        <v>231.5</v>
      </c>
      <c r="D72" s="128" t="n">
        <v>266.171300617844</v>
      </c>
      <c r="E72" s="128" t="n">
        <v>377.3</v>
      </c>
      <c r="F72" s="128" t="n">
        <v>394.445246606295</v>
      </c>
      <c r="G72" s="133" t="n">
        <v>430.2</v>
      </c>
      <c r="H72" s="130" t="s">
        <v>58</v>
      </c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46" customFormat="true" ht="15" hidden="false" customHeight="false" outlineLevel="0" collapsed="false">
      <c r="A73" s="127" t="n">
        <v>296</v>
      </c>
      <c r="B73" s="128" t="n">
        <v>1962.78342210435</v>
      </c>
      <c r="C73" s="128" t="n">
        <v>1848.40733256344</v>
      </c>
      <c r="D73" s="128" t="n">
        <v>1740.69621161322</v>
      </c>
      <c r="E73" s="128" t="n">
        <v>1639.26167557585</v>
      </c>
      <c r="F73" s="128" t="n">
        <v>1091.48947575549</v>
      </c>
      <c r="G73" s="128" t="n">
        <v>210</v>
      </c>
      <c r="H73" s="129" t="n">
        <v>160</v>
      </c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46" customFormat="true" ht="15" hidden="false" customHeight="false" outlineLevel="0" collapsed="false">
      <c r="A74" s="127" t="n">
        <v>298</v>
      </c>
      <c r="B74" s="128" t="n">
        <v>138.4</v>
      </c>
      <c r="C74" s="128" t="n">
        <v>146.693739738598</v>
      </c>
      <c r="D74" s="128" t="n">
        <v>111.669327873112</v>
      </c>
      <c r="E74" s="128" t="n">
        <v>118.1</v>
      </c>
      <c r="F74" s="128" t="n">
        <v>129.064051293432</v>
      </c>
      <c r="G74" s="133" t="n">
        <v>93.7</v>
      </c>
      <c r="H74" s="130" t="s">
        <v>58</v>
      </c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46" customFormat="true" ht="15" hidden="false" customHeight="false" outlineLevel="0" collapsed="false">
      <c r="A75" s="127" t="n">
        <v>303</v>
      </c>
      <c r="B75" s="128" t="n">
        <v>146.8</v>
      </c>
      <c r="C75" s="128" t="n">
        <v>135.111342983582</v>
      </c>
      <c r="D75" s="128" t="n">
        <v>118.623824258366</v>
      </c>
      <c r="E75" s="128" t="n">
        <v>100.429864178244</v>
      </c>
      <c r="F75" s="128" t="n">
        <v>106.851878237937</v>
      </c>
      <c r="G75" s="133" t="n">
        <v>86.3</v>
      </c>
      <c r="H75" s="130" t="s">
        <v>58</v>
      </c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46" customFormat="true" ht="15" hidden="false" customHeight="false" outlineLevel="0" collapsed="false">
      <c r="A76" s="127" t="n">
        <v>307</v>
      </c>
      <c r="B76" s="128" t="n">
        <v>1.3</v>
      </c>
      <c r="C76" s="128" t="n">
        <v>1.7</v>
      </c>
      <c r="D76" s="128" t="n">
        <v>5</v>
      </c>
      <c r="E76" s="128" t="n">
        <v>5.14975727583349</v>
      </c>
      <c r="F76" s="133" t="n">
        <v>4.9</v>
      </c>
      <c r="G76" s="128" t="s">
        <v>58</v>
      </c>
      <c r="H76" s="130" t="s">
        <v>58</v>
      </c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46" customFormat="true" ht="15" hidden="false" customHeight="false" outlineLevel="0" collapsed="false">
      <c r="A77" s="127" t="n">
        <v>309</v>
      </c>
      <c r="B77" s="128" t="s">
        <v>58</v>
      </c>
      <c r="C77" s="128" t="n">
        <v>269.17</v>
      </c>
      <c r="D77" s="128" t="n">
        <v>125.092950948153</v>
      </c>
      <c r="E77" s="128" t="n">
        <v>34.88</v>
      </c>
      <c r="F77" s="128" t="n">
        <v>80.5022663707744</v>
      </c>
      <c r="G77" s="128" t="n">
        <v>72.1474323867454</v>
      </c>
      <c r="H77" s="130" t="n">
        <v>75.03</v>
      </c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46" customFormat="true" ht="15" hidden="false" customHeight="false" outlineLevel="0" collapsed="false">
      <c r="A78" s="127" t="n">
        <v>310</v>
      </c>
      <c r="B78" s="128" t="n">
        <v>476.783953978773</v>
      </c>
      <c r="C78" s="128" t="n">
        <v>579.713761649225</v>
      </c>
      <c r="D78" s="128" t="n">
        <v>659.233280880909</v>
      </c>
      <c r="E78" s="128" t="n">
        <v>573.586311674254</v>
      </c>
      <c r="F78" s="128" t="n">
        <v>499.0665163331</v>
      </c>
      <c r="G78" s="128" t="n">
        <v>434.228262870931</v>
      </c>
      <c r="H78" s="130" t="n">
        <v>387.44</v>
      </c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46" customFormat="true" ht="15" hidden="false" customHeight="false" outlineLevel="0" collapsed="false">
      <c r="A79" s="127" t="n">
        <v>311</v>
      </c>
      <c r="B79" s="128" t="s">
        <v>58</v>
      </c>
      <c r="C79" s="128" t="n">
        <v>370.35</v>
      </c>
      <c r="D79" s="128" t="n">
        <v>470.295354297335</v>
      </c>
      <c r="E79" s="128" t="n">
        <v>44.54</v>
      </c>
      <c r="F79" s="128" t="n">
        <v>31.3913965733438</v>
      </c>
      <c r="G79" s="128" t="n">
        <v>29.8001979859195</v>
      </c>
      <c r="H79" s="130" t="n">
        <v>25.41</v>
      </c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46" customFormat="true" ht="15" hidden="false" customHeight="false" outlineLevel="0" collapsed="false">
      <c r="A80" s="127" t="n">
        <v>312</v>
      </c>
      <c r="B80" s="128" t="n">
        <v>595.422023620178</v>
      </c>
      <c r="C80" s="128" t="n">
        <v>574.892667395836</v>
      </c>
      <c r="D80" s="128" t="n">
        <v>545.54462638599</v>
      </c>
      <c r="E80" s="128" t="n">
        <v>483.059188298185</v>
      </c>
      <c r="F80" s="128" t="n">
        <v>427.730689870642</v>
      </c>
      <c r="G80" s="128" t="n">
        <v>378.739391546944</v>
      </c>
      <c r="H80" s="130" t="n">
        <v>654.7</v>
      </c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46" customFormat="true" ht="15" hidden="false" customHeight="false" outlineLevel="0" collapsed="false">
      <c r="A81" s="127" t="n">
        <v>315</v>
      </c>
      <c r="B81" s="128" t="n">
        <v>0</v>
      </c>
      <c r="C81" s="128" t="n">
        <v>0</v>
      </c>
      <c r="D81" s="128" t="n">
        <v>0</v>
      </c>
      <c r="E81" s="128" t="n">
        <v>0</v>
      </c>
      <c r="F81" s="128" t="n">
        <v>0</v>
      </c>
      <c r="G81" s="135" t="n">
        <v>0.02</v>
      </c>
      <c r="H81" s="130" t="s">
        <v>58</v>
      </c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46" customFormat="true" ht="15" hidden="false" customHeight="false" outlineLevel="0" collapsed="false">
      <c r="A82" s="127" t="n">
        <v>316</v>
      </c>
      <c r="B82" s="128" t="n">
        <v>8.20528045699021</v>
      </c>
      <c r="C82" s="128" t="n">
        <v>3.53902299955913</v>
      </c>
      <c r="D82" s="128" t="n">
        <v>1.52641751333905</v>
      </c>
      <c r="E82" s="128" t="n">
        <v>0.658359786110013</v>
      </c>
      <c r="F82" s="128" t="n">
        <v>0.283957439022482</v>
      </c>
      <c r="G82" s="128" t="n">
        <v>0.0457885697021333</v>
      </c>
      <c r="H82" s="129" t="n">
        <v>0.02</v>
      </c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46" customFormat="true" ht="15" hidden="false" customHeight="false" outlineLevel="0" collapsed="false">
      <c r="A83" s="127" t="n">
        <v>317</v>
      </c>
      <c r="B83" s="128" t="n">
        <v>56.5007022379485</v>
      </c>
      <c r="C83" s="128" t="n">
        <v>29.0768959959649</v>
      </c>
      <c r="D83" s="128" t="n">
        <v>14.9638119044882</v>
      </c>
      <c r="E83" s="128" t="n">
        <v>7.700810524754</v>
      </c>
      <c r="F83" s="128" t="n">
        <v>3.96305988852846</v>
      </c>
      <c r="G83" s="128" t="n">
        <v>0.595034011661215</v>
      </c>
      <c r="H83" s="129" t="n">
        <v>0.81</v>
      </c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46" customFormat="true" ht="15" hidden="false" customHeight="false" outlineLevel="0" collapsed="false">
      <c r="A84" s="127" t="n">
        <v>318</v>
      </c>
      <c r="B84" s="128" t="s">
        <v>58</v>
      </c>
      <c r="C84" s="128" t="s">
        <v>58</v>
      </c>
      <c r="D84" s="128" t="s">
        <v>58</v>
      </c>
      <c r="E84" s="128" t="s">
        <v>58</v>
      </c>
      <c r="F84" s="128" t="n">
        <v>6.32</v>
      </c>
      <c r="G84" s="128" t="n">
        <v>0.130059144685139</v>
      </c>
      <c r="H84" s="129" t="n">
        <v>0.22</v>
      </c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46" customFormat="true" ht="15" hidden="false" customHeight="false" outlineLevel="0" collapsed="false">
      <c r="A85" s="127" t="n">
        <v>319</v>
      </c>
      <c r="B85" s="128" t="n">
        <v>889.56</v>
      </c>
      <c r="C85" s="128" t="n">
        <v>862.282086295143</v>
      </c>
      <c r="D85" s="128" t="n">
        <v>835.480236406786</v>
      </c>
      <c r="E85" s="128" t="n">
        <v>817.00673191841</v>
      </c>
      <c r="F85" s="133" t="n">
        <v>750</v>
      </c>
      <c r="G85" s="128" t="s">
        <v>58</v>
      </c>
      <c r="H85" s="130" t="s">
        <v>58</v>
      </c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46" customFormat="true" ht="15" hidden="false" customHeight="false" outlineLevel="0" collapsed="false">
      <c r="A86" s="127" t="n">
        <v>323</v>
      </c>
      <c r="B86" s="128" t="n">
        <v>0.485606545856631</v>
      </c>
      <c r="C86" s="128" t="n">
        <v>0.465490892929526</v>
      </c>
      <c r="D86" s="128" t="n">
        <v>0.39</v>
      </c>
      <c r="E86" s="128" t="n">
        <v>0.382735980582888</v>
      </c>
      <c r="F86" s="128" t="n">
        <v>0.3756072585455</v>
      </c>
      <c r="G86" s="128" t="n">
        <v>0.355277553625472</v>
      </c>
      <c r="H86" s="130" t="n">
        <v>0.29</v>
      </c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46" customFormat="true" ht="15" hidden="false" customHeight="false" outlineLevel="0" collapsed="false">
      <c r="A87" s="127" t="n">
        <v>324</v>
      </c>
      <c r="B87" s="128" t="n">
        <v>361</v>
      </c>
      <c r="C87" s="128" t="n">
        <v>341.401358243694</v>
      </c>
      <c r="D87" s="128" t="n">
        <v>195.364509578831</v>
      </c>
      <c r="E87" s="133" t="n">
        <v>125</v>
      </c>
      <c r="F87" s="128" t="s">
        <v>58</v>
      </c>
      <c r="G87" s="128" t="s">
        <v>58</v>
      </c>
      <c r="H87" s="130" t="s">
        <v>58</v>
      </c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s="46" customFormat="true" ht="15" hidden="false" customHeight="false" outlineLevel="0" collapsed="false">
      <c r="A88" s="127" t="n">
        <v>325</v>
      </c>
      <c r="B88" s="128" t="n">
        <v>138.054915169555</v>
      </c>
      <c r="C88" s="128" t="n">
        <v>189.548479210128</v>
      </c>
      <c r="D88" s="128" t="n">
        <v>181.718751205549</v>
      </c>
      <c r="E88" s="128" t="n">
        <v>172.891492271887</v>
      </c>
      <c r="F88" s="128" t="n">
        <v>153.47</v>
      </c>
      <c r="G88" s="128" t="n">
        <v>400</v>
      </c>
      <c r="H88" s="130" t="s">
        <v>58</v>
      </c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s="46" customFormat="true" ht="15" hidden="false" customHeight="false" outlineLevel="0" collapsed="false">
      <c r="A89" s="127" t="n">
        <v>326</v>
      </c>
      <c r="B89" s="128" t="s">
        <v>58</v>
      </c>
      <c r="C89" s="128" t="s">
        <v>58</v>
      </c>
      <c r="D89" s="128" t="s">
        <v>58</v>
      </c>
      <c r="E89" s="128" t="n">
        <v>6850</v>
      </c>
      <c r="F89" s="128" t="n">
        <v>6799.13844578397</v>
      </c>
      <c r="G89" s="128" t="n">
        <v>6310.83774449923</v>
      </c>
      <c r="H89" s="129" t="n">
        <v>4570</v>
      </c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s="46" customFormat="true" ht="15" hidden="false" customHeight="false" outlineLevel="0" collapsed="false">
      <c r="A90" s="127" t="n">
        <v>327</v>
      </c>
      <c r="B90" s="128" t="s">
        <v>58</v>
      </c>
      <c r="C90" s="128" t="s">
        <v>58</v>
      </c>
      <c r="D90" s="128" t="s">
        <v>58</v>
      </c>
      <c r="E90" s="128" t="n">
        <v>370</v>
      </c>
      <c r="F90" s="128" t="n">
        <v>324.624692804372</v>
      </c>
      <c r="G90" s="128" t="n">
        <v>168.764341675518</v>
      </c>
      <c r="H90" s="129" t="n">
        <v>100</v>
      </c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s="46" customFormat="true" ht="15" hidden="false" customHeight="false" outlineLevel="0" collapsed="false">
      <c r="A91" s="127" t="n">
        <v>328</v>
      </c>
      <c r="B91" s="128" t="s">
        <v>58</v>
      </c>
      <c r="C91" s="128" t="s">
        <v>58</v>
      </c>
      <c r="D91" s="128" t="s">
        <v>58</v>
      </c>
      <c r="E91" s="128" t="n">
        <v>9</v>
      </c>
      <c r="F91" s="128" t="n">
        <v>7.74321392852599</v>
      </c>
      <c r="G91" s="128" t="n">
        <v>3.65018605135923</v>
      </c>
      <c r="H91" s="129" t="n">
        <v>2</v>
      </c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s="46" customFormat="true" ht="15" hidden="false" customHeight="false" outlineLevel="0" collapsed="false">
      <c r="A92" s="127" t="n">
        <v>329</v>
      </c>
      <c r="B92" s="128" t="s">
        <v>58</v>
      </c>
      <c r="C92" s="128" t="s">
        <v>58</v>
      </c>
      <c r="D92" s="128" t="n">
        <v>68.17</v>
      </c>
      <c r="E92" s="128" t="n">
        <v>67.652547529666</v>
      </c>
      <c r="F92" s="128" t="n">
        <v>62.6892054982219</v>
      </c>
      <c r="G92" s="128" t="n">
        <v>58.09</v>
      </c>
      <c r="H92" s="130" t="s">
        <v>58</v>
      </c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s="46" customFormat="true" ht="15" hidden="false" customHeight="false" outlineLevel="0" collapsed="false">
      <c r="A93" s="127" t="n">
        <v>330</v>
      </c>
      <c r="B93" s="128" t="s">
        <v>58</v>
      </c>
      <c r="C93" s="128" t="s">
        <v>58</v>
      </c>
      <c r="D93" s="128" t="s">
        <v>58</v>
      </c>
      <c r="E93" s="128" t="n">
        <v>0.67</v>
      </c>
      <c r="F93" s="128" t="n">
        <v>0.66713975618092</v>
      </c>
      <c r="G93" s="133" t="n">
        <v>0.81</v>
      </c>
      <c r="H93" s="130" t="s">
        <v>58</v>
      </c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s="46" customFormat="true" ht="15" hidden="false" customHeight="false" outlineLevel="0" collapsed="false">
      <c r="A94" s="127" t="n">
        <v>333</v>
      </c>
      <c r="B94" s="128" t="s">
        <v>58</v>
      </c>
      <c r="C94" s="128" t="s">
        <v>58</v>
      </c>
      <c r="D94" s="128" t="n">
        <v>449</v>
      </c>
      <c r="E94" s="128" t="n">
        <v>390.047265648808</v>
      </c>
      <c r="F94" s="128" t="n">
        <v>294.346605073811</v>
      </c>
      <c r="G94" s="133" t="n">
        <v>263</v>
      </c>
      <c r="H94" s="130" t="s">
        <v>58</v>
      </c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s="46" customFormat="true" ht="15" hidden="false" customHeight="false" outlineLevel="0" collapsed="false">
      <c r="A95" s="127" t="n">
        <v>334</v>
      </c>
      <c r="B95" s="128" t="s">
        <v>58</v>
      </c>
      <c r="C95" s="128" t="s">
        <v>58</v>
      </c>
      <c r="D95" s="128" t="s">
        <v>58</v>
      </c>
      <c r="E95" s="128" t="s">
        <v>58</v>
      </c>
      <c r="F95" s="128" t="n">
        <v>10201</v>
      </c>
      <c r="G95" s="128" t="n">
        <v>10128.2433123886</v>
      </c>
      <c r="H95" s="130" t="n">
        <v>9984.28300565358</v>
      </c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s="46" customFormat="true" ht="15" hidden="false" customHeight="false" outlineLevel="0" collapsed="false">
      <c r="A96" s="127" t="n">
        <v>335</v>
      </c>
      <c r="B96" s="128" t="s">
        <v>58</v>
      </c>
      <c r="C96" s="128" t="s">
        <v>58</v>
      </c>
      <c r="D96" s="128" t="s">
        <v>58</v>
      </c>
      <c r="E96" s="128" t="s">
        <v>58</v>
      </c>
      <c r="F96" s="128" t="n">
        <v>358</v>
      </c>
      <c r="G96" s="128" t="n">
        <v>343.96688141542</v>
      </c>
      <c r="H96" s="130" t="n">
        <v>317.529320007401</v>
      </c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s="46" customFormat="true" ht="15" hidden="false" customHeight="false" outlineLevel="0" collapsed="false">
      <c r="A97" s="127" t="n">
        <v>336</v>
      </c>
      <c r="B97" s="128" t="s">
        <v>58</v>
      </c>
      <c r="C97" s="128" t="n">
        <v>11.29</v>
      </c>
      <c r="D97" s="128" t="n">
        <v>11.1192768350815</v>
      </c>
      <c r="E97" s="128" t="n">
        <v>10.9511352821241</v>
      </c>
      <c r="F97" s="128" t="n">
        <v>10.7855363029554</v>
      </c>
      <c r="G97" s="128" t="n">
        <v>10.4618927541817</v>
      </c>
      <c r="H97" s="129" t="n">
        <v>10.21</v>
      </c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s="46" customFormat="true" ht="15" hidden="false" customHeight="false" outlineLevel="0" collapsed="false">
      <c r="A98" s="127" t="n">
        <v>337</v>
      </c>
      <c r="B98" s="128" t="s">
        <v>58</v>
      </c>
      <c r="C98" s="128" t="n">
        <v>11.7</v>
      </c>
      <c r="D98" s="128" t="n">
        <v>9.5957687648723</v>
      </c>
      <c r="E98" s="128" t="n">
        <v>7.86998104178623</v>
      </c>
      <c r="F98" s="128" t="n">
        <v>6.45457421033414</v>
      </c>
      <c r="G98" s="128" t="n">
        <v>5.29372663231407</v>
      </c>
      <c r="H98" s="129" t="n">
        <v>4.7</v>
      </c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s="46" customFormat="true" ht="15" hidden="false" customHeight="false" outlineLevel="0" collapsed="false">
      <c r="A99" s="127" t="n">
        <v>338</v>
      </c>
      <c r="B99" s="128" t="n">
        <v>12.08</v>
      </c>
      <c r="C99" s="128" t="n">
        <v>18.101367572961</v>
      </c>
      <c r="D99" s="128" t="n">
        <v>14.0530155471321</v>
      </c>
      <c r="E99" s="128" t="n">
        <v>9.95842889225144</v>
      </c>
      <c r="F99" s="128" t="n">
        <v>8.96509887387604</v>
      </c>
      <c r="G99" s="128" t="n">
        <v>16.636280779449</v>
      </c>
      <c r="H99" s="129" t="n">
        <v>21</v>
      </c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s="46" customFormat="true" ht="15" hidden="false" customHeight="false" outlineLevel="0" collapsed="false">
      <c r="A100" s="127" t="n">
        <v>339</v>
      </c>
      <c r="B100" s="128" t="n">
        <v>9824.16145141061</v>
      </c>
      <c r="C100" s="128" t="n">
        <v>8173.04434227885</v>
      </c>
      <c r="D100" s="128" t="n">
        <v>6358.6037045989</v>
      </c>
      <c r="E100" s="128" t="n">
        <v>4946.9743927592</v>
      </c>
      <c r="F100" s="128" t="n">
        <v>3848.73107045739</v>
      </c>
      <c r="G100" s="128" t="n">
        <v>5199.12</v>
      </c>
      <c r="H100" s="130" t="n">
        <v>14216.67</v>
      </c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s="46" customFormat="true" ht="15" hidden="false" customHeight="false" outlineLevel="0" collapsed="false">
      <c r="A101" s="127" t="n">
        <v>343</v>
      </c>
      <c r="B101" s="128" t="s">
        <v>58</v>
      </c>
      <c r="C101" s="128" t="s">
        <v>58</v>
      </c>
      <c r="D101" s="128" t="s">
        <v>58</v>
      </c>
      <c r="E101" s="128" t="s">
        <v>58</v>
      </c>
      <c r="F101" s="128" t="n">
        <v>407.4</v>
      </c>
      <c r="G101" s="128" t="n">
        <v>290.419198286184</v>
      </c>
      <c r="H101" s="129" t="n">
        <v>279.7</v>
      </c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s="46" customFormat="true" ht="15" hidden="false" customHeight="false" outlineLevel="0" collapsed="false">
      <c r="A102" s="127" t="n">
        <v>344</v>
      </c>
      <c r="B102" s="128" t="s">
        <v>58</v>
      </c>
      <c r="C102" s="128" t="s">
        <v>58</v>
      </c>
      <c r="D102" s="128" t="n">
        <v>72.11</v>
      </c>
      <c r="E102" s="128" t="n">
        <v>69.0617649573517</v>
      </c>
      <c r="F102" s="128" t="n">
        <v>44.8393644447192</v>
      </c>
      <c r="G102" s="133" t="n">
        <v>17.13</v>
      </c>
      <c r="H102" s="130" t="s">
        <v>58</v>
      </c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s="46" customFormat="true" ht="15" hidden="false" customHeight="false" outlineLevel="0" collapsed="false">
      <c r="A103" s="127" t="n">
        <v>345</v>
      </c>
      <c r="B103" s="128" t="s">
        <v>58</v>
      </c>
      <c r="C103" s="128" t="s">
        <v>58</v>
      </c>
      <c r="D103" s="128" t="n">
        <v>0</v>
      </c>
      <c r="E103" s="128" t="n">
        <v>0</v>
      </c>
      <c r="F103" s="128" t="n">
        <v>0</v>
      </c>
      <c r="G103" s="133" t="n">
        <v>4.86</v>
      </c>
      <c r="H103" s="130" t="s">
        <v>58</v>
      </c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s="46" customFormat="true" ht="15" hidden="false" customHeight="false" outlineLevel="0" collapsed="false">
      <c r="A104" s="127" t="n">
        <v>346</v>
      </c>
      <c r="B104" s="128" t="s">
        <v>58</v>
      </c>
      <c r="C104" s="128" t="s">
        <v>58</v>
      </c>
      <c r="D104" s="128" t="n">
        <v>70.84</v>
      </c>
      <c r="E104" s="128" t="n">
        <v>69.1126485788226</v>
      </c>
      <c r="F104" s="128" t="n">
        <v>53.9942331344752</v>
      </c>
      <c r="G104" s="133" t="n">
        <v>44.63</v>
      </c>
      <c r="H104" s="130" t="s">
        <v>58</v>
      </c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s="46" customFormat="true" ht="15" hidden="false" customHeight="false" outlineLevel="0" collapsed="false">
      <c r="A105" s="127" t="n">
        <v>353</v>
      </c>
      <c r="B105" s="128" t="s">
        <v>58</v>
      </c>
      <c r="C105" s="128" t="s">
        <v>58</v>
      </c>
      <c r="D105" s="128" t="s">
        <v>58</v>
      </c>
      <c r="E105" s="128" t="n">
        <v>15</v>
      </c>
      <c r="F105" s="128" t="n">
        <v>9.82370182719859</v>
      </c>
      <c r="G105" s="128" t="n">
        <v>0.9</v>
      </c>
      <c r="H105" s="129" t="n">
        <v>14.85</v>
      </c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s="46" customFormat="true" ht="15" hidden="false" customHeight="false" outlineLevel="0" collapsed="false">
      <c r="A106" s="127" t="n">
        <v>370</v>
      </c>
      <c r="B106" s="128" t="n">
        <v>6.80740476222101</v>
      </c>
      <c r="C106" s="128" t="n">
        <v>6.52686754883229</v>
      </c>
      <c r="D106" s="128" t="n">
        <v>6.25789144145164</v>
      </c>
      <c r="E106" s="128" t="n">
        <v>6</v>
      </c>
      <c r="F106" s="128" t="n">
        <v>10.2855758338839</v>
      </c>
      <c r="G106" s="133" t="n">
        <v>20.7</v>
      </c>
      <c r="H106" s="130" t="s">
        <v>58</v>
      </c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46" customFormat="true" ht="15" hidden="false" customHeight="false" outlineLevel="0" collapsed="false">
      <c r="A107" s="127" t="n">
        <v>371</v>
      </c>
      <c r="B107" s="128" t="s">
        <v>58</v>
      </c>
      <c r="C107" s="128" t="s">
        <v>58</v>
      </c>
      <c r="D107" s="128" t="s">
        <v>58</v>
      </c>
      <c r="E107" s="128" t="n">
        <v>800</v>
      </c>
      <c r="F107" s="128" t="n">
        <v>414.862017778477</v>
      </c>
      <c r="G107" s="128" t="n">
        <v>138.865114261466</v>
      </c>
      <c r="H107" s="130" t="n">
        <v>43.1</v>
      </c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s="46" customFormat="true" ht="15" hidden="false" customHeight="false" outlineLevel="0" collapsed="false">
      <c r="A108" s="127" t="n">
        <v>372</v>
      </c>
      <c r="B108" s="128" t="s">
        <v>58</v>
      </c>
      <c r="C108" s="128" t="s">
        <v>58</v>
      </c>
      <c r="D108" s="128" t="s">
        <v>58</v>
      </c>
      <c r="E108" s="128" t="n">
        <v>80</v>
      </c>
      <c r="F108" s="128" t="n">
        <v>45.3276384741134</v>
      </c>
      <c r="G108" s="128" t="n">
        <v>17.5853737855221</v>
      </c>
      <c r="H108" s="129" t="n">
        <v>7.5</v>
      </c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s="46" customFormat="true" ht="15" hidden="false" customHeight="false" outlineLevel="0" collapsed="false">
      <c r="A109" s="127" t="n">
        <v>373</v>
      </c>
      <c r="B109" s="128" t="s">
        <v>58</v>
      </c>
      <c r="C109" s="128" t="s">
        <v>58</v>
      </c>
      <c r="D109" s="128" t="n">
        <v>1.96</v>
      </c>
      <c r="E109" s="128" t="n">
        <v>1.80684973515537</v>
      </c>
      <c r="F109" s="128" t="n">
        <v>1.60858807052435</v>
      </c>
      <c r="G109" s="128" t="n">
        <v>0.89162772500635</v>
      </c>
      <c r="H109" s="130" t="n">
        <v>0</v>
      </c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s="46" customFormat="true" ht="15" hidden="false" customHeight="false" outlineLevel="0" collapsed="false">
      <c r="A110" s="127" t="n">
        <v>375</v>
      </c>
      <c r="B110" s="128" t="s">
        <v>58</v>
      </c>
      <c r="C110" s="128" t="n">
        <v>150</v>
      </c>
      <c r="D110" s="128" t="n">
        <v>55.6046187089303</v>
      </c>
      <c r="E110" s="128" t="n">
        <v>20.6124908117701</v>
      </c>
      <c r="F110" s="128" t="n">
        <v>7.6409979481987</v>
      </c>
      <c r="G110" s="128" t="n">
        <v>2.83249851643538</v>
      </c>
      <c r="H110" s="130" t="n">
        <v>1.05</v>
      </c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s="46" customFormat="true" ht="15" hidden="false" customHeight="false" outlineLevel="0" collapsed="false">
      <c r="A111" s="127" t="n">
        <v>377</v>
      </c>
      <c r="B111" s="128" t="s">
        <v>58</v>
      </c>
      <c r="C111" s="128" t="s">
        <v>58</v>
      </c>
      <c r="D111" s="128" t="s">
        <v>58</v>
      </c>
      <c r="E111" s="128" t="n">
        <v>0.4</v>
      </c>
      <c r="F111" s="128" t="n">
        <v>0.247586327556504</v>
      </c>
      <c r="G111" s="128" t="n">
        <v>0.0948549482264662</v>
      </c>
      <c r="H111" s="130" t="n">
        <v>0</v>
      </c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s="46" customFormat="true" ht="15" hidden="false" customHeight="false" outlineLevel="0" collapsed="false">
      <c r="A112" s="127" t="n">
        <v>378</v>
      </c>
      <c r="B112" s="128" t="n">
        <v>6.21016941891562</v>
      </c>
      <c r="C112" s="128" t="n">
        <v>1.8873918221351</v>
      </c>
      <c r="D112" s="128" t="n">
        <v>0.573615251044868</v>
      </c>
      <c r="E112" s="128" t="n">
        <v>0.174332882219999</v>
      </c>
      <c r="F112" s="128" t="n">
        <v>0.0529831690628371</v>
      </c>
      <c r="G112" s="128" t="n">
        <v>0.0161026202756094</v>
      </c>
      <c r="H112" s="130" t="n">
        <v>0</v>
      </c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s="46" customFormat="true" ht="15" hidden="false" customHeight="false" outlineLevel="0" collapsed="false">
      <c r="A113" s="127" t="n">
        <v>403</v>
      </c>
      <c r="B113" s="128" t="s">
        <v>58</v>
      </c>
      <c r="C113" s="128" t="n">
        <v>7.74</v>
      </c>
      <c r="D113" s="128" t="n">
        <v>6.24576656624309</v>
      </c>
      <c r="E113" s="133" t="n">
        <v>5.04</v>
      </c>
      <c r="F113" s="128" t="s">
        <v>58</v>
      </c>
      <c r="G113" s="128" t="s">
        <v>58</v>
      </c>
      <c r="H113" s="130" t="s">
        <v>58</v>
      </c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s="46" customFormat="true" ht="15" hidden="false" customHeight="false" outlineLevel="0" collapsed="false">
      <c r="A114" s="127" t="n">
        <v>404</v>
      </c>
      <c r="B114" s="128" t="s">
        <v>58</v>
      </c>
      <c r="C114" s="128" t="s">
        <v>58</v>
      </c>
      <c r="D114" s="128" t="s">
        <v>58</v>
      </c>
      <c r="E114" s="128" t="n">
        <v>1232</v>
      </c>
      <c r="F114" s="128" t="n">
        <v>1176.544696208</v>
      </c>
      <c r="G114" s="128" t="n">
        <v>864.96</v>
      </c>
      <c r="H114" s="129" t="n">
        <v>1337.65</v>
      </c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46" customFormat="true" ht="15" hidden="false" customHeight="false" outlineLevel="0" collapsed="false">
      <c r="A115" s="127" t="n">
        <v>408</v>
      </c>
      <c r="B115" s="128" t="s">
        <v>58</v>
      </c>
      <c r="C115" s="128" t="s">
        <v>58</v>
      </c>
      <c r="D115" s="128" t="n">
        <v>17.25</v>
      </c>
      <c r="E115" s="128" t="n">
        <v>16.2546099178028</v>
      </c>
      <c r="F115" s="133" t="n">
        <v>13.6</v>
      </c>
      <c r="G115" s="128" t="s">
        <v>58</v>
      </c>
      <c r="H115" s="130" t="s">
        <v>58</v>
      </c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s="46" customFormat="true" ht="15" hidden="false" customHeight="false" outlineLevel="0" collapsed="false">
      <c r="A116" s="127" t="n">
        <v>410</v>
      </c>
      <c r="B116" s="128" t="s">
        <v>58</v>
      </c>
      <c r="C116" s="128" t="s">
        <v>58</v>
      </c>
      <c r="D116" s="128" t="s">
        <v>58</v>
      </c>
      <c r="E116" s="128" t="s">
        <v>58</v>
      </c>
      <c r="F116" s="128" t="n">
        <v>3.2</v>
      </c>
      <c r="G116" s="128" t="n">
        <v>0</v>
      </c>
      <c r="H116" s="130" t="s">
        <v>58</v>
      </c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s="46" customFormat="true" ht="15" hidden="false" customHeight="false" outlineLevel="0" collapsed="false">
      <c r="A117" s="127" t="n">
        <v>416</v>
      </c>
      <c r="B117" s="128" t="s">
        <v>58</v>
      </c>
      <c r="C117" s="128" t="s">
        <v>58</v>
      </c>
      <c r="D117" s="128" t="s">
        <v>58</v>
      </c>
      <c r="E117" s="128" t="s">
        <v>58</v>
      </c>
      <c r="F117" s="128" t="n">
        <v>154.07</v>
      </c>
      <c r="G117" s="128" t="n">
        <v>183.91446153917</v>
      </c>
      <c r="H117" s="129" t="n">
        <v>238.168</v>
      </c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s="46" customFormat="true" ht="15" hidden="false" customHeight="false" outlineLevel="0" collapsed="false">
      <c r="A118" s="127" t="n">
        <v>417</v>
      </c>
      <c r="B118" s="128" t="s">
        <v>58</v>
      </c>
      <c r="C118" s="128" t="s">
        <v>58</v>
      </c>
      <c r="D118" s="128" t="s">
        <v>58</v>
      </c>
      <c r="E118" s="128" t="s">
        <v>58</v>
      </c>
      <c r="F118" s="128" t="n">
        <v>770.37</v>
      </c>
      <c r="G118" s="128" t="n">
        <v>797.967673418839</v>
      </c>
      <c r="H118" s="129" t="n">
        <v>803.053</v>
      </c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s="46" customFormat="true" ht="15" hidden="false" customHeight="false" outlineLevel="0" collapsed="false">
      <c r="A119" s="127" t="n">
        <v>418</v>
      </c>
      <c r="B119" s="128" t="s">
        <v>58</v>
      </c>
      <c r="C119" s="128" t="s">
        <v>58</v>
      </c>
      <c r="D119" s="128" t="s">
        <v>58</v>
      </c>
      <c r="E119" s="128" t="s">
        <v>58</v>
      </c>
      <c r="F119" s="128" t="n">
        <v>322.96</v>
      </c>
      <c r="G119" s="128" t="n">
        <v>347.648794029585</v>
      </c>
      <c r="H119" s="129" t="n">
        <v>363.359</v>
      </c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s="46" customFormat="true" ht="15" hidden="false" customHeight="false" outlineLevel="0" collapsed="false">
      <c r="A120" s="127" t="n">
        <v>419</v>
      </c>
      <c r="B120" s="128" t="s">
        <v>58</v>
      </c>
      <c r="C120" s="128" t="s">
        <v>58</v>
      </c>
      <c r="D120" s="128" t="s">
        <v>58</v>
      </c>
      <c r="E120" s="128" t="s">
        <v>58</v>
      </c>
      <c r="F120" s="128" t="n">
        <v>634.074</v>
      </c>
      <c r="G120" s="128" t="n">
        <v>632.39379142767</v>
      </c>
      <c r="H120" s="129" t="n">
        <v>665.649</v>
      </c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s="46" customFormat="true" ht="15" hidden="false" customHeight="false" outlineLevel="0" collapsed="false">
      <c r="A121" s="127" t="n">
        <v>420</v>
      </c>
      <c r="B121" s="128" t="s">
        <v>58</v>
      </c>
      <c r="C121" s="128" t="s">
        <v>58</v>
      </c>
      <c r="D121" s="128" t="s">
        <v>58</v>
      </c>
      <c r="E121" s="128" t="s">
        <v>58</v>
      </c>
      <c r="F121" s="128" t="n">
        <v>417.778</v>
      </c>
      <c r="G121" s="128" t="n">
        <v>393.213181597037</v>
      </c>
      <c r="H121" s="129" t="n">
        <v>390.84</v>
      </c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s="46" customFormat="true" ht="15" hidden="false" customHeight="false" outlineLevel="0" collapsed="false">
      <c r="A122" s="127" t="n">
        <v>421</v>
      </c>
      <c r="B122" s="128" t="s">
        <v>58</v>
      </c>
      <c r="C122" s="128" t="s">
        <v>58</v>
      </c>
      <c r="D122" s="128" t="s">
        <v>58</v>
      </c>
      <c r="E122" s="128" t="s">
        <v>58</v>
      </c>
      <c r="F122" s="128" t="n">
        <v>275.556</v>
      </c>
      <c r="G122" s="128" t="n">
        <v>30.1303747516626</v>
      </c>
      <c r="H122" s="129" t="n">
        <v>134.351</v>
      </c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s="46" customFormat="true" ht="15" hidden="false" customHeight="false" outlineLevel="0" collapsed="false">
      <c r="A123" s="127" t="n">
        <v>422</v>
      </c>
      <c r="B123" s="128" t="s">
        <v>58</v>
      </c>
      <c r="C123" s="128" t="s">
        <v>58</v>
      </c>
      <c r="D123" s="128" t="s">
        <v>58</v>
      </c>
      <c r="E123" s="128" t="s">
        <v>58</v>
      </c>
      <c r="F123" s="128" t="n">
        <v>157.037</v>
      </c>
      <c r="G123" s="128" t="n">
        <v>37.1581694983436</v>
      </c>
      <c r="H123" s="129" t="n">
        <v>91.603</v>
      </c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s="46" customFormat="true" ht="15" hidden="false" customHeight="false" outlineLevel="0" collapsed="false">
      <c r="A124" s="127" t="n">
        <v>423</v>
      </c>
      <c r="B124" s="128" t="s">
        <v>58</v>
      </c>
      <c r="C124" s="128" t="s">
        <v>58</v>
      </c>
      <c r="D124" s="128" t="s">
        <v>58</v>
      </c>
      <c r="E124" s="128" t="s">
        <v>58</v>
      </c>
      <c r="F124" s="128" t="n">
        <v>388.148</v>
      </c>
      <c r="G124" s="128" t="n">
        <v>349.918689099794</v>
      </c>
      <c r="H124" s="129" t="n">
        <v>357.252</v>
      </c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s="46" customFormat="true" ht="15" hidden="false" customHeight="false" outlineLevel="0" collapsed="false">
      <c r="A125" s="127" t="n">
        <v>424</v>
      </c>
      <c r="B125" s="128" t="s">
        <v>58</v>
      </c>
      <c r="C125" s="128" t="s">
        <v>58</v>
      </c>
      <c r="D125" s="128" t="s">
        <v>58</v>
      </c>
      <c r="E125" s="128" t="s">
        <v>58</v>
      </c>
      <c r="F125" s="128" t="n">
        <v>74.122</v>
      </c>
      <c r="G125" s="128" t="n">
        <v>16.2506139735405</v>
      </c>
      <c r="H125" s="129" t="n">
        <v>9.16</v>
      </c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s="46" customFormat="true" ht="15" hidden="false" customHeight="false" outlineLevel="0" collapsed="false">
      <c r="A126" s="127" t="n">
        <v>425</v>
      </c>
      <c r="B126" s="128" t="s">
        <v>58</v>
      </c>
      <c r="C126" s="128" t="s">
        <v>58</v>
      </c>
      <c r="D126" s="128" t="s">
        <v>58</v>
      </c>
      <c r="E126" s="128" t="s">
        <v>58</v>
      </c>
      <c r="F126" s="128" t="n">
        <v>38.519</v>
      </c>
      <c r="G126" s="128" t="n">
        <v>8.17169624204167</v>
      </c>
      <c r="H126" s="129" t="n">
        <v>15.267</v>
      </c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s="46" customFormat="true" ht="15" hidden="false" customHeight="false" outlineLevel="0" collapsed="false">
      <c r="A127" s="127" t="n">
        <v>426</v>
      </c>
      <c r="B127" s="128" t="s">
        <v>58</v>
      </c>
      <c r="C127" s="128" t="s">
        <v>58</v>
      </c>
      <c r="D127" s="128" t="s">
        <v>58</v>
      </c>
      <c r="E127" s="128" t="s">
        <v>58</v>
      </c>
      <c r="F127" s="128" t="n">
        <v>80</v>
      </c>
      <c r="G127" s="128" t="n">
        <v>38.5494088828219</v>
      </c>
      <c r="H127" s="129" t="n">
        <v>36.641</v>
      </c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s="46" customFormat="true" ht="15" hidden="false" customHeight="false" outlineLevel="0" collapsed="false">
      <c r="A128" s="127" t="n">
        <v>427</v>
      </c>
      <c r="B128" s="128" t="s">
        <v>58</v>
      </c>
      <c r="C128" s="128" t="s">
        <v>58</v>
      </c>
      <c r="D128" s="128" t="s">
        <v>58</v>
      </c>
      <c r="E128" s="128" t="s">
        <v>58</v>
      </c>
      <c r="F128" s="128" t="n">
        <v>47.407</v>
      </c>
      <c r="G128" s="128" t="n">
        <v>10.2706034022908</v>
      </c>
      <c r="H128" s="129" t="n">
        <v>6.107</v>
      </c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s="46" customFormat="true" ht="15" hidden="false" customHeight="false" outlineLevel="0" collapsed="false">
      <c r="A129" s="127" t="n">
        <v>428</v>
      </c>
      <c r="B129" s="128" t="s">
        <v>58</v>
      </c>
      <c r="C129" s="128" t="s">
        <v>58</v>
      </c>
      <c r="D129" s="128" t="s">
        <v>58</v>
      </c>
      <c r="E129" s="128" t="s">
        <v>58</v>
      </c>
      <c r="F129" s="128" t="n">
        <v>16</v>
      </c>
      <c r="G129" s="128" t="n">
        <v>19.0361656843289</v>
      </c>
      <c r="H129" s="129" t="n">
        <v>21.374</v>
      </c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s="46" customFormat="true" ht="15" hidden="false" customHeight="false" outlineLevel="0" collapsed="false">
      <c r="A130" s="127" t="n">
        <v>429</v>
      </c>
      <c r="B130" s="128" t="s">
        <v>58</v>
      </c>
      <c r="C130" s="128" t="s">
        <v>58</v>
      </c>
      <c r="D130" s="128" t="s">
        <v>58</v>
      </c>
      <c r="E130" s="128" t="s">
        <v>58</v>
      </c>
      <c r="F130" s="128" t="n">
        <v>32.593</v>
      </c>
      <c r="G130" s="128" t="n">
        <v>37.8422087565402</v>
      </c>
      <c r="H130" s="129" t="n">
        <v>67.176</v>
      </c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s="46" customFormat="true" ht="15" hidden="false" customHeight="false" outlineLevel="0" collapsed="false">
      <c r="A131" s="127" t="n">
        <v>430</v>
      </c>
      <c r="B131" s="128" t="s">
        <v>58</v>
      </c>
      <c r="C131" s="128" t="s">
        <v>58</v>
      </c>
      <c r="D131" s="128" t="s">
        <v>58</v>
      </c>
      <c r="E131" s="128" t="s">
        <v>58</v>
      </c>
      <c r="F131" s="128" t="n">
        <v>112.59</v>
      </c>
      <c r="G131" s="128" t="n">
        <v>114.026754321916</v>
      </c>
      <c r="H131" s="129" t="n">
        <v>152.672</v>
      </c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s="46" customFormat="true" ht="15" hidden="false" customHeight="false" outlineLevel="0" collapsed="false">
      <c r="A132" s="127" t="n">
        <v>441</v>
      </c>
      <c r="B132" s="128" t="s">
        <v>58</v>
      </c>
      <c r="C132" s="128" t="s">
        <v>58</v>
      </c>
      <c r="D132" s="128" t="s">
        <v>58</v>
      </c>
      <c r="E132" s="128" t="s">
        <v>58</v>
      </c>
      <c r="F132" s="128" t="n">
        <v>7.2</v>
      </c>
      <c r="G132" s="133" t="n">
        <v>5.5</v>
      </c>
      <c r="H132" s="130" t="s">
        <v>58</v>
      </c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s="46" customFormat="true" ht="15" hidden="false" customHeight="false" outlineLevel="0" collapsed="false">
      <c r="A133" s="127" t="n">
        <v>442</v>
      </c>
      <c r="B133" s="128" t="n">
        <v>13.837146617844</v>
      </c>
      <c r="C133" s="128" t="n">
        <v>14.578901964305</v>
      </c>
      <c r="D133" s="128" t="n">
        <v>25.7129311416472</v>
      </c>
      <c r="E133" s="128" t="n">
        <v>45.350111381081</v>
      </c>
      <c r="F133" s="128" t="n">
        <v>58.4993232255633</v>
      </c>
      <c r="G133" s="128" t="n">
        <v>97.3515718655065</v>
      </c>
      <c r="H133" s="129" t="n">
        <v>109.6</v>
      </c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s="46" customFormat="true" ht="15" hidden="false" customHeight="false" outlineLevel="0" collapsed="false">
      <c r="A134" s="127" t="n">
        <v>443</v>
      </c>
      <c r="B134" s="128" t="n">
        <v>63.8829507504856</v>
      </c>
      <c r="C134" s="128" t="n">
        <v>61.3239227662351</v>
      </c>
      <c r="D134" s="128" t="n">
        <v>80.9307510430957</v>
      </c>
      <c r="E134" s="128" t="n">
        <v>106.80638434314</v>
      </c>
      <c r="F134" s="128" t="n">
        <v>117.041183992215</v>
      </c>
      <c r="G134" s="128" t="n">
        <v>203.811295849629</v>
      </c>
      <c r="H134" s="129" t="n">
        <v>233.6</v>
      </c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s="46" customFormat="true" ht="15" hidden="false" customHeight="false" outlineLevel="0" collapsed="false">
      <c r="A135" s="127" t="n">
        <v>444</v>
      </c>
      <c r="B135" s="128" t="s">
        <v>58</v>
      </c>
      <c r="C135" s="128" t="s">
        <v>58</v>
      </c>
      <c r="D135" s="128" t="s">
        <v>58</v>
      </c>
      <c r="E135" s="128" t="s">
        <v>58</v>
      </c>
      <c r="F135" s="128" t="n">
        <v>208</v>
      </c>
      <c r="G135" s="128" t="n">
        <v>464.285687125407</v>
      </c>
      <c r="H135" s="129" t="n">
        <v>586</v>
      </c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s="46" customFormat="true" ht="15" hidden="false" customHeight="false" outlineLevel="0" collapsed="false">
      <c r="A136" s="127" t="n">
        <v>473</v>
      </c>
      <c r="B136" s="128" t="n">
        <v>1.45</v>
      </c>
      <c r="C136" s="128" t="n">
        <v>1.11414559572501</v>
      </c>
      <c r="D136" s="128" t="n">
        <v>1.88979720302907</v>
      </c>
      <c r="E136" s="128" t="n">
        <v>5.2044038974005</v>
      </c>
      <c r="F136" s="128" t="n">
        <v>7.28348578893644</v>
      </c>
      <c r="G136" s="128" t="n">
        <v>10.6632077725232</v>
      </c>
      <c r="H136" s="129" t="n">
        <v>11.65</v>
      </c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s="46" customFormat="true" ht="15" hidden="false" customHeight="false" outlineLevel="0" collapsed="false">
      <c r="A137" s="127" t="n">
        <v>474</v>
      </c>
      <c r="B137" s="128" t="n">
        <v>9.22</v>
      </c>
      <c r="C137" s="128" t="n">
        <v>17.5050352001949</v>
      </c>
      <c r="D137" s="128" t="n">
        <v>16.6835305116001</v>
      </c>
      <c r="E137" s="128" t="n">
        <v>5.38382683574002</v>
      </c>
      <c r="F137" s="128" t="n">
        <v>5.09079508674507</v>
      </c>
      <c r="G137" s="128" t="n">
        <v>8.18205353196861</v>
      </c>
      <c r="H137" s="129" t="n">
        <v>9.35</v>
      </c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s="46" customFormat="true" ht="15" hidden="false" customHeight="false" outlineLevel="0" collapsed="false">
      <c r="A138" s="127" t="n">
        <v>476</v>
      </c>
      <c r="B138" s="128" t="s">
        <v>58</v>
      </c>
      <c r="C138" s="128" t="s">
        <v>58</v>
      </c>
      <c r="D138" s="128" t="n">
        <v>8.7</v>
      </c>
      <c r="E138" s="128" t="n">
        <v>2.2</v>
      </c>
      <c r="F138" s="128" t="n">
        <v>1.98207908927744</v>
      </c>
      <c r="G138" s="128" t="n">
        <v>1.78574432552314</v>
      </c>
      <c r="H138" s="129" t="n">
        <v>1.66</v>
      </c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s="46" customFormat="true" ht="15" hidden="false" customHeight="false" outlineLevel="0" collapsed="false">
      <c r="A139" s="127" t="n">
        <v>480</v>
      </c>
      <c r="B139" s="128" t="s">
        <v>58</v>
      </c>
      <c r="C139" s="128" t="n">
        <v>1240</v>
      </c>
      <c r="D139" s="128" t="n">
        <v>1250.60335530399</v>
      </c>
      <c r="E139" s="128" t="n">
        <v>1321.60169246037</v>
      </c>
      <c r="F139" s="128" t="n">
        <v>1210.57609893182</v>
      </c>
      <c r="G139" s="128" t="n">
        <v>529</v>
      </c>
      <c r="H139" s="129" t="n">
        <v>723</v>
      </c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s="46" customFormat="true" ht="15" hidden="false" customHeight="false" outlineLevel="0" collapsed="false">
      <c r="A140" s="127" t="n">
        <v>481</v>
      </c>
      <c r="B140" s="128" t="n">
        <v>316.110133592324</v>
      </c>
      <c r="C140" s="128" t="n">
        <v>95</v>
      </c>
      <c r="D140" s="128" t="n">
        <v>1014.91013069535</v>
      </c>
      <c r="E140" s="128" t="n">
        <v>546.160411620985</v>
      </c>
      <c r="F140" s="128" t="n">
        <v>504.030000906877</v>
      </c>
      <c r="G140" s="128" t="n">
        <v>804</v>
      </c>
      <c r="H140" s="129" t="n">
        <v>1078</v>
      </c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s="46" customFormat="true" ht="15" hidden="false" customHeight="false" outlineLevel="0" collapsed="false">
      <c r="A141" s="127" t="n">
        <v>482</v>
      </c>
      <c r="B141" s="128" t="s">
        <v>58</v>
      </c>
      <c r="C141" s="128" t="s">
        <v>58</v>
      </c>
      <c r="D141" s="128" t="s">
        <v>58</v>
      </c>
      <c r="E141" s="128" t="n">
        <v>884</v>
      </c>
      <c r="F141" s="128" t="n">
        <v>543.901827887833</v>
      </c>
      <c r="G141" s="128" t="n">
        <v>271.76245159101</v>
      </c>
      <c r="H141" s="129" t="n">
        <v>156</v>
      </c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s="46" customFormat="true" ht="15" hidden="false" customHeight="false" outlineLevel="0" collapsed="false">
      <c r="A142" s="127" t="n">
        <v>496</v>
      </c>
      <c r="B142" s="128" t="s">
        <v>58</v>
      </c>
      <c r="C142" s="128" t="n">
        <v>0</v>
      </c>
      <c r="D142" s="128" t="n">
        <v>0</v>
      </c>
      <c r="E142" s="128" t="n">
        <v>0</v>
      </c>
      <c r="F142" s="128" t="n">
        <v>0</v>
      </c>
      <c r="G142" s="128" t="n">
        <v>0.33</v>
      </c>
      <c r="H142" s="129" t="n">
        <v>0.46</v>
      </c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s="46" customFormat="true" ht="15" hidden="false" customHeight="false" outlineLevel="0" collapsed="false">
      <c r="A143" s="127" t="n">
        <v>497</v>
      </c>
      <c r="B143" s="128" t="s">
        <v>58</v>
      </c>
      <c r="C143" s="128" t="n">
        <v>0</v>
      </c>
      <c r="D143" s="128" t="n">
        <v>0</v>
      </c>
      <c r="E143" s="128" t="n">
        <v>0</v>
      </c>
      <c r="F143" s="128" t="n">
        <v>0</v>
      </c>
      <c r="G143" s="128" t="n">
        <v>2.28</v>
      </c>
      <c r="H143" s="129" t="n">
        <v>0.47</v>
      </c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s="46" customFormat="true" ht="15" hidden="false" customHeight="false" outlineLevel="0" collapsed="false">
      <c r="A144" s="127" t="n">
        <v>521</v>
      </c>
      <c r="B144" s="128" t="n">
        <v>457.273019307358</v>
      </c>
      <c r="C144" s="128" t="n">
        <v>429.458375622741</v>
      </c>
      <c r="D144" s="128" t="n">
        <v>403.335619214731</v>
      </c>
      <c r="E144" s="128" t="n">
        <v>378.801837294325</v>
      </c>
      <c r="F144" s="128" t="n">
        <v>368.586948231849</v>
      </c>
      <c r="G144" s="128" t="n">
        <v>451.666420543038</v>
      </c>
      <c r="H144" s="130" t="n">
        <v>47.4</v>
      </c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s="46" customFormat="true" ht="15" hidden="false" customHeight="false" outlineLevel="0" collapsed="false">
      <c r="A145" s="127" t="n">
        <v>531</v>
      </c>
      <c r="B145" s="128" t="s">
        <v>58</v>
      </c>
      <c r="C145" s="128" t="s">
        <v>58</v>
      </c>
      <c r="D145" s="128" t="s">
        <v>58</v>
      </c>
      <c r="E145" s="128" t="s">
        <v>58</v>
      </c>
      <c r="F145" s="128" t="n">
        <v>3.7</v>
      </c>
      <c r="G145" s="128" t="n">
        <v>3.8</v>
      </c>
      <c r="H145" s="129" t="n">
        <v>64</v>
      </c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s="46" customFormat="true" ht="15" hidden="false" customHeight="false" outlineLevel="0" collapsed="false">
      <c r="A146" s="127" t="n">
        <v>561</v>
      </c>
      <c r="B146" s="128" t="s">
        <v>58</v>
      </c>
      <c r="C146" s="128" t="s">
        <v>58</v>
      </c>
      <c r="D146" s="128" t="s">
        <v>58</v>
      </c>
      <c r="E146" s="128" t="s">
        <v>58</v>
      </c>
      <c r="F146" s="128" t="n">
        <v>54</v>
      </c>
      <c r="G146" s="128" t="n">
        <v>59</v>
      </c>
      <c r="H146" s="129" t="n">
        <v>234</v>
      </c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s="46" customFormat="true" ht="15" hidden="false" customHeight="false" outlineLevel="0" collapsed="false">
      <c r="A147" s="127" t="n">
        <v>596</v>
      </c>
      <c r="B147" s="128" t="s">
        <v>58</v>
      </c>
      <c r="C147" s="128" t="s">
        <v>58</v>
      </c>
      <c r="D147" s="128" t="s">
        <v>58</v>
      </c>
      <c r="E147" s="128" t="s">
        <v>58</v>
      </c>
      <c r="F147" s="128" t="n">
        <v>66</v>
      </c>
      <c r="G147" s="128" t="n">
        <v>88</v>
      </c>
      <c r="H147" s="129" t="n">
        <v>194</v>
      </c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s="46" customFormat="true" ht="15" hidden="false" customHeight="false" outlineLevel="0" collapsed="false">
      <c r="A148" s="127" t="n">
        <v>620</v>
      </c>
      <c r="B148" s="128" t="s">
        <v>58</v>
      </c>
      <c r="C148" s="128" t="s">
        <v>58</v>
      </c>
      <c r="D148" s="128" t="s">
        <v>58</v>
      </c>
      <c r="E148" s="128" t="n">
        <v>3.27</v>
      </c>
      <c r="F148" s="128" t="n">
        <v>0.63</v>
      </c>
      <c r="G148" s="128" t="n">
        <v>0.989876527811142</v>
      </c>
      <c r="H148" s="130" t="n">
        <v>8.527080391318</v>
      </c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s="46" customFormat="true" ht="15" hidden="false" customHeight="false" outlineLevel="0" collapsed="false">
      <c r="A149" s="127" t="n">
        <v>621</v>
      </c>
      <c r="B149" s="128" t="s">
        <v>58</v>
      </c>
      <c r="C149" s="128" t="s">
        <v>58</v>
      </c>
      <c r="D149" s="128" t="s">
        <v>58</v>
      </c>
      <c r="E149" s="128" t="n">
        <v>7.92</v>
      </c>
      <c r="F149" s="128" t="n">
        <v>5.94</v>
      </c>
      <c r="G149" s="128" t="n">
        <v>6.45227370113354</v>
      </c>
      <c r="H149" s="130" t="n">
        <v>13.7749773139559</v>
      </c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s="46" customFormat="true" ht="15" hidden="false" customHeight="false" outlineLevel="0" collapsed="false">
      <c r="A150" s="127" t="n">
        <v>622</v>
      </c>
      <c r="B150" s="128" t="s">
        <v>58</v>
      </c>
      <c r="C150" s="128" t="s">
        <v>58</v>
      </c>
      <c r="D150" s="128" t="s">
        <v>58</v>
      </c>
      <c r="E150" s="128" t="n">
        <v>14.93</v>
      </c>
      <c r="F150" s="128" t="n">
        <v>24.18</v>
      </c>
      <c r="G150" s="128" t="n">
        <v>10.127057937428</v>
      </c>
      <c r="H150" s="130" t="n">
        <v>57.7222140947487</v>
      </c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s="46" customFormat="true" ht="15" hidden="false" customHeight="false" outlineLevel="0" collapsed="false">
      <c r="A151" s="127" t="n">
        <v>623</v>
      </c>
      <c r="B151" s="128" t="s">
        <v>58</v>
      </c>
      <c r="C151" s="128" t="s">
        <v>58</v>
      </c>
      <c r="D151" s="128" t="s">
        <v>58</v>
      </c>
      <c r="E151" s="128" t="n">
        <v>7.86</v>
      </c>
      <c r="F151" s="128" t="n">
        <v>11.12</v>
      </c>
      <c r="G151" s="128" t="n">
        <v>19.1248268947551</v>
      </c>
      <c r="H151" s="129" t="n">
        <v>18.75</v>
      </c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s="46" customFormat="true" ht="15" hidden="false" customHeight="false" outlineLevel="0" collapsed="false">
      <c r="A152" s="127" t="n">
        <v>641</v>
      </c>
      <c r="B152" s="128" t="s">
        <v>58</v>
      </c>
      <c r="C152" s="128" t="s">
        <v>58</v>
      </c>
      <c r="D152" s="128" t="s">
        <v>58</v>
      </c>
      <c r="E152" s="128" t="s">
        <v>58</v>
      </c>
      <c r="F152" s="128" t="n">
        <v>140</v>
      </c>
      <c r="G152" s="128" t="n">
        <v>113.35555119968</v>
      </c>
      <c r="H152" s="129" t="n">
        <v>102</v>
      </c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s="46" customFormat="true" ht="15" hidden="false" customHeight="false" outlineLevel="0" collapsed="false">
      <c r="A153" s="127" t="n">
        <v>658</v>
      </c>
      <c r="B153" s="128" t="n">
        <v>3616.08</v>
      </c>
      <c r="C153" s="128" t="n">
        <v>3895.90190478134</v>
      </c>
      <c r="D153" s="128" t="n">
        <v>4994.68331564506</v>
      </c>
      <c r="E153" s="128" t="n">
        <v>1524.84</v>
      </c>
      <c r="F153" s="128" t="n">
        <v>24.0731634111615</v>
      </c>
      <c r="G153" s="128" t="n">
        <v>93.9529529656623</v>
      </c>
      <c r="H153" s="129" t="n">
        <v>320</v>
      </c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s="46" customFormat="true" ht="15" hidden="false" customHeight="false" outlineLevel="0" collapsed="false">
      <c r="A154" s="127" t="n">
        <v>691</v>
      </c>
      <c r="B154" s="128" t="s">
        <v>58</v>
      </c>
      <c r="C154" s="128" t="s">
        <v>58</v>
      </c>
      <c r="D154" s="128" t="s">
        <v>58</v>
      </c>
      <c r="E154" s="128" t="s">
        <v>58</v>
      </c>
      <c r="F154" s="131" t="n">
        <v>0</v>
      </c>
      <c r="G154" s="131" t="n">
        <v>0</v>
      </c>
      <c r="H154" s="137" t="n">
        <v>0</v>
      </c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s="46" customFormat="true" ht="15" hidden="false" customHeight="false" outlineLevel="0" collapsed="false">
      <c r="A155" s="127" t="n">
        <v>730</v>
      </c>
      <c r="B155" s="128" t="s">
        <v>58</v>
      </c>
      <c r="C155" s="128" t="s">
        <v>58</v>
      </c>
      <c r="D155" s="128" t="s">
        <v>58</v>
      </c>
      <c r="E155" s="128" t="s">
        <v>58</v>
      </c>
      <c r="F155" s="128" t="n">
        <v>788.88</v>
      </c>
      <c r="G155" s="128" t="n">
        <v>755.434570608442</v>
      </c>
      <c r="H155" s="130" t="n">
        <v>723.407096732533</v>
      </c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s="46" customFormat="true" ht="15" hidden="false" customHeight="false" outlineLevel="0" collapsed="false">
      <c r="A156" s="127" t="n">
        <v>774</v>
      </c>
      <c r="B156" s="128" t="s">
        <v>58</v>
      </c>
      <c r="C156" s="128" t="s">
        <v>58</v>
      </c>
      <c r="D156" s="128" t="s">
        <v>58</v>
      </c>
      <c r="E156" s="128" t="s">
        <v>58</v>
      </c>
      <c r="F156" s="128" t="n">
        <v>74</v>
      </c>
      <c r="G156" s="128" t="n">
        <v>78</v>
      </c>
      <c r="H156" s="129" t="n">
        <v>284</v>
      </c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s="46" customFormat="true" ht="15" hidden="false" customHeight="false" outlineLevel="0" collapsed="false">
      <c r="A157" s="127" t="n">
        <v>806</v>
      </c>
      <c r="B157" s="128" t="s">
        <v>58</v>
      </c>
      <c r="C157" s="128" t="s">
        <v>58</v>
      </c>
      <c r="D157" s="128" t="n">
        <v>74.8</v>
      </c>
      <c r="E157" s="128" t="n">
        <v>83.6049516981387</v>
      </c>
      <c r="F157" s="128" t="n">
        <v>93.4463629471672</v>
      </c>
      <c r="G157" s="133" t="n">
        <v>97.7</v>
      </c>
      <c r="H157" s="130" t="s">
        <v>58</v>
      </c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s="46" customFormat="true" ht="15" hidden="false" customHeight="false" outlineLevel="0" collapsed="false">
      <c r="A158" s="127" t="n">
        <v>807</v>
      </c>
      <c r="B158" s="128" t="s">
        <v>58</v>
      </c>
      <c r="C158" s="128" t="s">
        <v>58</v>
      </c>
      <c r="D158" s="128" t="n">
        <v>742.8</v>
      </c>
      <c r="E158" s="128" t="n">
        <v>144.896366477054</v>
      </c>
      <c r="F158" s="128" t="n">
        <v>28.2646163412124</v>
      </c>
      <c r="G158" s="133" t="n">
        <v>14.7</v>
      </c>
      <c r="H158" s="130" t="s">
        <v>58</v>
      </c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s="46" customFormat="true" ht="15" hidden="false" customHeight="false" outlineLevel="0" collapsed="false">
      <c r="A159" s="127" t="n">
        <v>808</v>
      </c>
      <c r="B159" s="128" t="s">
        <v>58</v>
      </c>
      <c r="C159" s="128" t="s">
        <v>58</v>
      </c>
      <c r="D159" s="128" t="n">
        <v>407.8</v>
      </c>
      <c r="E159" s="128" t="n">
        <v>94.8173927164705</v>
      </c>
      <c r="F159" s="128" t="n">
        <v>22.0459489003173</v>
      </c>
      <c r="G159" s="133" t="n">
        <v>12.3</v>
      </c>
      <c r="H159" s="130" t="s">
        <v>58</v>
      </c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s="46" customFormat="true" ht="15" hidden="false" customHeight="false" outlineLevel="0" collapsed="false">
      <c r="A160" s="127" t="n">
        <v>810</v>
      </c>
      <c r="B160" s="128" t="s">
        <v>58</v>
      </c>
      <c r="C160" s="128" t="s">
        <v>58</v>
      </c>
      <c r="D160" s="128" t="n">
        <v>344.3</v>
      </c>
      <c r="E160" s="128" t="n">
        <v>83.2256031606737</v>
      </c>
      <c r="F160" s="128" t="n">
        <v>20.1176329406272</v>
      </c>
      <c r="G160" s="133" t="n">
        <v>11.4</v>
      </c>
      <c r="H160" s="130" t="s">
        <v>58</v>
      </c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s="46" customFormat="true" ht="15" hidden="false" customHeight="false" outlineLevel="0" collapsed="false">
      <c r="A161" s="127" t="n">
        <v>811</v>
      </c>
      <c r="B161" s="128" t="s">
        <v>58</v>
      </c>
      <c r="C161" s="128" t="s">
        <v>58</v>
      </c>
      <c r="D161" s="128" t="n">
        <v>256.9</v>
      </c>
      <c r="E161" s="128" t="n">
        <v>59.2517785393221</v>
      </c>
      <c r="F161" s="128" t="n">
        <v>13.6659138188901</v>
      </c>
      <c r="G161" s="133" t="n">
        <v>7.6</v>
      </c>
      <c r="H161" s="130" t="s">
        <v>58</v>
      </c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s="46" customFormat="true" ht="15" hidden="false" customHeight="false" outlineLevel="0" collapsed="false">
      <c r="A162" s="127" t="n">
        <v>812</v>
      </c>
      <c r="B162" s="128" t="s">
        <v>58</v>
      </c>
      <c r="C162" s="128" t="s">
        <v>58</v>
      </c>
      <c r="D162" s="128" t="n">
        <v>54.7</v>
      </c>
      <c r="E162" s="128" t="n">
        <v>37.4255959015584</v>
      </c>
      <c r="F162" s="128" t="n">
        <v>25.6064941240721</v>
      </c>
      <c r="G162" s="133" t="n">
        <v>22</v>
      </c>
      <c r="H162" s="130" t="s">
        <v>58</v>
      </c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s="46" customFormat="true" ht="15" hidden="false" customHeight="false" outlineLevel="0" collapsed="false">
      <c r="A163" s="127" t="n">
        <v>813</v>
      </c>
      <c r="B163" s="128" t="s">
        <v>58</v>
      </c>
      <c r="C163" s="128" t="s">
        <v>58</v>
      </c>
      <c r="D163" s="128" t="n">
        <v>533.7</v>
      </c>
      <c r="E163" s="128" t="n">
        <v>452.214330109975</v>
      </c>
      <c r="F163" s="128" t="n">
        <v>383.169946330922</v>
      </c>
      <c r="G163" s="133" t="n">
        <v>358.6</v>
      </c>
      <c r="H163" s="130" t="s">
        <v>58</v>
      </c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s="46" customFormat="true" ht="15" hidden="false" customHeight="false" outlineLevel="0" collapsed="false">
      <c r="A164" s="127" t="n">
        <v>815</v>
      </c>
      <c r="B164" s="128" t="s">
        <v>58</v>
      </c>
      <c r="C164" s="128" t="s">
        <v>58</v>
      </c>
      <c r="D164" s="128" t="n">
        <v>521.7</v>
      </c>
      <c r="E164" s="128" t="n">
        <v>128.881891050648</v>
      </c>
      <c r="F164" s="128" t="n">
        <v>31.8392598060016</v>
      </c>
      <c r="G164" s="133" t="n">
        <v>18.2</v>
      </c>
      <c r="H164" s="130" t="s">
        <v>58</v>
      </c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s="46" customFormat="true" ht="15" hidden="false" customHeight="false" outlineLevel="0" collapsed="false">
      <c r="A165" s="127" t="n">
        <v>816</v>
      </c>
      <c r="B165" s="128" t="s">
        <v>58</v>
      </c>
      <c r="C165" s="128" t="s">
        <v>58</v>
      </c>
      <c r="D165" s="128" t="n">
        <v>197.5</v>
      </c>
      <c r="E165" s="128" t="n">
        <v>196.328472711533</v>
      </c>
      <c r="F165" s="128" t="n">
        <v>195.163894669585</v>
      </c>
      <c r="G165" s="133" t="n">
        <v>194.7</v>
      </c>
      <c r="H165" s="130" t="s">
        <v>58</v>
      </c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s="46" customFormat="true" ht="15" hidden="false" customHeight="false" outlineLevel="0" collapsed="false">
      <c r="A166" s="127" t="n">
        <v>830</v>
      </c>
      <c r="B166" s="128" t="s">
        <v>58</v>
      </c>
      <c r="C166" s="128" t="s">
        <v>58</v>
      </c>
      <c r="D166" s="128" t="s">
        <v>58</v>
      </c>
      <c r="E166" s="128" t="s">
        <v>58</v>
      </c>
      <c r="F166" s="128" t="n">
        <v>5.22</v>
      </c>
      <c r="G166" s="128" t="n">
        <v>7.88347875998865</v>
      </c>
      <c r="H166" s="130" t="n">
        <v>29.67</v>
      </c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s="46" customFormat="true" ht="15" hidden="false" customHeight="false" outlineLevel="0" collapsed="false">
      <c r="A167" s="127" t="n">
        <v>831</v>
      </c>
      <c r="B167" s="128" t="s">
        <v>58</v>
      </c>
      <c r="C167" s="128" t="s">
        <v>58</v>
      </c>
      <c r="D167" s="128" t="s">
        <v>58</v>
      </c>
      <c r="E167" s="128" t="s">
        <v>58</v>
      </c>
      <c r="F167" s="128" t="s">
        <v>58</v>
      </c>
      <c r="G167" s="128" t="n">
        <v>3.18</v>
      </c>
      <c r="H167" s="130" t="n">
        <v>1.956323081702</v>
      </c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s="46" customFormat="true" ht="15" hidden="false" customHeight="false" outlineLevel="0" collapsed="false">
      <c r="A168" s="127" t="n">
        <v>833</v>
      </c>
      <c r="B168" s="128" t="s">
        <v>58</v>
      </c>
      <c r="C168" s="128" t="s">
        <v>58</v>
      </c>
      <c r="D168" s="128" t="s">
        <v>58</v>
      </c>
      <c r="E168" s="128" t="s">
        <v>58</v>
      </c>
      <c r="F168" s="128" t="s">
        <v>58</v>
      </c>
      <c r="G168" s="128" t="n">
        <v>4.52</v>
      </c>
      <c r="H168" s="130" t="n">
        <v>3.9</v>
      </c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s="46" customFormat="true" ht="15" hidden="false" customHeight="false" outlineLevel="0" collapsed="false">
      <c r="A169" s="127" t="n">
        <v>834</v>
      </c>
      <c r="B169" s="128" t="s">
        <v>58</v>
      </c>
      <c r="C169" s="128" t="s">
        <v>58</v>
      </c>
      <c r="D169" s="128" t="s">
        <v>58</v>
      </c>
      <c r="E169" s="128" t="s">
        <v>58</v>
      </c>
      <c r="F169" s="128" t="s">
        <v>58</v>
      </c>
      <c r="G169" s="128" t="n">
        <v>2.09</v>
      </c>
      <c r="H169" s="130" t="n">
        <v>1.27259577242736</v>
      </c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s="46" customFormat="true" ht="15" hidden="false" customHeight="false" outlineLevel="0" collapsed="false">
      <c r="A170" s="127" t="n">
        <v>835</v>
      </c>
      <c r="B170" s="128" t="s">
        <v>58</v>
      </c>
      <c r="C170" s="128" t="s">
        <v>58</v>
      </c>
      <c r="D170" s="128" t="s">
        <v>58</v>
      </c>
      <c r="E170" s="128" t="s">
        <v>58</v>
      </c>
      <c r="F170" s="128" t="s">
        <v>58</v>
      </c>
      <c r="G170" s="128" t="n">
        <v>54.99</v>
      </c>
      <c r="H170" s="130" t="n">
        <v>95.26</v>
      </c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s="46" customFormat="true" ht="15" hidden="false" customHeight="false" outlineLevel="0" collapsed="false">
      <c r="A171" s="127" t="n">
        <v>836</v>
      </c>
      <c r="B171" s="128" t="s">
        <v>58</v>
      </c>
      <c r="C171" s="128" t="s">
        <v>58</v>
      </c>
      <c r="D171" s="128" t="s">
        <v>58</v>
      </c>
      <c r="E171" s="128" t="s">
        <v>58</v>
      </c>
      <c r="F171" s="128" t="s">
        <v>58</v>
      </c>
      <c r="G171" s="128" t="n">
        <v>0.17</v>
      </c>
      <c r="H171" s="130" t="n">
        <v>0.330107097164576</v>
      </c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s="46" customFormat="true" ht="15" hidden="false" customHeight="false" outlineLevel="0" collapsed="false">
      <c r="A172" s="127" t="n">
        <v>837</v>
      </c>
      <c r="B172" s="128" t="s">
        <v>58</v>
      </c>
      <c r="C172" s="128" t="s">
        <v>58</v>
      </c>
      <c r="D172" s="128" t="s">
        <v>58</v>
      </c>
      <c r="E172" s="128" t="s">
        <v>58</v>
      </c>
      <c r="F172" s="128" t="s">
        <v>58</v>
      </c>
      <c r="G172" s="128" t="n">
        <v>0.16</v>
      </c>
      <c r="H172" s="130" t="n">
        <v>0.26944387170615</v>
      </c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s="46" customFormat="true" ht="15" hidden="false" customHeight="false" outlineLevel="0" collapsed="false">
      <c r="A173" s="138" t="n">
        <v>875</v>
      </c>
      <c r="B173" s="139" t="s">
        <v>58</v>
      </c>
      <c r="C173" s="139" t="s">
        <v>58</v>
      </c>
      <c r="D173" s="139" t="s">
        <v>58</v>
      </c>
      <c r="E173" s="139" t="n">
        <v>9</v>
      </c>
      <c r="F173" s="139" t="n">
        <v>9</v>
      </c>
      <c r="G173" s="139" t="n">
        <v>9</v>
      </c>
      <c r="H173" s="140" t="n">
        <v>9</v>
      </c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48576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F30" activeCellId="0" sqref="F30"/>
    </sheetView>
  </sheetViews>
  <sheetFormatPr defaultRowHeight="15" zeroHeight="false" outlineLevelRow="0" outlineLevelCol="0"/>
  <cols>
    <col collapsed="false" customWidth="true" hidden="false" outlineLevel="0" max="1" min="1" style="46" width="17.07"/>
    <col collapsed="false" customWidth="true" hidden="false" outlineLevel="0" max="2" min="2" style="46" width="8.86"/>
    <col collapsed="false" customWidth="true" hidden="false" outlineLevel="0" max="3" min="3" style="46" width="9.91"/>
    <col collapsed="false" customWidth="true" hidden="false" outlineLevel="0" max="5" min="4" style="46" width="10.16"/>
    <col collapsed="false" customWidth="true" hidden="false" outlineLevel="0" max="6" min="6" style="46" width="8.74"/>
    <col collapsed="false" customWidth="true" hidden="false" outlineLevel="0" max="8" min="7" style="46" width="10.16"/>
    <col collapsed="false" customWidth="true" hidden="false" outlineLevel="0" max="9" min="9" style="46" width="7.42"/>
    <col collapsed="false" customWidth="true" hidden="false" outlineLevel="0" max="15" min="10" style="46" width="10.55"/>
    <col collapsed="false" customWidth="true" hidden="false" outlineLevel="0" max="16" min="16" style="46" width="12.67"/>
    <col collapsed="false" customWidth="true" hidden="false" outlineLevel="0" max="1022" min="17" style="46" width="10.55"/>
    <col collapsed="false" customWidth="true" hidden="false" outlineLevel="0" max="1023" min="1023" style="0" width="10.55"/>
    <col collapsed="false" customWidth="true" hidden="false" outlineLevel="0" max="1025" min="1024" style="0" width="10.5"/>
  </cols>
  <sheetData>
    <row r="1" customFormat="false" ht="17.35" hidden="false" customHeight="false" outlineLevel="0" collapsed="false">
      <c r="A1" s="1" t="s">
        <v>94</v>
      </c>
      <c r="B1" s="47"/>
      <c r="C1" s="47"/>
      <c r="D1" s="47"/>
      <c r="E1" s="47"/>
    </row>
    <row r="2" customFormat="false" ht="15" hidden="false" customHeight="false" outlineLevel="0" collapsed="false">
      <c r="A2" s="47"/>
      <c r="B2" s="47"/>
      <c r="C2" s="47"/>
      <c r="D2" s="47"/>
      <c r="E2" s="47"/>
    </row>
    <row r="3" customFormat="false" ht="15" hidden="false" customHeight="false" outlineLevel="0" collapsed="false">
      <c r="A3" s="47" t="s">
        <v>95</v>
      </c>
      <c r="B3" s="47"/>
      <c r="C3" s="47"/>
      <c r="D3" s="47"/>
      <c r="E3" s="47"/>
    </row>
    <row r="4" customFormat="false" ht="15" hidden="false" customHeight="false" outlineLevel="0" collapsed="false">
      <c r="A4" s="47"/>
      <c r="B4" s="47"/>
      <c r="C4" s="47"/>
      <c r="D4" s="47"/>
      <c r="E4" s="47"/>
    </row>
    <row r="5" customFormat="false" ht="15" hidden="false" customHeight="false" outlineLevel="0" collapsed="false">
      <c r="A5" s="47"/>
      <c r="B5" s="141" t="s">
        <v>96</v>
      </c>
      <c r="C5" s="142"/>
      <c r="D5" s="143"/>
      <c r="E5" s="143"/>
      <c r="F5" s="144"/>
      <c r="G5" s="144"/>
      <c r="H5" s="145"/>
      <c r="I5" s="146" t="s">
        <v>97</v>
      </c>
      <c r="J5" s="144"/>
      <c r="K5" s="142"/>
      <c r="L5" s="142"/>
      <c r="M5" s="144"/>
      <c r="N5" s="144"/>
      <c r="O5" s="144"/>
      <c r="P5" s="145"/>
      <c r="Q5" s="146" t="s">
        <v>98</v>
      </c>
      <c r="R5" s="142"/>
      <c r="S5" s="147"/>
    </row>
    <row r="6" customFormat="false" ht="48.85" hidden="false" customHeight="true" outlineLevel="0" collapsed="false">
      <c r="A6" s="148" t="s">
        <v>64</v>
      </c>
      <c r="B6" s="149" t="s">
        <v>99</v>
      </c>
      <c r="C6" s="150" t="s">
        <v>100</v>
      </c>
      <c r="D6" s="150" t="s">
        <v>101</v>
      </c>
      <c r="E6" s="151" t="s">
        <v>102</v>
      </c>
      <c r="F6" s="152" t="s">
        <v>103</v>
      </c>
      <c r="G6" s="152" t="s">
        <v>104</v>
      </c>
      <c r="H6" s="153" t="s">
        <v>105</v>
      </c>
      <c r="I6" s="154" t="s">
        <v>48</v>
      </c>
      <c r="J6" s="152" t="s">
        <v>49</v>
      </c>
      <c r="K6" s="152" t="s">
        <v>50</v>
      </c>
      <c r="L6" s="152" t="s">
        <v>106</v>
      </c>
      <c r="M6" s="152" t="s">
        <v>107</v>
      </c>
      <c r="N6" s="152" t="s">
        <v>51</v>
      </c>
      <c r="O6" s="152" t="s">
        <v>52</v>
      </c>
      <c r="P6" s="153" t="s">
        <v>53</v>
      </c>
      <c r="Q6" s="154" t="s">
        <v>108</v>
      </c>
      <c r="R6" s="152" t="s">
        <v>109</v>
      </c>
      <c r="S6" s="153" t="s">
        <v>110</v>
      </c>
    </row>
    <row r="7" customFormat="false" ht="15" hidden="false" customHeight="false" outlineLevel="0" collapsed="false">
      <c r="A7" s="155" t="s">
        <v>111</v>
      </c>
      <c r="B7" s="156"/>
      <c r="C7" s="157"/>
      <c r="D7" s="157"/>
      <c r="E7" s="158"/>
      <c r="F7" s="159"/>
      <c r="G7" s="159"/>
      <c r="H7" s="160"/>
      <c r="I7" s="161"/>
      <c r="J7" s="159"/>
      <c r="K7" s="159"/>
      <c r="L7" s="159"/>
      <c r="M7" s="159"/>
      <c r="N7" s="159"/>
      <c r="O7" s="159"/>
      <c r="P7" s="160"/>
      <c r="Q7" s="162"/>
      <c r="R7" s="163"/>
      <c r="S7" s="164"/>
    </row>
    <row r="8" customFormat="false" ht="15" hidden="false" customHeight="false" outlineLevel="0" collapsed="false">
      <c r="A8" s="165" t="s">
        <v>78</v>
      </c>
      <c r="B8" s="166" t="n">
        <v>10</v>
      </c>
      <c r="C8" s="69" t="n">
        <v>8</v>
      </c>
      <c r="D8" s="69" t="n">
        <v>16</v>
      </c>
      <c r="E8" s="167" t="n">
        <f aca="false">SUM(B8:D8)</f>
        <v>34</v>
      </c>
      <c r="F8" s="69" t="n">
        <v>7</v>
      </c>
      <c r="G8" s="69" t="n">
        <v>7</v>
      </c>
      <c r="H8" s="167" t="n">
        <v>14</v>
      </c>
      <c r="I8" s="168" t="n">
        <v>1.39763268333445</v>
      </c>
      <c r="J8" s="71" t="n">
        <v>10.4573432243015</v>
      </c>
      <c r="K8" s="71" t="n">
        <v>0.05733832015</v>
      </c>
      <c r="L8" s="71" t="n">
        <v>-12.0221378529232</v>
      </c>
      <c r="M8" s="71" t="n">
        <v>26.2911008011797</v>
      </c>
      <c r="N8" s="71" t="n">
        <v>-5.80568034924299</v>
      </c>
      <c r="O8" s="71" t="n">
        <v>7.12820593301067</v>
      </c>
      <c r="P8" s="72" t="n">
        <v>2.79484253723128</v>
      </c>
      <c r="Q8" s="169" t="n">
        <v>9</v>
      </c>
      <c r="R8" s="70" t="n">
        <v>7</v>
      </c>
      <c r="S8" s="170" t="n">
        <v>6</v>
      </c>
    </row>
    <row r="9" customFormat="false" ht="15" hidden="false" customHeight="false" outlineLevel="0" collapsed="false">
      <c r="A9" s="165" t="s">
        <v>79</v>
      </c>
      <c r="B9" s="166" t="n">
        <v>23</v>
      </c>
      <c r="C9" s="69" t="n">
        <v>11</v>
      </c>
      <c r="D9" s="69" t="n">
        <v>14</v>
      </c>
      <c r="E9" s="167" t="n">
        <f aca="false">SUM(B9:D9)</f>
        <v>48</v>
      </c>
      <c r="F9" s="69" t="n">
        <v>16</v>
      </c>
      <c r="G9" s="69" t="n">
        <v>11</v>
      </c>
      <c r="H9" s="167" t="n">
        <v>27</v>
      </c>
      <c r="I9" s="168" t="n">
        <v>-0.265717294378139</v>
      </c>
      <c r="J9" s="71" t="n">
        <v>7.60781468459032</v>
      </c>
      <c r="K9" s="71" t="n">
        <v>-1.76945793340883</v>
      </c>
      <c r="L9" s="71" t="n">
        <v>-12.7714346950761</v>
      </c>
      <c r="M9" s="71" t="n">
        <v>23.6867845476849</v>
      </c>
      <c r="N9" s="71" t="n">
        <v>-4.25739056122227</v>
      </c>
      <c r="O9" s="71" t="n">
        <v>3.73543940982446</v>
      </c>
      <c r="P9" s="72" t="n">
        <v>1.46412461869767</v>
      </c>
      <c r="Q9" s="169" t="n">
        <v>14</v>
      </c>
      <c r="R9" s="70" t="n">
        <v>9</v>
      </c>
      <c r="S9" s="170" t="n">
        <v>11</v>
      </c>
    </row>
    <row r="10" customFormat="false" ht="15" hidden="false" customHeight="false" outlineLevel="0" collapsed="false">
      <c r="A10" s="165" t="s">
        <v>80</v>
      </c>
      <c r="B10" s="166" t="n">
        <v>47</v>
      </c>
      <c r="C10" s="69" t="n">
        <v>10</v>
      </c>
      <c r="D10" s="69" t="n">
        <v>19</v>
      </c>
      <c r="E10" s="167" t="n">
        <f aca="false">SUM(B10:D10)</f>
        <v>76</v>
      </c>
      <c r="F10" s="69" t="n">
        <v>36</v>
      </c>
      <c r="G10" s="69" t="n">
        <v>8</v>
      </c>
      <c r="H10" s="167" t="n">
        <v>44</v>
      </c>
      <c r="I10" s="168" t="n">
        <v>-5.03225832302944</v>
      </c>
      <c r="J10" s="71" t="n">
        <v>8.92217371096433</v>
      </c>
      <c r="K10" s="71" t="n">
        <v>-3.61963270861371</v>
      </c>
      <c r="L10" s="71" t="n">
        <v>-34.3716416324067</v>
      </c>
      <c r="M10" s="71" t="n">
        <v>21.4085277801658</v>
      </c>
      <c r="N10" s="71" t="n">
        <v>-10.2703242119598</v>
      </c>
      <c r="O10" s="71" t="n">
        <v>-1.64457335606723</v>
      </c>
      <c r="P10" s="72" t="n">
        <v>1.34506829607461</v>
      </c>
      <c r="Q10" s="169" t="n">
        <v>28</v>
      </c>
      <c r="R10" s="70" t="n">
        <v>9</v>
      </c>
      <c r="S10" s="170" t="n">
        <v>11</v>
      </c>
    </row>
    <row r="11" customFormat="false" ht="15" hidden="false" customHeight="false" outlineLevel="0" collapsed="false">
      <c r="A11" s="165" t="s">
        <v>81</v>
      </c>
      <c r="B11" s="166" t="n">
        <v>63</v>
      </c>
      <c r="C11" s="69" t="n">
        <v>18</v>
      </c>
      <c r="D11" s="69" t="n">
        <v>30</v>
      </c>
      <c r="E11" s="167" t="n">
        <f aca="false">SUM(B11:D11)</f>
        <v>111</v>
      </c>
      <c r="F11" s="69" t="n">
        <v>54</v>
      </c>
      <c r="G11" s="69" t="n">
        <v>16</v>
      </c>
      <c r="H11" s="167" t="n">
        <v>70</v>
      </c>
      <c r="I11" s="168" t="n">
        <v>-4.03237120554048</v>
      </c>
      <c r="J11" s="71" t="n">
        <v>10.321926552282</v>
      </c>
      <c r="K11" s="71" t="n">
        <v>-3.93105772191361</v>
      </c>
      <c r="L11" s="71" t="n">
        <v>-41.4854709687094</v>
      </c>
      <c r="M11" s="71" t="n">
        <v>34.3786687219648</v>
      </c>
      <c r="N11" s="71" t="n">
        <v>-9.56270202973801</v>
      </c>
      <c r="O11" s="71" t="n">
        <v>-1.16960793061692</v>
      </c>
      <c r="P11" s="72" t="n">
        <v>1.23370619187357</v>
      </c>
      <c r="Q11" s="169" t="n">
        <v>41</v>
      </c>
      <c r="R11" s="70" t="n">
        <v>18</v>
      </c>
      <c r="S11" s="170" t="n">
        <v>13</v>
      </c>
    </row>
    <row r="12" customFormat="false" ht="15" hidden="false" customHeight="false" outlineLevel="0" collapsed="false">
      <c r="A12" s="165" t="s">
        <v>82</v>
      </c>
      <c r="B12" s="166" t="n">
        <v>78</v>
      </c>
      <c r="C12" s="69" t="n">
        <v>31</v>
      </c>
      <c r="D12" s="69" t="n">
        <v>32</v>
      </c>
      <c r="E12" s="167" t="n">
        <f aca="false">SUM(B12:D12)</f>
        <v>141</v>
      </c>
      <c r="F12" s="69" t="n">
        <v>64</v>
      </c>
      <c r="G12" s="69" t="n">
        <v>29</v>
      </c>
      <c r="H12" s="167" t="n">
        <v>93</v>
      </c>
      <c r="I12" s="168" t="n">
        <v>-4.69246182808292</v>
      </c>
      <c r="J12" s="71" t="n">
        <v>10.4047193467354</v>
      </c>
      <c r="K12" s="71" t="n">
        <v>-3.76077903584791</v>
      </c>
      <c r="L12" s="71" t="n">
        <v>-48.5435647628924</v>
      </c>
      <c r="M12" s="71" t="n">
        <v>16.5306369032656</v>
      </c>
      <c r="N12" s="71" t="n">
        <v>-9.59410455414186</v>
      </c>
      <c r="O12" s="71" t="n">
        <v>1.93057671908616</v>
      </c>
      <c r="P12" s="72" t="n">
        <v>1.07891913597917</v>
      </c>
      <c r="Q12" s="169" t="n">
        <v>60</v>
      </c>
      <c r="R12" s="70" t="n">
        <v>29</v>
      </c>
      <c r="S12" s="170" t="n">
        <v>15</v>
      </c>
    </row>
    <row r="13" customFormat="false" ht="15" hidden="false" customHeight="false" outlineLevel="0" collapsed="false">
      <c r="A13" s="165" t="s">
        <v>83</v>
      </c>
      <c r="B13" s="166" t="n">
        <v>49</v>
      </c>
      <c r="C13" s="69" t="n">
        <v>42</v>
      </c>
      <c r="D13" s="69" t="n">
        <v>27</v>
      </c>
      <c r="E13" s="167" t="n">
        <f aca="false">SUM(B13:D13)</f>
        <v>118</v>
      </c>
      <c r="F13" s="69" t="n">
        <v>35</v>
      </c>
      <c r="G13" s="69" t="n">
        <v>39</v>
      </c>
      <c r="H13" s="167" t="n">
        <v>74</v>
      </c>
      <c r="I13" s="168" t="n">
        <v>0.457948804947173</v>
      </c>
      <c r="J13" s="71" t="n">
        <v>18.5910077764462</v>
      </c>
      <c r="K13" s="71" t="n">
        <v>1.63294532266569</v>
      </c>
      <c r="L13" s="71" t="n">
        <v>-49.5283317893376</v>
      </c>
      <c r="M13" s="71" t="n">
        <v>67.0578370439241</v>
      </c>
      <c r="N13" s="71" t="n">
        <v>-7.27598957593138</v>
      </c>
      <c r="O13" s="71" t="n">
        <v>9.40690909545827</v>
      </c>
      <c r="P13" s="72" t="n">
        <v>2.16116075587985</v>
      </c>
      <c r="Q13" s="169" t="n">
        <v>41</v>
      </c>
      <c r="R13" s="70" t="n">
        <v>47</v>
      </c>
      <c r="S13" s="170" t="n">
        <v>19</v>
      </c>
    </row>
    <row r="14" customFormat="false" ht="15" hidden="false" customHeight="false" outlineLevel="0" collapsed="false">
      <c r="A14" s="155" t="s">
        <v>112</v>
      </c>
      <c r="B14" s="171"/>
      <c r="C14" s="172"/>
      <c r="D14" s="172"/>
      <c r="E14" s="173"/>
      <c r="F14" s="159"/>
      <c r="G14" s="159"/>
      <c r="H14" s="174"/>
      <c r="I14" s="161"/>
      <c r="J14" s="159"/>
      <c r="K14" s="159"/>
      <c r="L14" s="159"/>
      <c r="M14" s="159"/>
      <c r="N14" s="159"/>
      <c r="O14" s="159"/>
      <c r="P14" s="160"/>
      <c r="Q14" s="175"/>
      <c r="R14" s="176"/>
      <c r="S14" s="177"/>
    </row>
    <row r="15" customFormat="false" ht="15" hidden="false" customHeight="false" outlineLevel="0" collapsed="false">
      <c r="A15" s="165" t="s">
        <v>78</v>
      </c>
      <c r="B15" s="166" t="n">
        <v>4</v>
      </c>
      <c r="C15" s="69" t="n">
        <v>1</v>
      </c>
      <c r="D15" s="69" t="n">
        <v>16</v>
      </c>
      <c r="E15" s="167" t="n">
        <f aca="false">SUM(B15:D15)</f>
        <v>21</v>
      </c>
      <c r="F15" s="69" t="n">
        <v>4</v>
      </c>
      <c r="G15" s="69" t="n">
        <v>1</v>
      </c>
      <c r="H15" s="167" t="n">
        <v>5</v>
      </c>
      <c r="I15" s="168" t="n">
        <v>-0.764761685683868</v>
      </c>
      <c r="J15" s="71" t="n">
        <v>1.14269749732004</v>
      </c>
      <c r="K15" s="71" t="n">
        <v>-1.23419627189127</v>
      </c>
      <c r="L15" s="71" t="n">
        <v>-1.41372876020482</v>
      </c>
      <c r="M15" s="71" t="n">
        <v>1.27412021508235</v>
      </c>
      <c r="N15" s="71" t="n">
        <v>-1.24527303610211</v>
      </c>
      <c r="O15" s="71" t="n">
        <v>-1.20473057530349</v>
      </c>
      <c r="P15" s="72" t="n">
        <v>0.5110298563453</v>
      </c>
      <c r="Q15" s="169" t="n">
        <v>4</v>
      </c>
      <c r="R15" s="70" t="n">
        <v>2</v>
      </c>
      <c r="S15" s="170" t="n">
        <v>13</v>
      </c>
    </row>
    <row r="16" customFormat="false" ht="15" hidden="false" customHeight="false" outlineLevel="0" collapsed="false">
      <c r="A16" s="165" t="s">
        <v>79</v>
      </c>
      <c r="B16" s="166" t="n">
        <v>5</v>
      </c>
      <c r="C16" s="69" t="n">
        <v>1</v>
      </c>
      <c r="D16" s="69" t="n">
        <v>15</v>
      </c>
      <c r="E16" s="167" t="n">
        <f aca="false">SUM(B16:D16)</f>
        <v>21</v>
      </c>
      <c r="F16" s="69" t="n">
        <v>5</v>
      </c>
      <c r="G16" s="69" t="n">
        <v>1</v>
      </c>
      <c r="H16" s="167" t="n">
        <v>6</v>
      </c>
      <c r="I16" s="168" t="n">
        <v>-0.819017980158267</v>
      </c>
      <c r="J16" s="71" t="n">
        <v>1.03066412048045</v>
      </c>
      <c r="K16" s="71" t="n">
        <v>-1.21946342359738</v>
      </c>
      <c r="L16" s="71" t="n">
        <v>-1.41372876020482</v>
      </c>
      <c r="M16" s="71" t="n">
        <v>1.27412021508235</v>
      </c>
      <c r="N16" s="71" t="n">
        <v>-1.2425038450494</v>
      </c>
      <c r="O16" s="71" t="n">
        <v>-1.11890723322357</v>
      </c>
      <c r="P16" s="72" t="n">
        <v>0.420766865228586</v>
      </c>
      <c r="Q16" s="169" t="n">
        <v>5</v>
      </c>
      <c r="R16" s="70" t="n">
        <v>1</v>
      </c>
      <c r="S16" s="170" t="n">
        <v>15</v>
      </c>
    </row>
    <row r="17" customFormat="false" ht="15" hidden="false" customHeight="false" outlineLevel="0" collapsed="false">
      <c r="A17" s="165" t="s">
        <v>80</v>
      </c>
      <c r="B17" s="166" t="n">
        <v>10</v>
      </c>
      <c r="C17" s="69" t="n">
        <v>2</v>
      </c>
      <c r="D17" s="69" t="n">
        <v>22</v>
      </c>
      <c r="E17" s="167" t="n">
        <f aca="false">SUM(B17:D17)</f>
        <v>34</v>
      </c>
      <c r="F17" s="69" t="n">
        <v>8</v>
      </c>
      <c r="G17" s="69" t="n">
        <v>2</v>
      </c>
      <c r="H17" s="167" t="n">
        <v>10</v>
      </c>
      <c r="I17" s="168" t="n">
        <v>-0.945731281551261</v>
      </c>
      <c r="J17" s="71" t="n">
        <v>3.26450009240773</v>
      </c>
      <c r="K17" s="71" t="n">
        <v>-1.23973465399669</v>
      </c>
      <c r="L17" s="71" t="n">
        <v>-4.99369222121868</v>
      </c>
      <c r="M17" s="71" t="n">
        <v>6.71433756065337</v>
      </c>
      <c r="N17" s="71" t="n">
        <v>-1.41601804234232</v>
      </c>
      <c r="O17" s="71" t="n">
        <v>-1.11890723322357</v>
      </c>
      <c r="P17" s="72" t="n">
        <v>1.03232557138386</v>
      </c>
      <c r="Q17" s="169" t="n">
        <v>7</v>
      </c>
      <c r="R17" s="70" t="n">
        <v>1</v>
      </c>
      <c r="S17" s="170" t="n">
        <v>13</v>
      </c>
    </row>
    <row r="18" customFormat="false" ht="15" hidden="false" customHeight="false" outlineLevel="0" collapsed="false">
      <c r="A18" s="165" t="s">
        <v>81</v>
      </c>
      <c r="B18" s="166" t="n">
        <v>12</v>
      </c>
      <c r="C18" s="69" t="n">
        <v>4</v>
      </c>
      <c r="D18" s="69" t="n">
        <v>37</v>
      </c>
      <c r="E18" s="167" t="n">
        <f aca="false">SUM(B18:D18)</f>
        <v>53</v>
      </c>
      <c r="F18" s="69" t="n">
        <v>10</v>
      </c>
      <c r="G18" s="69" t="n">
        <v>4</v>
      </c>
      <c r="H18" s="167" t="n">
        <v>14</v>
      </c>
      <c r="I18" s="168" t="n">
        <v>0.1818390913375</v>
      </c>
      <c r="J18" s="71" t="n">
        <v>7.7252899528842</v>
      </c>
      <c r="K18" s="71" t="n">
        <v>-2.74698867511127</v>
      </c>
      <c r="L18" s="71" t="n">
        <v>-5.53126744063449</v>
      </c>
      <c r="M18" s="71" t="n">
        <v>20.523262474768</v>
      </c>
      <c r="N18" s="71" t="n">
        <v>-4.52791040648808</v>
      </c>
      <c r="O18" s="71" t="n">
        <v>0.687447357592893</v>
      </c>
      <c r="P18" s="72" t="n">
        <v>2.06467058694141</v>
      </c>
      <c r="Q18" s="169" t="n">
        <v>12</v>
      </c>
      <c r="R18" s="70" t="n">
        <v>5</v>
      </c>
      <c r="S18" s="170" t="n">
        <v>17</v>
      </c>
    </row>
    <row r="19" customFormat="false" ht="15" hidden="false" customHeight="false" outlineLevel="0" collapsed="false">
      <c r="A19" s="165" t="s">
        <v>82</v>
      </c>
      <c r="B19" s="166" t="n">
        <v>12</v>
      </c>
      <c r="C19" s="69" t="n">
        <v>6</v>
      </c>
      <c r="D19" s="69" t="n">
        <v>33</v>
      </c>
      <c r="E19" s="167" t="n">
        <f aca="false">SUM(B19:D19)</f>
        <v>51</v>
      </c>
      <c r="F19" s="69" t="n">
        <v>10</v>
      </c>
      <c r="G19" s="69" t="n">
        <v>6</v>
      </c>
      <c r="H19" s="167" t="n">
        <v>16</v>
      </c>
      <c r="I19" s="168" t="n">
        <v>-1.78621646501147</v>
      </c>
      <c r="J19" s="71" t="n">
        <v>3.77697101296806</v>
      </c>
      <c r="K19" s="71" t="n">
        <v>-2.32265720006761</v>
      </c>
      <c r="L19" s="71" t="n">
        <v>-9.91276281230399</v>
      </c>
      <c r="M19" s="71" t="n">
        <v>3.1696926472357</v>
      </c>
      <c r="N19" s="71" t="n">
        <v>-4.20565511949346</v>
      </c>
      <c r="O19" s="71" t="n">
        <v>1.77786432603008</v>
      </c>
      <c r="P19" s="72" t="n">
        <v>0.944242753242014</v>
      </c>
      <c r="Q19" s="169" t="n">
        <v>11</v>
      </c>
      <c r="R19" s="70" t="n">
        <v>7</v>
      </c>
      <c r="S19" s="170" t="n">
        <v>30</v>
      </c>
    </row>
    <row r="20" customFormat="false" ht="15" hidden="false" customHeight="false" outlineLevel="0" collapsed="false">
      <c r="A20" s="165" t="s">
        <v>83</v>
      </c>
      <c r="B20" s="166" t="n">
        <v>16</v>
      </c>
      <c r="C20" s="69" t="n">
        <v>6</v>
      </c>
      <c r="D20" s="69" t="n">
        <v>34</v>
      </c>
      <c r="E20" s="167" t="n">
        <f aca="false">SUM(B20:D20)</f>
        <v>56</v>
      </c>
      <c r="F20" s="69" t="n">
        <v>10</v>
      </c>
      <c r="G20" s="69" t="n">
        <v>6</v>
      </c>
      <c r="H20" s="167" t="n">
        <v>16</v>
      </c>
      <c r="I20" s="168" t="n">
        <v>-1.06815690448323</v>
      </c>
      <c r="J20" s="71" t="n">
        <v>2.57904439188432</v>
      </c>
      <c r="K20" s="71" t="n">
        <v>-1.85990097086</v>
      </c>
      <c r="L20" s="71" t="n">
        <v>-4.19851711084904</v>
      </c>
      <c r="M20" s="71" t="n">
        <v>2.77868451003456</v>
      </c>
      <c r="N20" s="71" t="n">
        <v>-3.28336018745026</v>
      </c>
      <c r="O20" s="71" t="n">
        <v>1.32877947760014</v>
      </c>
      <c r="P20" s="72" t="n">
        <v>0.64476109797108</v>
      </c>
      <c r="Q20" s="169" t="n">
        <v>15</v>
      </c>
      <c r="R20" s="70" t="n">
        <v>8</v>
      </c>
      <c r="S20" s="170" t="n">
        <v>20</v>
      </c>
    </row>
    <row r="21" customFormat="false" ht="15" hidden="false" customHeight="false" outlineLevel="0" collapsed="false">
      <c r="A21" s="155" t="s">
        <v>113</v>
      </c>
      <c r="B21" s="171"/>
      <c r="C21" s="172"/>
      <c r="D21" s="172"/>
      <c r="E21" s="173"/>
      <c r="F21" s="159"/>
      <c r="G21" s="159"/>
      <c r="H21" s="174"/>
      <c r="I21" s="161"/>
      <c r="J21" s="159"/>
      <c r="K21" s="159"/>
      <c r="L21" s="159"/>
      <c r="M21" s="159"/>
      <c r="N21" s="159"/>
      <c r="O21" s="159"/>
      <c r="P21" s="160"/>
      <c r="Q21" s="175"/>
      <c r="R21" s="176"/>
      <c r="S21" s="177"/>
    </row>
    <row r="22" customFormat="false" ht="15" hidden="false" customHeight="false" outlineLevel="0" collapsed="false">
      <c r="A22" s="165" t="s">
        <v>78</v>
      </c>
      <c r="B22" s="166" t="n">
        <v>2</v>
      </c>
      <c r="C22" s="69" t="n">
        <v>3</v>
      </c>
      <c r="D22" s="69" t="n">
        <v>3</v>
      </c>
      <c r="E22" s="167" t="n">
        <f aca="false">SUM(B22:D22)</f>
        <v>8</v>
      </c>
      <c r="F22" s="54" t="n">
        <v>2</v>
      </c>
      <c r="G22" s="54" t="n">
        <v>3</v>
      </c>
      <c r="H22" s="56" t="n">
        <v>5</v>
      </c>
      <c r="I22" s="178" t="n">
        <v>5.83498853064473</v>
      </c>
      <c r="J22" s="112" t="n">
        <v>13.6538138331404</v>
      </c>
      <c r="K22" s="112" t="n">
        <v>4.58145365937077</v>
      </c>
      <c r="L22" s="112" t="n">
        <v>-7.59526925482916</v>
      </c>
      <c r="M22" s="112" t="n">
        <v>23.0258509299405</v>
      </c>
      <c r="N22" s="112" t="n">
        <v>-6.93147180559945</v>
      </c>
      <c r="O22" s="112" t="n">
        <v>16.094379124341</v>
      </c>
      <c r="P22" s="113" t="n">
        <v>6.10617117660577</v>
      </c>
      <c r="Q22" s="169" t="n">
        <v>1</v>
      </c>
      <c r="R22" s="70" t="n">
        <v>3</v>
      </c>
      <c r="S22" s="170" t="n">
        <v>1</v>
      </c>
    </row>
    <row r="23" customFormat="false" ht="15" hidden="false" customHeight="false" outlineLevel="0" collapsed="false">
      <c r="A23" s="165" t="s">
        <v>79</v>
      </c>
      <c r="B23" s="166" t="n">
        <v>2</v>
      </c>
      <c r="C23" s="69" t="n">
        <v>2</v>
      </c>
      <c r="D23" s="69" t="n">
        <v>7</v>
      </c>
      <c r="E23" s="167" t="n">
        <f aca="false">SUM(B23:D23)</f>
        <v>11</v>
      </c>
      <c r="F23" s="54" t="n">
        <v>2</v>
      </c>
      <c r="G23" s="54" t="n">
        <v>2</v>
      </c>
      <c r="H23" s="56" t="n">
        <v>4</v>
      </c>
      <c r="I23" s="178" t="n">
        <v>-3.14982337255276</v>
      </c>
      <c r="J23" s="112" t="n">
        <v>10.682902465016</v>
      </c>
      <c r="K23" s="112" t="n">
        <v>-1.71819308573474</v>
      </c>
      <c r="L23" s="112" t="n">
        <v>-16.094379124341</v>
      </c>
      <c r="M23" s="112" t="n">
        <v>6.93147180559945</v>
      </c>
      <c r="N23" s="112" t="n">
        <v>-9.72004672220712</v>
      </c>
      <c r="O23" s="112" t="n">
        <v>4.85203026391962</v>
      </c>
      <c r="P23" s="113" t="n">
        <v>5.34145123250799</v>
      </c>
      <c r="Q23" s="169" t="n">
        <v>2</v>
      </c>
      <c r="R23" s="70" t="n">
        <v>2</v>
      </c>
      <c r="S23" s="170" t="n">
        <v>4</v>
      </c>
    </row>
    <row r="24" customFormat="false" ht="15" hidden="false" customHeight="false" outlineLevel="0" collapsed="false">
      <c r="A24" s="165" t="s">
        <v>80</v>
      </c>
      <c r="B24" s="166" t="n">
        <v>2</v>
      </c>
      <c r="C24" s="69" t="n">
        <v>7</v>
      </c>
      <c r="D24" s="69" t="n">
        <v>4</v>
      </c>
      <c r="E24" s="167" t="n">
        <f aca="false">SUM(B24:D24)</f>
        <v>13</v>
      </c>
      <c r="F24" s="54" t="n">
        <v>2</v>
      </c>
      <c r="G24" s="54" t="n">
        <v>7</v>
      </c>
      <c r="H24" s="56" t="n">
        <v>9</v>
      </c>
      <c r="I24" s="178" t="n">
        <v>3.63556209113211</v>
      </c>
      <c r="J24" s="112" t="n">
        <v>9.13543004766115</v>
      </c>
      <c r="K24" s="112" t="n">
        <v>4.05465108108164</v>
      </c>
      <c r="L24" s="112" t="n">
        <v>-10.1382354644451</v>
      </c>
      <c r="M24" s="112" t="n">
        <v>23.0258509299405</v>
      </c>
      <c r="N24" s="112" t="n">
        <v>2.85487398454575</v>
      </c>
      <c r="O24" s="112" t="n">
        <v>4.16581549931264</v>
      </c>
      <c r="P24" s="113" t="n">
        <v>3.04514334922038</v>
      </c>
      <c r="Q24" s="169" t="n">
        <v>1</v>
      </c>
      <c r="R24" s="70" t="n">
        <v>6</v>
      </c>
      <c r="S24" s="170" t="n">
        <v>4</v>
      </c>
    </row>
    <row r="25" customFormat="false" ht="15" hidden="false" customHeight="false" outlineLevel="0" collapsed="false">
      <c r="A25" s="165" t="s">
        <v>81</v>
      </c>
      <c r="B25" s="166" t="n">
        <v>11</v>
      </c>
      <c r="C25" s="69" t="n">
        <v>15</v>
      </c>
      <c r="D25" s="69" t="n">
        <v>28</v>
      </c>
      <c r="E25" s="167" t="n">
        <f aca="false">SUM(B25:D25)</f>
        <v>54</v>
      </c>
      <c r="F25" s="54" t="n">
        <v>11</v>
      </c>
      <c r="G25" s="54" t="n">
        <v>15</v>
      </c>
      <c r="H25" s="56" t="n">
        <v>26</v>
      </c>
      <c r="I25" s="178" t="n">
        <v>-1.2761132797038</v>
      </c>
      <c r="J25" s="112" t="n">
        <v>9.88894551835951</v>
      </c>
      <c r="K25" s="112" t="n">
        <v>3.06515294118127</v>
      </c>
      <c r="L25" s="112" t="n">
        <v>-31.1967029483599</v>
      </c>
      <c r="M25" s="112" t="n">
        <v>15.30875589931</v>
      </c>
      <c r="N25" s="112" t="n">
        <v>-4.13596877059945</v>
      </c>
      <c r="O25" s="112" t="n">
        <v>4.13972943661785</v>
      </c>
      <c r="P25" s="113" t="n">
        <v>1.93938177565273</v>
      </c>
      <c r="Q25" s="169" t="n">
        <v>5</v>
      </c>
      <c r="R25" s="70" t="n">
        <v>4</v>
      </c>
      <c r="S25" s="170" t="n">
        <v>4</v>
      </c>
    </row>
    <row r="26" customFormat="false" ht="15" hidden="false" customHeight="false" outlineLevel="0" collapsed="false">
      <c r="A26" s="165" t="s">
        <v>82</v>
      </c>
      <c r="B26" s="166" t="n">
        <v>31</v>
      </c>
      <c r="C26" s="69" t="n">
        <v>23</v>
      </c>
      <c r="D26" s="69" t="n">
        <v>45</v>
      </c>
      <c r="E26" s="167" t="n">
        <f aca="false">SUM(B26:D26)</f>
        <v>99</v>
      </c>
      <c r="F26" s="54" t="n">
        <v>24</v>
      </c>
      <c r="G26" s="54" t="n">
        <v>23</v>
      </c>
      <c r="H26" s="56" t="n">
        <v>47</v>
      </c>
      <c r="I26" s="178" t="n">
        <v>-3.87959710333716</v>
      </c>
      <c r="J26" s="112" t="n">
        <v>12.5800442724624</v>
      </c>
      <c r="K26" s="112" t="n">
        <v>-3.32963699157381</v>
      </c>
      <c r="L26" s="112" t="n">
        <v>-32.5638451230197</v>
      </c>
      <c r="M26" s="112" t="n">
        <v>22.4684507248122</v>
      </c>
      <c r="N26" s="112" t="n">
        <v>-15.1286983418935</v>
      </c>
      <c r="O26" s="112" t="n">
        <v>5.33979435862308</v>
      </c>
      <c r="P26" s="113" t="n">
        <v>1.83498805084586</v>
      </c>
      <c r="Q26" s="169" t="n">
        <v>8</v>
      </c>
      <c r="R26" s="70" t="n">
        <v>19</v>
      </c>
      <c r="S26" s="170" t="n">
        <v>26</v>
      </c>
    </row>
    <row r="27" customFormat="false" ht="15" hidden="false" customHeight="false" outlineLevel="0" collapsed="false">
      <c r="A27" s="179" t="s">
        <v>83</v>
      </c>
      <c r="B27" s="180" t="n">
        <v>52</v>
      </c>
      <c r="C27" s="181" t="n">
        <v>49</v>
      </c>
      <c r="D27" s="181" t="n">
        <v>92</v>
      </c>
      <c r="E27" s="182" t="n">
        <f aca="false">SUM(B27:D27)</f>
        <v>193</v>
      </c>
      <c r="F27" s="58" t="n">
        <v>44</v>
      </c>
      <c r="G27" s="58" t="n">
        <v>49</v>
      </c>
      <c r="H27" s="59" t="n">
        <v>93</v>
      </c>
      <c r="I27" s="183" t="n">
        <v>-1.71135013235464</v>
      </c>
      <c r="J27" s="119" t="n">
        <v>12.1429590934075</v>
      </c>
      <c r="K27" s="119" t="n">
        <v>2.39296728315514</v>
      </c>
      <c r="L27" s="119" t="n">
        <v>-55.5231416406918</v>
      </c>
      <c r="M27" s="119" t="n">
        <v>32.7861549095238</v>
      </c>
      <c r="N27" s="119" t="n">
        <v>-6.91212286830188</v>
      </c>
      <c r="O27" s="119" t="n">
        <v>5.03521978790619</v>
      </c>
      <c r="P27" s="120" t="n">
        <v>1.25916620109512</v>
      </c>
      <c r="Q27" s="184" t="n">
        <v>24</v>
      </c>
      <c r="R27" s="185" t="n">
        <v>22</v>
      </c>
      <c r="S27" s="186" t="n">
        <v>29</v>
      </c>
    </row>
    <row r="28" customFormat="false" ht="15" hidden="false" customHeight="false" outlineLevel="0" collapsed="false">
      <c r="J28" s="46" t="s">
        <v>114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4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9" activeCellId="0" sqref="A19"/>
    </sheetView>
  </sheetViews>
  <sheetFormatPr defaultRowHeight="12.8" zeroHeight="false" outlineLevelRow="0" outlineLevelCol="0"/>
  <cols>
    <col collapsed="false" customWidth="true" hidden="false" outlineLevel="0" max="1" min="1" style="46" width="26.21"/>
    <col collapsed="false" customWidth="true" hidden="false" outlineLevel="0" max="9" min="2" style="46" width="10.83"/>
    <col collapsed="false" customWidth="true" hidden="false" outlineLevel="0" max="10" min="10" style="46" width="30.07"/>
    <col collapsed="false" customWidth="true" hidden="false" outlineLevel="0" max="1025" min="11" style="46" width="10.55"/>
  </cols>
  <sheetData>
    <row r="1" customFormat="false" ht="12.8" hidden="false" customHeight="false" outlineLevel="0" collapsed="false">
      <c r="A1" s="47" t="s">
        <v>115</v>
      </c>
    </row>
    <row r="2" customFormat="false" ht="12.8" hidden="false" customHeight="false" outlineLevel="0" collapsed="false">
      <c r="A2" s="47"/>
    </row>
    <row r="3" customFormat="false" ht="12.8" hidden="false" customHeight="false" outlineLevel="0" collapsed="false">
      <c r="A3" s="187" t="s">
        <v>116</v>
      </c>
      <c r="B3" s="188"/>
      <c r="C3" s="188"/>
      <c r="D3" s="188"/>
      <c r="E3" s="188"/>
      <c r="F3" s="188"/>
      <c r="G3" s="188"/>
      <c r="H3" s="188"/>
      <c r="I3" s="189"/>
    </row>
    <row r="4" customFormat="false" ht="76.25" hidden="false" customHeight="true" outlineLevel="0" collapsed="false">
      <c r="A4" s="190" t="s">
        <v>117</v>
      </c>
      <c r="B4" s="191" t="s">
        <v>118</v>
      </c>
      <c r="C4" s="191" t="s">
        <v>119</v>
      </c>
      <c r="D4" s="191" t="s">
        <v>120</v>
      </c>
      <c r="E4" s="191" t="s">
        <v>121</v>
      </c>
      <c r="F4" s="191" t="s">
        <v>122</v>
      </c>
      <c r="G4" s="191" t="s">
        <v>123</v>
      </c>
      <c r="H4" s="191" t="s">
        <v>124</v>
      </c>
      <c r="I4" s="192" t="s">
        <v>125</v>
      </c>
      <c r="K4" s="193"/>
      <c r="L4" s="193"/>
      <c r="M4" s="193"/>
      <c r="N4" s="193"/>
      <c r="O4" s="193"/>
      <c r="P4" s="193"/>
    </row>
    <row r="5" customFormat="false" ht="12.8" hidden="false" customHeight="false" outlineLevel="0" collapsed="false">
      <c r="A5" s="194" t="s">
        <v>126</v>
      </c>
      <c r="B5" s="195"/>
      <c r="C5" s="195"/>
      <c r="D5" s="195"/>
      <c r="E5" s="195"/>
      <c r="F5" s="195"/>
      <c r="G5" s="195"/>
      <c r="H5" s="195"/>
      <c r="I5" s="196"/>
    </row>
    <row r="6" customFormat="false" ht="12.8" hidden="false" customHeight="false" outlineLevel="0" collapsed="false">
      <c r="A6" s="35" t="s">
        <v>127</v>
      </c>
      <c r="B6" s="13" t="n">
        <f aca="false">SUM(D6:G6)</f>
        <v>27</v>
      </c>
      <c r="C6" s="13" t="n">
        <f aca="false">100*B6/$B$13</f>
        <v>11.6883116883117</v>
      </c>
      <c r="D6" s="13" t="n">
        <v>1</v>
      </c>
      <c r="E6" s="13" t="n">
        <v>14</v>
      </c>
      <c r="F6" s="13" t="n">
        <v>5</v>
      </c>
      <c r="G6" s="13" t="n">
        <v>7</v>
      </c>
      <c r="H6" s="36" t="n">
        <v>12</v>
      </c>
      <c r="I6" s="18" t="n">
        <v>-14747.05</v>
      </c>
      <c r="J6" s="46" t="s">
        <v>128</v>
      </c>
    </row>
    <row r="7" customFormat="false" ht="12.8" hidden="false" customHeight="false" outlineLevel="0" collapsed="false">
      <c r="A7" s="35" t="s">
        <v>129</v>
      </c>
      <c r="B7" s="13" t="n">
        <f aca="false">SUM(D7:G7)</f>
        <v>60</v>
      </c>
      <c r="C7" s="13" t="n">
        <f aca="false">100*B7/$B$13</f>
        <v>25.974025974026</v>
      </c>
      <c r="D7" s="13" t="n">
        <v>1</v>
      </c>
      <c r="E7" s="13" t="n">
        <v>31</v>
      </c>
      <c r="F7" s="13" t="n">
        <v>11</v>
      </c>
      <c r="G7" s="13" t="n">
        <v>17</v>
      </c>
      <c r="H7" s="36" t="n">
        <v>22</v>
      </c>
      <c r="I7" s="18" t="n">
        <v>-1492.5109</v>
      </c>
    </row>
    <row r="8" customFormat="false" ht="12.8" hidden="false" customHeight="false" outlineLevel="0" collapsed="false">
      <c r="A8" s="35" t="s">
        <v>130</v>
      </c>
      <c r="B8" s="13" t="n">
        <f aca="false">SUM(D8:G8)</f>
        <v>36</v>
      </c>
      <c r="C8" s="13" t="n">
        <f aca="false">100*B8/$B$13</f>
        <v>15.5844155844156</v>
      </c>
      <c r="D8" s="13" t="n">
        <v>8</v>
      </c>
      <c r="E8" s="13" t="n">
        <v>17</v>
      </c>
      <c r="F8" s="13" t="n">
        <v>9</v>
      </c>
      <c r="G8" s="13" t="n">
        <v>2</v>
      </c>
      <c r="H8" s="36" t="n">
        <v>19</v>
      </c>
      <c r="I8" s="18" t="n">
        <v>-1005.35</v>
      </c>
    </row>
    <row r="9" customFormat="false" ht="12.8" hidden="false" customHeight="false" outlineLevel="0" collapsed="false">
      <c r="A9" s="35" t="s">
        <v>131</v>
      </c>
      <c r="B9" s="13" t="n">
        <f aca="false">SUM(D9:G9)</f>
        <v>32</v>
      </c>
      <c r="C9" s="13" t="n">
        <f aca="false">100*B9/$B$13</f>
        <v>13.8528138528139</v>
      </c>
      <c r="D9" s="13" t="n">
        <v>0</v>
      </c>
      <c r="E9" s="13" t="n">
        <v>19</v>
      </c>
      <c r="F9" s="13" t="n">
        <v>12</v>
      </c>
      <c r="G9" s="13" t="n">
        <v>1</v>
      </c>
      <c r="H9" s="36" t="n">
        <v>18</v>
      </c>
      <c r="I9" s="18" t="n">
        <v>-786.66</v>
      </c>
    </row>
    <row r="10" customFormat="false" ht="12.8" hidden="false" customHeight="false" outlineLevel="0" collapsed="false">
      <c r="A10" s="35" t="s">
        <v>132</v>
      </c>
      <c r="B10" s="13" t="n">
        <f aca="false">SUM(D10:G10)</f>
        <v>58</v>
      </c>
      <c r="C10" s="13" t="n">
        <f aca="false">100*B10/$B$13</f>
        <v>25.1082251082251</v>
      </c>
      <c r="D10" s="13" t="n">
        <v>0</v>
      </c>
      <c r="E10" s="13" t="n">
        <v>0</v>
      </c>
      <c r="F10" s="13" t="n">
        <v>58</v>
      </c>
      <c r="G10" s="13" t="n">
        <v>0</v>
      </c>
      <c r="H10" s="36" t="n">
        <v>3</v>
      </c>
      <c r="I10" s="18" t="n">
        <v>-12202.2</v>
      </c>
    </row>
    <row r="11" customFormat="false" ht="12.8" hidden="false" customHeight="false" outlineLevel="0" collapsed="false">
      <c r="A11" s="35" t="s">
        <v>133</v>
      </c>
      <c r="B11" s="13" t="n">
        <f aca="false">SUM(D11:G11)</f>
        <v>14</v>
      </c>
      <c r="C11" s="13" t="n">
        <f aca="false">100*B11/$B$13</f>
        <v>6.06060606060606</v>
      </c>
      <c r="D11" s="13" t="n">
        <v>0</v>
      </c>
      <c r="E11" s="13" t="n">
        <v>12</v>
      </c>
      <c r="F11" s="13" t="n">
        <v>1</v>
      </c>
      <c r="G11" s="13" t="n">
        <v>1</v>
      </c>
      <c r="H11" s="36" t="n">
        <v>3</v>
      </c>
      <c r="I11" s="18" t="n">
        <v>-4681.41</v>
      </c>
    </row>
    <row r="12" customFormat="false" ht="12.8" hidden="false" customHeight="false" outlineLevel="0" collapsed="false">
      <c r="A12" s="35" t="s">
        <v>134</v>
      </c>
      <c r="B12" s="13" t="n">
        <f aca="false">SUM(D12:G12)</f>
        <v>4</v>
      </c>
      <c r="C12" s="13" t="n">
        <f aca="false">100*B12/$B$13</f>
        <v>1.73160173160173</v>
      </c>
      <c r="D12" s="13" t="n">
        <v>0</v>
      </c>
      <c r="E12" s="13" t="n">
        <v>4</v>
      </c>
      <c r="F12" s="13" t="n">
        <v>0</v>
      </c>
      <c r="G12" s="13" t="n">
        <v>0</v>
      </c>
      <c r="H12" s="36"/>
      <c r="I12" s="18"/>
    </row>
    <row r="13" customFormat="false" ht="12.8" hidden="false" customHeight="false" outlineLevel="0" collapsed="false">
      <c r="A13" s="26" t="s">
        <v>22</v>
      </c>
      <c r="B13" s="27" t="n">
        <f aca="false">SUM(B6:B12)</f>
        <v>231</v>
      </c>
      <c r="C13" s="27"/>
      <c r="D13" s="27" t="n">
        <f aca="false">SUM(D6:D12)</f>
        <v>10</v>
      </c>
      <c r="E13" s="27" t="n">
        <f aca="false">SUM(E6:E12)</f>
        <v>97</v>
      </c>
      <c r="F13" s="27" t="n">
        <f aca="false">SUM(F6:F12)</f>
        <v>96</v>
      </c>
      <c r="G13" s="27" t="n">
        <f aca="false">SUM(G6:G12)</f>
        <v>28</v>
      </c>
      <c r="H13" s="27" t="n">
        <v>77</v>
      </c>
      <c r="I13" s="32" t="n">
        <v>-34915.1809</v>
      </c>
    </row>
    <row r="14" customFormat="false" ht="12.8" hidden="false" customHeight="false" outlineLevel="0" collapsed="false">
      <c r="A14" s="194" t="s">
        <v>135</v>
      </c>
      <c r="B14" s="195"/>
      <c r="C14" s="195"/>
      <c r="D14" s="195"/>
      <c r="E14" s="195"/>
      <c r="F14" s="195"/>
      <c r="G14" s="195"/>
      <c r="H14" s="195"/>
      <c r="I14" s="196"/>
    </row>
    <row r="15" customFormat="false" ht="12.8" hidden="false" customHeight="false" outlineLevel="0" collapsed="false">
      <c r="A15" s="197" t="s">
        <v>136</v>
      </c>
      <c r="B15" s="13" t="n">
        <f aca="false">SUM(D15:G15)</f>
        <v>34</v>
      </c>
      <c r="C15" s="13" t="n">
        <f aca="false">100*B15/B17</f>
        <v>66.6666666666667</v>
      </c>
      <c r="D15" s="13" t="n">
        <v>0</v>
      </c>
      <c r="E15" s="13" t="n">
        <v>7</v>
      </c>
      <c r="F15" s="13" t="n">
        <v>15</v>
      </c>
      <c r="G15" s="13" t="n">
        <v>12</v>
      </c>
      <c r="H15" s="36" t="n">
        <v>18</v>
      </c>
      <c r="I15" s="18" t="n">
        <v>540.17</v>
      </c>
    </row>
    <row r="16" customFormat="false" ht="12.8" hidden="false" customHeight="false" outlineLevel="0" collapsed="false">
      <c r="A16" s="197" t="s">
        <v>137</v>
      </c>
      <c r="B16" s="13" t="n">
        <f aca="false">SUM(D16:G16)</f>
        <v>17</v>
      </c>
      <c r="C16" s="13" t="n">
        <f aca="false">100*B16/B17</f>
        <v>33.3333333333333</v>
      </c>
      <c r="D16" s="13" t="n">
        <v>2</v>
      </c>
      <c r="E16" s="13" t="n">
        <v>0</v>
      </c>
      <c r="F16" s="13" t="n">
        <v>6</v>
      </c>
      <c r="G16" s="13" t="n">
        <v>9</v>
      </c>
      <c r="H16" s="36" t="n">
        <v>15</v>
      </c>
      <c r="I16" s="18" t="n">
        <v>20270.96</v>
      </c>
    </row>
    <row r="17" customFormat="false" ht="12.8" hidden="false" customHeight="false" outlineLevel="0" collapsed="false">
      <c r="A17" s="26" t="s">
        <v>22</v>
      </c>
      <c r="B17" s="27" t="n">
        <f aca="false">SUM(B15:B16)</f>
        <v>51</v>
      </c>
      <c r="C17" s="27"/>
      <c r="D17" s="27" t="n">
        <f aca="false">SUM(D15:D16)</f>
        <v>2</v>
      </c>
      <c r="E17" s="27" t="n">
        <f aca="false">SUM(E15:E16)</f>
        <v>7</v>
      </c>
      <c r="F17" s="27" t="n">
        <f aca="false">SUM(F15:F16)</f>
        <v>21</v>
      </c>
      <c r="G17" s="27" t="n">
        <f aca="false">SUM(G15:G16)</f>
        <v>21</v>
      </c>
      <c r="H17" s="27" t="n">
        <v>33</v>
      </c>
      <c r="I17" s="32" t="n">
        <v>20811.13</v>
      </c>
    </row>
    <row r="20" customFormat="false" ht="12.8" hidden="false" customHeight="false" outlineLevel="0" collapsed="false">
      <c r="A20" s="187" t="s">
        <v>138</v>
      </c>
      <c r="B20" s="188"/>
      <c r="C20" s="188"/>
      <c r="D20" s="188"/>
      <c r="E20" s="188"/>
      <c r="F20" s="188"/>
      <c r="G20" s="188"/>
      <c r="H20" s="189"/>
    </row>
    <row r="21" customFormat="false" ht="29.6" hidden="false" customHeight="true" outlineLevel="0" collapsed="false">
      <c r="A21" s="198" t="s">
        <v>117</v>
      </c>
      <c r="B21" s="199" t="s">
        <v>78</v>
      </c>
      <c r="C21" s="199" t="s">
        <v>79</v>
      </c>
      <c r="D21" s="199" t="s">
        <v>80</v>
      </c>
      <c r="E21" s="199" t="s">
        <v>81</v>
      </c>
      <c r="F21" s="199" t="s">
        <v>82</v>
      </c>
      <c r="G21" s="199" t="s">
        <v>83</v>
      </c>
      <c r="H21" s="200" t="s">
        <v>139</v>
      </c>
    </row>
    <row r="22" customFormat="false" ht="12.8" hidden="false" customHeight="false" outlineLevel="0" collapsed="false">
      <c r="A22" s="194" t="s">
        <v>126</v>
      </c>
      <c r="B22" s="201"/>
      <c r="C22" s="201"/>
      <c r="D22" s="201"/>
      <c r="E22" s="201"/>
      <c r="F22" s="201"/>
      <c r="G22" s="201"/>
      <c r="H22" s="202"/>
      <c r="I22" s="46" t="s">
        <v>140</v>
      </c>
      <c r="J22" s="46" t="s">
        <v>141</v>
      </c>
    </row>
    <row r="23" customFormat="false" ht="12.8" hidden="false" customHeight="false" outlineLevel="0" collapsed="false">
      <c r="A23" s="35" t="s">
        <v>134</v>
      </c>
      <c r="B23" s="16"/>
      <c r="C23" s="16"/>
      <c r="D23" s="16"/>
      <c r="E23" s="16"/>
      <c r="F23" s="16" t="n">
        <v>2</v>
      </c>
      <c r="G23" s="16" t="n">
        <v>4</v>
      </c>
      <c r="H23" s="14"/>
      <c r="I23" s="46" t="n">
        <f aca="false">SUM(B23:H23)</f>
        <v>6</v>
      </c>
    </row>
    <row r="24" customFormat="false" ht="12.8" hidden="false" customHeight="false" outlineLevel="0" collapsed="false">
      <c r="A24" s="35" t="s">
        <v>130</v>
      </c>
      <c r="B24" s="16" t="n">
        <v>3</v>
      </c>
      <c r="C24" s="16" t="n">
        <v>9</v>
      </c>
      <c r="D24" s="16" t="n">
        <v>8</v>
      </c>
      <c r="E24" s="16" t="n">
        <v>5</v>
      </c>
      <c r="F24" s="16" t="n">
        <v>13</v>
      </c>
      <c r="G24" s="16" t="n">
        <v>7</v>
      </c>
      <c r="H24" s="14" t="n">
        <v>1</v>
      </c>
      <c r="I24" s="46" t="n">
        <f aca="false">SUM(B24:H24)</f>
        <v>46</v>
      </c>
    </row>
    <row r="25" customFormat="false" ht="12.8" hidden="false" customHeight="false" outlineLevel="0" collapsed="false">
      <c r="A25" s="35" t="s">
        <v>133</v>
      </c>
      <c r="B25" s="16"/>
      <c r="C25" s="16" t="n">
        <v>1</v>
      </c>
      <c r="D25" s="16"/>
      <c r="E25" s="16"/>
      <c r="F25" s="16" t="n">
        <v>4</v>
      </c>
      <c r="G25" s="16" t="n">
        <v>17</v>
      </c>
      <c r="H25" s="14"/>
      <c r="I25" s="46" t="n">
        <f aca="false">SUM(B25:H25)</f>
        <v>22</v>
      </c>
    </row>
    <row r="26" customFormat="false" ht="12.8" hidden="false" customHeight="false" outlineLevel="0" collapsed="false">
      <c r="A26" s="35" t="s">
        <v>131</v>
      </c>
      <c r="B26" s="16" t="n">
        <v>2</v>
      </c>
      <c r="C26" s="16" t="n">
        <v>1</v>
      </c>
      <c r="D26" s="16" t="n">
        <v>1</v>
      </c>
      <c r="E26" s="16" t="n">
        <v>4</v>
      </c>
      <c r="F26" s="16" t="n">
        <v>9</v>
      </c>
      <c r="G26" s="16" t="n">
        <v>9</v>
      </c>
      <c r="H26" s="14" t="n">
        <v>13</v>
      </c>
      <c r="I26" s="46" t="n">
        <f aca="false">SUM(B26:H26)</f>
        <v>39</v>
      </c>
    </row>
    <row r="27" customFormat="false" ht="12.8" hidden="false" customHeight="false" outlineLevel="0" collapsed="false">
      <c r="A27" s="35" t="s">
        <v>142</v>
      </c>
      <c r="B27" s="16"/>
      <c r="C27" s="16" t="n">
        <v>1</v>
      </c>
      <c r="D27" s="16"/>
      <c r="E27" s="16"/>
      <c r="F27" s="16"/>
      <c r="G27" s="16"/>
      <c r="H27" s="14" t="n">
        <v>1</v>
      </c>
      <c r="I27" s="46" t="n">
        <f aca="false">SUM(B27:H27)</f>
        <v>2</v>
      </c>
      <c r="J27" s="46" t="s">
        <v>143</v>
      </c>
    </row>
    <row r="28" customFormat="false" ht="12.8" hidden="false" customHeight="false" outlineLevel="0" collapsed="false">
      <c r="A28" s="35" t="s">
        <v>132</v>
      </c>
      <c r="B28" s="16"/>
      <c r="C28" s="16"/>
      <c r="D28" s="16"/>
      <c r="E28" s="16"/>
      <c r="F28" s="16"/>
      <c r="G28" s="16"/>
      <c r="H28" s="14"/>
      <c r="I28" s="46" t="n">
        <f aca="false">SUM(B28:H28)</f>
        <v>0</v>
      </c>
      <c r="J28" s="46" t="s">
        <v>144</v>
      </c>
    </row>
    <row r="29" customFormat="false" ht="12.8" hidden="false" customHeight="false" outlineLevel="0" collapsed="false">
      <c r="A29" s="35" t="s">
        <v>129</v>
      </c>
      <c r="B29" s="16" t="n">
        <v>2</v>
      </c>
      <c r="C29" s="16" t="n">
        <v>4</v>
      </c>
      <c r="D29" s="16" t="n">
        <v>23</v>
      </c>
      <c r="E29" s="16" t="n">
        <v>16</v>
      </c>
      <c r="F29" s="16" t="n">
        <v>11</v>
      </c>
      <c r="G29" s="16" t="n">
        <v>8</v>
      </c>
      <c r="H29" s="14" t="n">
        <v>6</v>
      </c>
      <c r="I29" s="46" t="n">
        <f aca="false">SUM(B29:H29)</f>
        <v>70</v>
      </c>
    </row>
    <row r="30" customFormat="false" ht="12.8" hidden="false" customHeight="false" outlineLevel="0" collapsed="false">
      <c r="A30" s="26" t="s">
        <v>22</v>
      </c>
      <c r="B30" s="203" t="n">
        <f aca="false">SUM(B22:B29)</f>
        <v>7</v>
      </c>
      <c r="C30" s="203" t="n">
        <f aca="false">SUM(C22:C29)</f>
        <v>16</v>
      </c>
      <c r="D30" s="203" t="n">
        <f aca="false">SUM(D22:D29)</f>
        <v>32</v>
      </c>
      <c r="E30" s="203" t="n">
        <f aca="false">SUM(E22:E29)</f>
        <v>25</v>
      </c>
      <c r="F30" s="203" t="n">
        <f aca="false">SUM(F22:F29)</f>
        <v>39</v>
      </c>
      <c r="G30" s="203" t="n">
        <f aca="false">SUM(G22:G29)</f>
        <v>45</v>
      </c>
      <c r="H30" s="204" t="n">
        <f aca="false">SUM(H22:H29)</f>
        <v>21</v>
      </c>
      <c r="I30" s="46" t="n">
        <f aca="false">SUM(B30:H30)</f>
        <v>185</v>
      </c>
    </row>
    <row r="31" customFormat="false" ht="12.8" hidden="false" customHeight="false" outlineLevel="0" collapsed="false">
      <c r="A31" s="194" t="s">
        <v>135</v>
      </c>
      <c r="B31" s="201"/>
      <c r="C31" s="201"/>
      <c r="D31" s="201"/>
      <c r="E31" s="201"/>
      <c r="F31" s="201"/>
      <c r="G31" s="201"/>
      <c r="H31" s="202"/>
    </row>
    <row r="32" customFormat="false" ht="12.8" hidden="false" customHeight="false" outlineLevel="0" collapsed="false">
      <c r="A32" s="197" t="s">
        <v>136</v>
      </c>
      <c r="B32" s="16"/>
      <c r="C32" s="16"/>
      <c r="D32" s="16" t="n">
        <v>1</v>
      </c>
      <c r="E32" s="16" t="n">
        <v>3</v>
      </c>
      <c r="F32" s="16" t="n">
        <v>8</v>
      </c>
      <c r="G32" s="16" t="n">
        <v>8</v>
      </c>
      <c r="H32" s="14"/>
      <c r="I32" s="46" t="n">
        <f aca="false">SUM(B32:H32)</f>
        <v>20</v>
      </c>
    </row>
    <row r="33" customFormat="false" ht="12.8" hidden="false" customHeight="false" outlineLevel="0" collapsed="false">
      <c r="A33" s="197" t="s">
        <v>137</v>
      </c>
      <c r="B33" s="16" t="n">
        <v>2</v>
      </c>
      <c r="C33" s="16"/>
      <c r="D33" s="16" t="n">
        <v>1</v>
      </c>
      <c r="E33" s="16" t="n">
        <v>3</v>
      </c>
      <c r="F33" s="16" t="n">
        <v>6</v>
      </c>
      <c r="G33" s="16" t="n">
        <v>1</v>
      </c>
      <c r="H33" s="14" t="n">
        <v>1</v>
      </c>
      <c r="I33" s="46" t="n">
        <f aca="false">SUM(B33:H33)</f>
        <v>14</v>
      </c>
    </row>
    <row r="34" customFormat="false" ht="12.8" hidden="false" customHeight="false" outlineLevel="0" collapsed="false">
      <c r="A34" s="26" t="s">
        <v>22</v>
      </c>
      <c r="B34" s="205" t="n">
        <f aca="false">SUM(B32:B33)</f>
        <v>2</v>
      </c>
      <c r="C34" s="205" t="n">
        <f aca="false">SUM(C32:C33)</f>
        <v>0</v>
      </c>
      <c r="D34" s="205" t="n">
        <f aca="false">SUM(D32:D33)</f>
        <v>2</v>
      </c>
      <c r="E34" s="205" t="n">
        <f aca="false">SUM(E32:E33)</f>
        <v>6</v>
      </c>
      <c r="F34" s="205" t="n">
        <f aca="false">SUM(F32:F33)</f>
        <v>14</v>
      </c>
      <c r="G34" s="205" t="n">
        <f aca="false">SUM(G32:G33)</f>
        <v>9</v>
      </c>
      <c r="H34" s="206" t="n">
        <f aca="false">SUM(H32:H33)</f>
        <v>1</v>
      </c>
      <c r="I34" s="46" t="n">
        <f aca="false">SUM(B34:H34)</f>
        <v>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G24" activeCellId="0" sqref="G24"/>
    </sheetView>
  </sheetViews>
  <sheetFormatPr defaultRowHeight="12.8" zeroHeight="false" outlineLevelRow="0" outlineLevelCol="0"/>
  <cols>
    <col collapsed="false" customWidth="true" hidden="false" outlineLevel="0" max="1" min="1" style="46" width="17.84"/>
    <col collapsed="false" customWidth="true" hidden="false" outlineLevel="0" max="5" min="2" style="46" width="10.5"/>
    <col collapsed="false" customWidth="true" hidden="false" outlineLevel="0" max="6" min="6" style="46" width="18.83"/>
    <col collapsed="false" customWidth="true" hidden="false" outlineLevel="0" max="1025" min="7" style="46" width="10.5"/>
  </cols>
  <sheetData>
    <row r="1" customFormat="false" ht="17.35" hidden="false" customHeight="false" outlineLevel="0" collapsed="false">
      <c r="A1" s="1" t="s">
        <v>145</v>
      </c>
    </row>
    <row r="4" customFormat="false" ht="12.8" hidden="false" customHeight="false" outlineLevel="0" collapsed="false">
      <c r="A4" s="141" t="s">
        <v>146</v>
      </c>
      <c r="B4" s="207"/>
      <c r="C4" s="207"/>
      <c r="D4" s="147"/>
      <c r="F4" s="141" t="s">
        <v>147</v>
      </c>
      <c r="G4" s="207"/>
      <c r="H4" s="207"/>
      <c r="I4" s="147"/>
    </row>
    <row r="5" customFormat="false" ht="43.7" hidden="false" customHeight="true" outlineLevel="0" collapsed="false">
      <c r="A5" s="98" t="s">
        <v>5</v>
      </c>
      <c r="B5" s="99" t="s">
        <v>148</v>
      </c>
      <c r="C5" s="208" t="s">
        <v>32</v>
      </c>
      <c r="D5" s="209" t="s">
        <v>33</v>
      </c>
      <c r="E5" s="47"/>
      <c r="F5" s="98" t="s">
        <v>5</v>
      </c>
      <c r="G5" s="99" t="s">
        <v>149</v>
      </c>
      <c r="H5" s="208" t="s">
        <v>32</v>
      </c>
      <c r="I5" s="209" t="s">
        <v>33</v>
      </c>
    </row>
    <row r="6" customFormat="false" ht="12.8" hidden="false" customHeight="false" outlineLevel="0" collapsed="false">
      <c r="A6" s="210" t="s">
        <v>34</v>
      </c>
      <c r="B6" s="61" t="s">
        <v>35</v>
      </c>
      <c r="C6" s="61" t="n">
        <v>277</v>
      </c>
      <c r="D6" s="62" t="n">
        <v>68</v>
      </c>
      <c r="E6" s="95"/>
      <c r="F6" s="210" t="s">
        <v>34</v>
      </c>
      <c r="G6" s="61" t="s">
        <v>35</v>
      </c>
      <c r="H6" s="61" t="n">
        <v>120</v>
      </c>
      <c r="I6" s="62" t="n">
        <v>31</v>
      </c>
    </row>
    <row r="7" customFormat="false" ht="12.8" hidden="false" customHeight="false" outlineLevel="0" collapsed="false">
      <c r="A7" s="108"/>
      <c r="B7" s="54" t="s">
        <v>36</v>
      </c>
      <c r="C7" s="54" t="n">
        <v>65</v>
      </c>
      <c r="D7" s="56" t="n">
        <v>16</v>
      </c>
      <c r="F7" s="108"/>
      <c r="G7" s="54" t="s">
        <v>36</v>
      </c>
      <c r="H7" s="54" t="n">
        <v>102</v>
      </c>
      <c r="I7" s="56" t="n">
        <v>26</v>
      </c>
    </row>
    <row r="8" customFormat="false" ht="12.8" hidden="false" customHeight="false" outlineLevel="0" collapsed="false">
      <c r="A8" s="115"/>
      <c r="B8" s="58" t="s">
        <v>37</v>
      </c>
      <c r="C8" s="58" t="n">
        <v>68</v>
      </c>
      <c r="D8" s="59" t="n">
        <v>17</v>
      </c>
      <c r="F8" s="115"/>
      <c r="G8" s="58" t="s">
        <v>37</v>
      </c>
      <c r="H8" s="58" t="n">
        <v>163</v>
      </c>
      <c r="I8" s="59" t="n">
        <v>42</v>
      </c>
    </row>
    <row r="9" customFormat="false" ht="12.8" hidden="false" customHeight="false" outlineLevel="0" collapsed="false">
      <c r="A9" s="211" t="s">
        <v>38</v>
      </c>
      <c r="B9" s="61" t="s">
        <v>35</v>
      </c>
      <c r="C9" s="54" t="n">
        <v>70</v>
      </c>
      <c r="D9" s="56" t="n">
        <v>56</v>
      </c>
      <c r="F9" s="211" t="s">
        <v>38</v>
      </c>
      <c r="G9" s="61" t="s">
        <v>35</v>
      </c>
      <c r="H9" s="54" t="n">
        <v>65</v>
      </c>
      <c r="I9" s="56" t="n">
        <v>25</v>
      </c>
    </row>
    <row r="10" customFormat="false" ht="12.8" hidden="false" customHeight="false" outlineLevel="0" collapsed="false">
      <c r="A10" s="108"/>
      <c r="B10" s="54" t="s">
        <v>36</v>
      </c>
      <c r="C10" s="54" t="n">
        <v>9</v>
      </c>
      <c r="D10" s="56" t="n">
        <v>7</v>
      </c>
      <c r="F10" s="108"/>
      <c r="G10" s="54" t="s">
        <v>36</v>
      </c>
      <c r="H10" s="54" t="n">
        <v>64</v>
      </c>
      <c r="I10" s="56" t="n">
        <v>25</v>
      </c>
    </row>
    <row r="11" customFormat="false" ht="12.8" hidden="false" customHeight="false" outlineLevel="0" collapsed="false">
      <c r="A11" s="108"/>
      <c r="B11" s="54" t="s">
        <v>37</v>
      </c>
      <c r="C11" s="54" t="n">
        <v>45</v>
      </c>
      <c r="D11" s="56" t="n">
        <v>36</v>
      </c>
      <c r="F11" s="108"/>
      <c r="G11" s="54" t="s">
        <v>37</v>
      </c>
      <c r="H11" s="54" t="n">
        <v>127</v>
      </c>
      <c r="I11" s="56" t="n">
        <v>50</v>
      </c>
    </row>
    <row r="12" customFormat="false" ht="12.8" hidden="false" customHeight="false" outlineLevel="0" collapsed="false">
      <c r="A12" s="212" t="s">
        <v>39</v>
      </c>
      <c r="B12" s="61" t="s">
        <v>35</v>
      </c>
      <c r="C12" s="61" t="n">
        <v>138</v>
      </c>
      <c r="D12" s="62" t="n">
        <v>84</v>
      </c>
      <c r="F12" s="212" t="s">
        <v>39</v>
      </c>
      <c r="G12" s="61" t="s">
        <v>35</v>
      </c>
      <c r="H12" s="61" t="n">
        <v>16</v>
      </c>
      <c r="I12" s="62" t="n">
        <v>29</v>
      </c>
    </row>
    <row r="13" customFormat="false" ht="12.8" hidden="false" customHeight="false" outlineLevel="0" collapsed="false">
      <c r="A13" s="108"/>
      <c r="B13" s="54" t="s">
        <v>36</v>
      </c>
      <c r="C13" s="54" t="n">
        <v>17</v>
      </c>
      <c r="D13" s="56" t="n">
        <v>10</v>
      </c>
      <c r="F13" s="108"/>
      <c r="G13" s="54" t="s">
        <v>36</v>
      </c>
      <c r="H13" s="54" t="n">
        <v>23</v>
      </c>
      <c r="I13" s="56" t="n">
        <v>42</v>
      </c>
    </row>
    <row r="14" customFormat="false" ht="12.8" hidden="false" customHeight="false" outlineLevel="0" collapsed="false">
      <c r="A14" s="115"/>
      <c r="B14" s="58" t="s">
        <v>37</v>
      </c>
      <c r="C14" s="58" t="n">
        <v>10</v>
      </c>
      <c r="D14" s="59" t="n">
        <v>6</v>
      </c>
      <c r="F14" s="115"/>
      <c r="G14" s="58" t="s">
        <v>37</v>
      </c>
      <c r="H14" s="58" t="n">
        <v>16</v>
      </c>
      <c r="I14" s="59" t="n">
        <v>29</v>
      </c>
    </row>
    <row r="15" customFormat="false" ht="12.8" hidden="false" customHeight="false" outlineLevel="0" collapsed="false">
      <c r="A15" s="211" t="s">
        <v>40</v>
      </c>
      <c r="B15" s="61" t="s">
        <v>35</v>
      </c>
      <c r="C15" s="54" t="n">
        <v>28</v>
      </c>
      <c r="D15" s="56" t="n">
        <v>78</v>
      </c>
      <c r="F15" s="211" t="s">
        <v>40</v>
      </c>
      <c r="G15" s="61" t="s">
        <v>35</v>
      </c>
      <c r="H15" s="54" t="n">
        <v>21</v>
      </c>
      <c r="I15" s="56" t="n">
        <v>68</v>
      </c>
    </row>
    <row r="16" customFormat="false" ht="12.8" hidden="false" customHeight="false" outlineLevel="0" collapsed="false">
      <c r="A16" s="108"/>
      <c r="B16" s="54" t="s">
        <v>36</v>
      </c>
      <c r="C16" s="54" t="n">
        <v>6</v>
      </c>
      <c r="D16" s="56" t="n">
        <v>17</v>
      </c>
      <c r="F16" s="108"/>
      <c r="G16" s="54" t="s">
        <v>36</v>
      </c>
      <c r="H16" s="54" t="n">
        <v>6</v>
      </c>
      <c r="I16" s="56" t="n">
        <v>19</v>
      </c>
    </row>
    <row r="17" customFormat="false" ht="12.8" hidden="false" customHeight="false" outlineLevel="0" collapsed="false">
      <c r="A17" s="108"/>
      <c r="B17" s="54" t="s">
        <v>37</v>
      </c>
      <c r="C17" s="54" t="n">
        <v>2</v>
      </c>
      <c r="D17" s="56" t="n">
        <v>6</v>
      </c>
      <c r="F17" s="108"/>
      <c r="G17" s="54" t="s">
        <v>37</v>
      </c>
      <c r="H17" s="54" t="n">
        <v>4</v>
      </c>
      <c r="I17" s="56" t="n">
        <v>13</v>
      </c>
    </row>
    <row r="18" customFormat="false" ht="12.8" hidden="false" customHeight="false" outlineLevel="0" collapsed="false">
      <c r="A18" s="212" t="s">
        <v>41</v>
      </c>
      <c r="B18" s="61" t="s">
        <v>35</v>
      </c>
      <c r="C18" s="61" t="n">
        <v>41</v>
      </c>
      <c r="D18" s="62" t="n">
        <v>48</v>
      </c>
      <c r="F18" s="212" t="s">
        <v>41</v>
      </c>
      <c r="G18" s="61" t="s">
        <v>35</v>
      </c>
      <c r="H18" s="61" t="n">
        <v>18</v>
      </c>
      <c r="I18" s="62" t="n">
        <v>42</v>
      </c>
    </row>
    <row r="19" customFormat="false" ht="12.8" hidden="false" customHeight="false" outlineLevel="0" collapsed="false">
      <c r="A19" s="108"/>
      <c r="B19" s="54" t="s">
        <v>36</v>
      </c>
      <c r="C19" s="54" t="n">
        <v>33</v>
      </c>
      <c r="D19" s="56" t="n">
        <v>39</v>
      </c>
      <c r="F19" s="108"/>
      <c r="G19" s="54" t="s">
        <v>36</v>
      </c>
      <c r="H19" s="54" t="n">
        <v>9</v>
      </c>
      <c r="I19" s="56" t="n">
        <v>21</v>
      </c>
    </row>
    <row r="20" customFormat="false" ht="12.8" hidden="false" customHeight="false" outlineLevel="0" collapsed="false">
      <c r="A20" s="115"/>
      <c r="B20" s="58" t="s">
        <v>37</v>
      </c>
      <c r="C20" s="58" t="n">
        <v>11</v>
      </c>
      <c r="D20" s="59" t="n">
        <v>13</v>
      </c>
      <c r="F20" s="115"/>
      <c r="G20" s="58" t="s">
        <v>37</v>
      </c>
      <c r="H20" s="58" t="n">
        <v>16</v>
      </c>
      <c r="I20" s="59" t="n">
        <v>37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4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D7" activeCellId="0" sqref="D7"/>
    </sheetView>
  </sheetViews>
  <sheetFormatPr defaultRowHeight="15" zeroHeight="false" outlineLevelRow="0" outlineLevelCol="0"/>
  <cols>
    <col collapsed="false" customWidth="true" hidden="false" outlineLevel="0" max="2" min="1" style="46" width="10.5"/>
    <col collapsed="false" customWidth="true" hidden="false" outlineLevel="0" max="3" min="3" style="96" width="10.5"/>
    <col collapsed="false" customWidth="true" hidden="false" outlineLevel="0" max="4" min="4" style="213" width="10.5"/>
    <col collapsed="false" customWidth="true" hidden="false" outlineLevel="0" max="1019" min="5" style="46" width="10.5"/>
    <col collapsed="false" customWidth="true" hidden="false" outlineLevel="0" max="1025" min="1020" style="0" width="10.5"/>
  </cols>
  <sheetData>
    <row r="1" customFormat="false" ht="17.35" hidden="false" customHeight="false" outlineLevel="0" collapsed="false">
      <c r="A1" s="1" t="s">
        <v>150</v>
      </c>
      <c r="B1" s="47"/>
      <c r="K1" s="214" t="s">
        <v>151</v>
      </c>
      <c r="L1" s="215"/>
      <c r="M1" s="215"/>
      <c r="N1" s="215"/>
      <c r="O1" s="216"/>
    </row>
    <row r="2" customFormat="false" ht="15" hidden="false" customHeight="false" outlineLevel="0" collapsed="false">
      <c r="A2" s="47"/>
      <c r="B2" s="47"/>
      <c r="K2" s="217" t="s">
        <v>152</v>
      </c>
      <c r="L2" s="218"/>
      <c r="M2" s="218"/>
      <c r="N2" s="218"/>
      <c r="O2" s="219"/>
    </row>
    <row r="3" customFormat="false" ht="15" hidden="false" customHeight="false" outlineLevel="0" collapsed="false">
      <c r="A3" s="220" t="s">
        <v>153</v>
      </c>
      <c r="B3" s="221"/>
      <c r="C3" s="222"/>
      <c r="D3" s="223"/>
      <c r="F3" s="224" t="s">
        <v>154</v>
      </c>
      <c r="G3" s="225"/>
      <c r="H3" s="225"/>
      <c r="I3" s="216"/>
      <c r="K3" s="226" t="s">
        <v>155</v>
      </c>
      <c r="L3" s="218"/>
      <c r="M3" s="218"/>
      <c r="N3" s="218"/>
      <c r="O3" s="219"/>
    </row>
    <row r="4" customFormat="false" ht="15" hidden="false" customHeight="false" outlineLevel="0" collapsed="false">
      <c r="A4" s="227" t="s">
        <v>156</v>
      </c>
      <c r="B4" s="228" t="n">
        <f aca="false">AVERAGE(C8:C143)</f>
        <v>-297.139655565441</v>
      </c>
      <c r="C4" s="229" t="s">
        <v>157</v>
      </c>
      <c r="D4" s="230" t="n">
        <f aca="false">STDEV(C8:C143)</f>
        <v>844.679348885477</v>
      </c>
      <c r="F4" s="227" t="s">
        <v>156</v>
      </c>
      <c r="G4" s="228" t="n">
        <f aca="false">AVERAGE(H8:H63)</f>
        <v>84.4024285714286</v>
      </c>
      <c r="H4" s="229" t="s">
        <v>157</v>
      </c>
      <c r="I4" s="230" t="n">
        <f aca="false">STDEV(H8:H63)</f>
        <v>328.642323528005</v>
      </c>
      <c r="K4" s="231" t="s">
        <v>158</v>
      </c>
      <c r="L4" s="218"/>
      <c r="M4" s="218"/>
      <c r="N4" s="218"/>
      <c r="O4" s="219"/>
    </row>
    <row r="5" customFormat="false" ht="15" hidden="false" customHeight="false" outlineLevel="0" collapsed="false">
      <c r="A5" s="232" t="s">
        <v>159</v>
      </c>
      <c r="B5" s="233" t="n">
        <f aca="false">MEDIAN(C8:C143)</f>
        <v>-46.05</v>
      </c>
      <c r="C5" s="229" t="s">
        <v>160</v>
      </c>
      <c r="D5" s="230" t="n">
        <f aca="false">D4/SQRT(B6)</f>
        <v>72.4306566164775</v>
      </c>
      <c r="F5" s="232" t="s">
        <v>159</v>
      </c>
      <c r="G5" s="233" t="n">
        <f aca="false">MEDIAN(H8:H63)</f>
        <v>11.52</v>
      </c>
      <c r="H5" s="229" t="s">
        <v>160</v>
      </c>
      <c r="I5" s="230" t="n">
        <f aca="false">I4/SQRT(G6)</f>
        <v>43.9166777655397</v>
      </c>
      <c r="K5" s="234" t="s">
        <v>161</v>
      </c>
      <c r="L5" s="235"/>
      <c r="M5" s="235"/>
      <c r="N5" s="235"/>
      <c r="O5" s="236"/>
    </row>
    <row r="6" customFormat="false" ht="15" hidden="false" customHeight="false" outlineLevel="0" collapsed="false">
      <c r="A6" s="237" t="s">
        <v>162</v>
      </c>
      <c r="B6" s="238" t="n">
        <f aca="false">COUNTA(C8:C143)</f>
        <v>136</v>
      </c>
      <c r="C6" s="239"/>
      <c r="D6" s="240"/>
      <c r="F6" s="237" t="s">
        <v>162</v>
      </c>
      <c r="G6" s="238" t="n">
        <f aca="false">COUNTA(H8:H63)</f>
        <v>56</v>
      </c>
      <c r="H6" s="241"/>
      <c r="I6" s="242"/>
      <c r="K6" s="33"/>
    </row>
    <row r="7" s="125" customFormat="true" ht="43.1" hidden="false" customHeight="true" outlineLevel="0" collapsed="false">
      <c r="A7" s="243" t="s">
        <v>86</v>
      </c>
      <c r="B7" s="123" t="s">
        <v>5</v>
      </c>
      <c r="C7" s="123" t="s">
        <v>8</v>
      </c>
      <c r="D7" s="124" t="s">
        <v>45</v>
      </c>
      <c r="F7" s="243" t="s">
        <v>86</v>
      </c>
      <c r="G7" s="123" t="s">
        <v>5</v>
      </c>
      <c r="H7" s="123" t="s">
        <v>11</v>
      </c>
      <c r="I7" s="124" t="s">
        <v>45</v>
      </c>
      <c r="K7" s="244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107" t="n">
        <v>166</v>
      </c>
      <c r="B8" s="245" t="s">
        <v>163</v>
      </c>
      <c r="C8" s="246" t="n">
        <v>-7190</v>
      </c>
      <c r="D8" s="247" t="s">
        <v>164</v>
      </c>
      <c r="F8" s="107" t="n">
        <v>339</v>
      </c>
      <c r="G8" s="245" t="s">
        <v>165</v>
      </c>
      <c r="H8" s="246" t="n">
        <v>2434.56</v>
      </c>
      <c r="I8" s="247" t="s">
        <v>166</v>
      </c>
    </row>
    <row r="9" customFormat="false" ht="15" hidden="false" customHeight="false" outlineLevel="0" collapsed="false">
      <c r="A9" s="107" t="n">
        <v>11</v>
      </c>
      <c r="B9" s="245" t="s">
        <v>167</v>
      </c>
      <c r="C9" s="246" t="n">
        <v>-4364.8</v>
      </c>
      <c r="D9" s="247" t="s">
        <v>164</v>
      </c>
      <c r="F9" s="107" t="n">
        <v>444</v>
      </c>
      <c r="G9" s="245" t="s">
        <v>165</v>
      </c>
      <c r="H9" s="246" t="n">
        <v>378</v>
      </c>
      <c r="I9" s="247" t="s">
        <v>166</v>
      </c>
    </row>
    <row r="10" customFormat="false" ht="15" hidden="false" customHeight="false" outlineLevel="0" collapsed="false">
      <c r="A10" s="107" t="n">
        <v>658</v>
      </c>
      <c r="B10" s="245" t="s">
        <v>163</v>
      </c>
      <c r="C10" s="246" t="n">
        <v>-3296.08</v>
      </c>
      <c r="D10" s="247" t="s">
        <v>164</v>
      </c>
      <c r="F10" s="107" t="n">
        <v>127</v>
      </c>
      <c r="G10" s="245" t="s">
        <v>168</v>
      </c>
      <c r="H10" s="246" t="n">
        <v>304</v>
      </c>
      <c r="I10" s="247" t="s">
        <v>166</v>
      </c>
    </row>
    <row r="11" customFormat="false" ht="15" hidden="false" customHeight="false" outlineLevel="0" collapsed="false">
      <c r="A11" s="107" t="n">
        <v>296</v>
      </c>
      <c r="B11" s="245" t="s">
        <v>163</v>
      </c>
      <c r="C11" s="246" t="n">
        <v>-2490</v>
      </c>
      <c r="D11" s="247" t="s">
        <v>164</v>
      </c>
      <c r="F11" s="107" t="n">
        <v>774</v>
      </c>
      <c r="G11" s="245" t="s">
        <v>163</v>
      </c>
      <c r="H11" s="246" t="n">
        <v>210</v>
      </c>
      <c r="I11" s="247" t="s">
        <v>166</v>
      </c>
    </row>
    <row r="12" customFormat="false" ht="15" hidden="false" customHeight="false" outlineLevel="0" collapsed="false">
      <c r="A12" s="107" t="n">
        <v>481</v>
      </c>
      <c r="B12" s="245" t="s">
        <v>163</v>
      </c>
      <c r="C12" s="246" t="n">
        <v>-2422</v>
      </c>
      <c r="D12" s="247" t="s">
        <v>164</v>
      </c>
      <c r="F12" s="107" t="n">
        <v>294</v>
      </c>
      <c r="G12" s="245" t="s">
        <v>163</v>
      </c>
      <c r="H12" s="246" t="n">
        <v>198.7</v>
      </c>
      <c r="I12" s="247" t="s">
        <v>166</v>
      </c>
    </row>
    <row r="13" customFormat="false" ht="15" hidden="false" customHeight="false" outlineLevel="0" collapsed="false">
      <c r="A13" s="107" t="n">
        <v>326</v>
      </c>
      <c r="B13" s="245" t="s">
        <v>165</v>
      </c>
      <c r="C13" s="246" t="n">
        <v>-2280</v>
      </c>
      <c r="D13" s="247" t="s">
        <v>164</v>
      </c>
      <c r="F13" s="107" t="n">
        <v>561</v>
      </c>
      <c r="G13" s="245" t="s">
        <v>163</v>
      </c>
      <c r="H13" s="246" t="n">
        <v>180</v>
      </c>
      <c r="I13" s="247" t="s">
        <v>166</v>
      </c>
    </row>
    <row r="14" customFormat="false" ht="15" hidden="false" customHeight="false" outlineLevel="0" collapsed="false">
      <c r="A14" s="107" t="n">
        <v>109</v>
      </c>
      <c r="B14" s="245" t="s">
        <v>163</v>
      </c>
      <c r="C14" s="246" t="n">
        <v>-1357.9</v>
      </c>
      <c r="D14" s="247" t="s">
        <v>164</v>
      </c>
      <c r="F14" s="107" t="n">
        <v>596</v>
      </c>
      <c r="G14" s="245" t="s">
        <v>163</v>
      </c>
      <c r="H14" s="246" t="n">
        <v>128</v>
      </c>
      <c r="I14" s="247" t="s">
        <v>166</v>
      </c>
    </row>
    <row r="15" customFormat="false" ht="15" hidden="false" customHeight="false" outlineLevel="0" collapsed="false">
      <c r="A15" s="107" t="n">
        <v>101</v>
      </c>
      <c r="B15" s="245" t="s">
        <v>165</v>
      </c>
      <c r="C15" s="246" t="n">
        <v>-924.3</v>
      </c>
      <c r="D15" s="247" t="s">
        <v>164</v>
      </c>
      <c r="F15" s="107" t="n">
        <v>104</v>
      </c>
      <c r="G15" s="245" t="s">
        <v>165</v>
      </c>
      <c r="H15" s="246" t="n">
        <v>91.5</v>
      </c>
      <c r="I15" s="247" t="s">
        <v>166</v>
      </c>
    </row>
    <row r="16" customFormat="false" ht="15" hidden="false" customHeight="false" outlineLevel="0" collapsed="false">
      <c r="A16" s="107" t="n">
        <v>48</v>
      </c>
      <c r="B16" s="245" t="s">
        <v>165</v>
      </c>
      <c r="C16" s="246" t="n">
        <v>-869.5</v>
      </c>
      <c r="D16" s="247" t="s">
        <v>164</v>
      </c>
      <c r="F16" s="107" t="n">
        <v>416</v>
      </c>
      <c r="G16" s="245" t="s">
        <v>167</v>
      </c>
      <c r="H16" s="246" t="n">
        <v>84.098</v>
      </c>
      <c r="I16" s="247" t="s">
        <v>166</v>
      </c>
    </row>
    <row r="17" customFormat="false" ht="15" hidden="false" customHeight="false" outlineLevel="0" collapsed="false">
      <c r="A17" s="107" t="n">
        <v>35</v>
      </c>
      <c r="B17" s="245" t="s">
        <v>163</v>
      </c>
      <c r="C17" s="246" t="n">
        <v>-840</v>
      </c>
      <c r="D17" s="247" t="s">
        <v>164</v>
      </c>
      <c r="F17" s="107" t="n">
        <v>69</v>
      </c>
      <c r="G17" s="245" t="s">
        <v>165</v>
      </c>
      <c r="H17" s="246" t="n">
        <v>77</v>
      </c>
      <c r="I17" s="247" t="s">
        <v>166</v>
      </c>
    </row>
    <row r="18" customFormat="false" ht="15" hidden="false" customHeight="false" outlineLevel="0" collapsed="false">
      <c r="A18" s="107" t="n">
        <v>371</v>
      </c>
      <c r="B18" s="245" t="s">
        <v>165</v>
      </c>
      <c r="C18" s="246" t="n">
        <v>-756.9</v>
      </c>
      <c r="D18" s="247" t="s">
        <v>164</v>
      </c>
      <c r="F18" s="107" t="n">
        <v>71</v>
      </c>
      <c r="G18" s="245" t="s">
        <v>165</v>
      </c>
      <c r="H18" s="246" t="n">
        <v>75</v>
      </c>
      <c r="I18" s="247" t="s">
        <v>166</v>
      </c>
    </row>
    <row r="19" customFormat="false" ht="15" hidden="false" customHeight="false" outlineLevel="0" collapsed="false">
      <c r="A19" s="107" t="n">
        <v>807</v>
      </c>
      <c r="B19" s="245" t="s">
        <v>165</v>
      </c>
      <c r="C19" s="246" t="n">
        <v>-728.1</v>
      </c>
      <c r="D19" s="247" t="s">
        <v>164</v>
      </c>
      <c r="F19" s="107" t="n">
        <v>531</v>
      </c>
      <c r="G19" s="245" t="s">
        <v>163</v>
      </c>
      <c r="H19" s="246" t="n">
        <v>60.3</v>
      </c>
      <c r="I19" s="247" t="s">
        <v>166</v>
      </c>
    </row>
    <row r="20" customFormat="false" ht="15" hidden="false" customHeight="false" outlineLevel="0" collapsed="false">
      <c r="A20" s="107" t="n">
        <v>482</v>
      </c>
      <c r="B20" s="245" t="s">
        <v>163</v>
      </c>
      <c r="C20" s="246" t="n">
        <v>-728</v>
      </c>
      <c r="D20" s="247" t="s">
        <v>164</v>
      </c>
      <c r="F20" s="107" t="n">
        <v>128</v>
      </c>
      <c r="G20" s="245" t="s">
        <v>168</v>
      </c>
      <c r="H20" s="246" t="n">
        <v>49</v>
      </c>
      <c r="I20" s="247" t="s">
        <v>166</v>
      </c>
    </row>
    <row r="21" customFormat="false" ht="15" hidden="false" customHeight="false" outlineLevel="0" collapsed="false">
      <c r="A21" s="107" t="n">
        <v>77</v>
      </c>
      <c r="B21" s="245" t="s">
        <v>163</v>
      </c>
      <c r="C21" s="246" t="n">
        <v>-646.8</v>
      </c>
      <c r="D21" s="247" t="s">
        <v>164</v>
      </c>
      <c r="F21" s="107" t="n">
        <v>835</v>
      </c>
      <c r="G21" s="245" t="s">
        <v>165</v>
      </c>
      <c r="H21" s="246" t="n">
        <v>42.42</v>
      </c>
      <c r="I21" s="247" t="s">
        <v>166</v>
      </c>
    </row>
    <row r="22" customFormat="false" ht="15" hidden="false" customHeight="false" outlineLevel="0" collapsed="false">
      <c r="A22" s="107" t="n">
        <v>522</v>
      </c>
      <c r="B22" s="245" t="s">
        <v>163</v>
      </c>
      <c r="C22" s="246" t="n">
        <v>-591.45</v>
      </c>
      <c r="D22" s="247" t="s">
        <v>164</v>
      </c>
      <c r="F22" s="107" t="n">
        <v>418</v>
      </c>
      <c r="G22" s="245" t="s">
        <v>167</v>
      </c>
      <c r="H22" s="246" t="n">
        <v>40.399</v>
      </c>
      <c r="I22" s="247" t="s">
        <v>166</v>
      </c>
    </row>
    <row r="23" customFormat="false" ht="15" hidden="false" customHeight="false" outlineLevel="0" collapsed="false">
      <c r="A23" s="107" t="n">
        <v>49</v>
      </c>
      <c r="B23" s="245" t="s">
        <v>163</v>
      </c>
      <c r="C23" s="246" t="n">
        <v>-557.03</v>
      </c>
      <c r="D23" s="247" t="s">
        <v>164</v>
      </c>
      <c r="F23" s="107" t="n">
        <v>430</v>
      </c>
      <c r="G23" s="245" t="s">
        <v>167</v>
      </c>
      <c r="H23" s="246" t="n">
        <v>40.082</v>
      </c>
      <c r="I23" s="247" t="s">
        <v>166</v>
      </c>
    </row>
    <row r="24" customFormat="false" ht="15" hidden="false" customHeight="false" outlineLevel="0" collapsed="false">
      <c r="A24" s="107" t="n">
        <v>480</v>
      </c>
      <c r="B24" s="245" t="s">
        <v>165</v>
      </c>
      <c r="C24" s="246" t="n">
        <v>-517</v>
      </c>
      <c r="D24" s="247" t="s">
        <v>164</v>
      </c>
      <c r="F24" s="107" t="n">
        <v>830</v>
      </c>
      <c r="G24" s="245" t="s">
        <v>165</v>
      </c>
      <c r="H24" s="246" t="n">
        <v>35.46</v>
      </c>
      <c r="I24" s="247" t="s">
        <v>166</v>
      </c>
    </row>
    <row r="25" customFormat="false" ht="15" hidden="false" customHeight="false" outlineLevel="0" collapsed="false">
      <c r="A25" s="107" t="n">
        <v>521</v>
      </c>
      <c r="B25" s="245" t="s">
        <v>165</v>
      </c>
      <c r="C25" s="246" t="n">
        <v>-504.6</v>
      </c>
      <c r="D25" s="247" t="s">
        <v>164</v>
      </c>
      <c r="F25" s="107" t="n">
        <v>429</v>
      </c>
      <c r="G25" s="245" t="s">
        <v>167</v>
      </c>
      <c r="H25" s="246" t="n">
        <v>34.583</v>
      </c>
      <c r="I25" s="247" t="s">
        <v>166</v>
      </c>
    </row>
    <row r="26" customFormat="false" ht="15" hidden="false" customHeight="false" outlineLevel="0" collapsed="false">
      <c r="A26" s="107" t="n">
        <v>815</v>
      </c>
      <c r="B26" s="245" t="s">
        <v>165</v>
      </c>
      <c r="C26" s="246" t="n">
        <v>-503.5</v>
      </c>
      <c r="D26" s="247" t="s">
        <v>164</v>
      </c>
      <c r="F26" s="107" t="n">
        <v>5</v>
      </c>
      <c r="G26" s="245" t="s">
        <v>165</v>
      </c>
      <c r="H26" s="246" t="n">
        <v>24.5</v>
      </c>
      <c r="I26" s="247" t="s">
        <v>166</v>
      </c>
    </row>
    <row r="27" customFormat="false" ht="15" hidden="false" customHeight="false" outlineLevel="0" collapsed="false">
      <c r="A27" s="107" t="n">
        <v>567</v>
      </c>
      <c r="B27" s="245" t="s">
        <v>168</v>
      </c>
      <c r="C27" s="246" t="n">
        <v>-400</v>
      </c>
      <c r="D27" s="247" t="s">
        <v>164</v>
      </c>
      <c r="F27" s="107" t="n">
        <v>806</v>
      </c>
      <c r="G27" s="245" t="s">
        <v>165</v>
      </c>
      <c r="H27" s="246" t="n">
        <v>22.9</v>
      </c>
      <c r="I27" s="247" t="s">
        <v>166</v>
      </c>
    </row>
    <row r="28" customFormat="false" ht="15" hidden="false" customHeight="false" outlineLevel="0" collapsed="false">
      <c r="A28" s="107" t="n">
        <v>808</v>
      </c>
      <c r="B28" s="245" t="s">
        <v>165</v>
      </c>
      <c r="C28" s="246" t="n">
        <v>-395.5</v>
      </c>
      <c r="D28" s="247" t="s">
        <v>164</v>
      </c>
      <c r="F28" s="107" t="n">
        <v>283</v>
      </c>
      <c r="G28" s="245" t="s">
        <v>163</v>
      </c>
      <c r="H28" s="246" t="n">
        <v>21.77</v>
      </c>
      <c r="I28" s="247" t="s">
        <v>166</v>
      </c>
    </row>
    <row r="29" customFormat="false" ht="15" hidden="false" customHeight="false" outlineLevel="0" collapsed="false">
      <c r="A29" s="107" t="n">
        <v>311</v>
      </c>
      <c r="B29" s="245" t="s">
        <v>163</v>
      </c>
      <c r="C29" s="246" t="n">
        <v>-366.826</v>
      </c>
      <c r="D29" s="247" t="s">
        <v>164</v>
      </c>
      <c r="F29" s="107" t="n">
        <v>338</v>
      </c>
      <c r="G29" s="245" t="s">
        <v>165</v>
      </c>
      <c r="H29" s="246" t="n">
        <v>21</v>
      </c>
      <c r="I29" s="247" t="s">
        <v>166</v>
      </c>
    </row>
    <row r="30" customFormat="false" ht="15" hidden="false" customHeight="false" outlineLevel="0" collapsed="false">
      <c r="A30" s="107" t="n">
        <v>810</v>
      </c>
      <c r="B30" s="245" t="s">
        <v>165</v>
      </c>
      <c r="C30" s="246" t="n">
        <v>-332.9</v>
      </c>
      <c r="D30" s="247" t="s">
        <v>164</v>
      </c>
      <c r="F30" s="107" t="n">
        <v>622</v>
      </c>
      <c r="G30" s="245" t="s">
        <v>165</v>
      </c>
      <c r="H30" s="246" t="n">
        <v>18.23</v>
      </c>
      <c r="I30" s="247" t="s">
        <v>166</v>
      </c>
    </row>
    <row r="31" customFormat="false" ht="15" hidden="false" customHeight="false" outlineLevel="0" collapsed="false">
      <c r="A31" s="107" t="n">
        <v>865</v>
      </c>
      <c r="B31" s="245" t="s">
        <v>167</v>
      </c>
      <c r="C31" s="246" t="n">
        <v>-290</v>
      </c>
      <c r="D31" s="247" t="s">
        <v>164</v>
      </c>
      <c r="F31" s="107" t="n">
        <v>506</v>
      </c>
      <c r="G31" s="245" t="s">
        <v>165</v>
      </c>
      <c r="H31" s="246" t="n">
        <v>17.6</v>
      </c>
      <c r="I31" s="247" t="s">
        <v>166</v>
      </c>
    </row>
    <row r="32" customFormat="false" ht="15" hidden="false" customHeight="false" outlineLevel="0" collapsed="false">
      <c r="A32" s="107" t="n">
        <v>312</v>
      </c>
      <c r="B32" s="245" t="s">
        <v>163</v>
      </c>
      <c r="C32" s="246" t="n">
        <v>-288.493</v>
      </c>
      <c r="D32" s="247" t="s">
        <v>164</v>
      </c>
      <c r="F32" s="107" t="n">
        <v>292</v>
      </c>
      <c r="G32" s="245" t="s">
        <v>163</v>
      </c>
      <c r="H32" s="246" t="n">
        <v>16</v>
      </c>
      <c r="I32" s="247" t="s">
        <v>166</v>
      </c>
    </row>
    <row r="33" customFormat="false" ht="15" hidden="false" customHeight="false" outlineLevel="0" collapsed="false">
      <c r="A33" s="107" t="n">
        <v>1</v>
      </c>
      <c r="B33" s="245" t="s">
        <v>167</v>
      </c>
      <c r="C33" s="246" t="n">
        <v>-280</v>
      </c>
      <c r="D33" s="247" t="s">
        <v>164</v>
      </c>
      <c r="F33" s="107" t="n">
        <v>370</v>
      </c>
      <c r="G33" s="245" t="s">
        <v>165</v>
      </c>
      <c r="H33" s="246" t="n">
        <v>13.6</v>
      </c>
      <c r="I33" s="247" t="s">
        <v>166</v>
      </c>
    </row>
    <row r="34" customFormat="false" ht="15" hidden="false" customHeight="false" outlineLevel="0" collapsed="false">
      <c r="A34" s="107" t="n">
        <v>327</v>
      </c>
      <c r="B34" s="245" t="s">
        <v>163</v>
      </c>
      <c r="C34" s="246" t="n">
        <v>-270</v>
      </c>
      <c r="D34" s="247" t="s">
        <v>164</v>
      </c>
      <c r="F34" s="107" t="n">
        <v>291</v>
      </c>
      <c r="G34" s="245" t="s">
        <v>163</v>
      </c>
      <c r="H34" s="246" t="n">
        <v>13.5</v>
      </c>
      <c r="I34" s="247" t="s">
        <v>166</v>
      </c>
    </row>
    <row r="35" customFormat="false" ht="15" hidden="false" customHeight="false" outlineLevel="0" collapsed="false">
      <c r="A35" s="107" t="n">
        <v>814</v>
      </c>
      <c r="B35" s="245" t="s">
        <v>165</v>
      </c>
      <c r="C35" s="246" t="n">
        <v>-257</v>
      </c>
      <c r="D35" s="247" t="s">
        <v>164</v>
      </c>
      <c r="F35" s="107" t="n">
        <v>620</v>
      </c>
      <c r="G35" s="245" t="s">
        <v>165</v>
      </c>
      <c r="H35" s="246" t="n">
        <v>12.15</v>
      </c>
      <c r="I35" s="247" t="s">
        <v>166</v>
      </c>
    </row>
    <row r="36" customFormat="false" ht="15" hidden="false" customHeight="false" outlineLevel="0" collapsed="false">
      <c r="A36" s="107" t="n">
        <v>443</v>
      </c>
      <c r="B36" s="245" t="s">
        <v>163</v>
      </c>
      <c r="C36" s="246" t="n">
        <v>-256.4</v>
      </c>
      <c r="D36" s="247" t="s">
        <v>164</v>
      </c>
      <c r="F36" s="107" t="n">
        <v>623</v>
      </c>
      <c r="G36" s="245" t="s">
        <v>165</v>
      </c>
      <c r="H36" s="246" t="n">
        <v>10.89</v>
      </c>
      <c r="I36" s="247" t="s">
        <v>166</v>
      </c>
    </row>
    <row r="37" customFormat="false" ht="15" hidden="false" customHeight="false" outlineLevel="0" collapsed="false">
      <c r="A37" s="107" t="n">
        <v>53</v>
      </c>
      <c r="B37" s="245" t="s">
        <v>163</v>
      </c>
      <c r="C37" s="246" t="n">
        <v>-255.06</v>
      </c>
      <c r="D37" s="247" t="s">
        <v>164</v>
      </c>
      <c r="F37" s="107" t="n">
        <v>473</v>
      </c>
      <c r="G37" s="245" t="s">
        <v>163</v>
      </c>
      <c r="H37" s="246" t="n">
        <v>10.2</v>
      </c>
      <c r="I37" s="247" t="s">
        <v>166</v>
      </c>
    </row>
    <row r="38" customFormat="false" ht="15" hidden="false" customHeight="false" outlineLevel="0" collapsed="false">
      <c r="A38" s="107" t="n">
        <v>811</v>
      </c>
      <c r="B38" s="245" t="s">
        <v>165</v>
      </c>
      <c r="C38" s="246" t="n">
        <v>-249.3</v>
      </c>
      <c r="D38" s="247" t="s">
        <v>164</v>
      </c>
      <c r="F38" s="107" t="n">
        <v>68</v>
      </c>
      <c r="G38" s="245" t="s">
        <v>165</v>
      </c>
      <c r="H38" s="112" t="n">
        <v>8</v>
      </c>
      <c r="I38" s="247" t="s">
        <v>166</v>
      </c>
    </row>
    <row r="39" customFormat="false" ht="15" hidden="false" customHeight="false" outlineLevel="0" collapsed="false">
      <c r="A39" s="107" t="n">
        <v>324</v>
      </c>
      <c r="B39" s="245" t="s">
        <v>167</v>
      </c>
      <c r="C39" s="246" t="n">
        <v>-236</v>
      </c>
      <c r="D39" s="247" t="s">
        <v>164</v>
      </c>
      <c r="F39" s="107" t="n">
        <v>621</v>
      </c>
      <c r="G39" s="245" t="s">
        <v>165</v>
      </c>
      <c r="H39" s="112" t="n">
        <v>7.48</v>
      </c>
      <c r="I39" s="247" t="s">
        <v>166</v>
      </c>
    </row>
    <row r="40" customFormat="false" ht="15" hidden="false" customHeight="false" outlineLevel="0" collapsed="false">
      <c r="A40" s="107" t="n">
        <v>309</v>
      </c>
      <c r="B40" s="245" t="s">
        <v>163</v>
      </c>
      <c r="C40" s="246" t="n">
        <v>-222.818</v>
      </c>
      <c r="D40" s="247" t="s">
        <v>164</v>
      </c>
      <c r="F40" s="107" t="n">
        <v>272</v>
      </c>
      <c r="G40" s="245" t="s">
        <v>165</v>
      </c>
      <c r="H40" s="112" t="n">
        <v>5.91</v>
      </c>
      <c r="I40" s="247" t="s">
        <v>166</v>
      </c>
    </row>
    <row r="41" customFormat="false" ht="15" hidden="false" customHeight="false" outlineLevel="0" collapsed="false">
      <c r="A41" s="107" t="n">
        <v>402</v>
      </c>
      <c r="B41" s="245" t="s">
        <v>167</v>
      </c>
      <c r="C41" s="246" t="n">
        <v>-220</v>
      </c>
      <c r="D41" s="247" t="s">
        <v>164</v>
      </c>
      <c r="F41" s="107" t="n">
        <v>428</v>
      </c>
      <c r="G41" s="245" t="s">
        <v>167</v>
      </c>
      <c r="H41" s="112" t="n">
        <v>5.374</v>
      </c>
      <c r="I41" s="247" t="s">
        <v>166</v>
      </c>
    </row>
    <row r="42" customFormat="false" ht="15" hidden="false" customHeight="false" outlineLevel="0" collapsed="false">
      <c r="A42" s="107" t="n">
        <v>230</v>
      </c>
      <c r="B42" s="245" t="s">
        <v>167</v>
      </c>
      <c r="C42" s="246" t="n">
        <v>-208</v>
      </c>
      <c r="D42" s="247" t="s">
        <v>164</v>
      </c>
      <c r="F42" s="107" t="n">
        <v>345</v>
      </c>
      <c r="G42" s="245" t="s">
        <v>168</v>
      </c>
      <c r="H42" s="112" t="n">
        <v>4.86</v>
      </c>
      <c r="I42" s="247" t="s">
        <v>166</v>
      </c>
    </row>
    <row r="43" customFormat="false" ht="15" hidden="false" customHeight="false" outlineLevel="0" collapsed="false">
      <c r="A43" s="107" t="n">
        <v>76</v>
      </c>
      <c r="B43" s="245" t="s">
        <v>163</v>
      </c>
      <c r="C43" s="246" t="n">
        <v>-189</v>
      </c>
      <c r="D43" s="247" t="s">
        <v>164</v>
      </c>
      <c r="F43" s="107" t="n">
        <v>65</v>
      </c>
      <c r="G43" s="245" t="s">
        <v>168</v>
      </c>
      <c r="H43" s="112" t="n">
        <v>4.53</v>
      </c>
      <c r="I43" s="247" t="s">
        <v>166</v>
      </c>
    </row>
    <row r="44" customFormat="false" ht="15" hidden="false" customHeight="false" outlineLevel="0" collapsed="false">
      <c r="A44" s="107" t="n">
        <v>120</v>
      </c>
      <c r="B44" s="245" t="s">
        <v>167</v>
      </c>
      <c r="C44" s="246" t="n">
        <v>-188.4</v>
      </c>
      <c r="D44" s="247" t="s">
        <v>164</v>
      </c>
      <c r="F44" s="107" t="n">
        <v>108</v>
      </c>
      <c r="G44" s="245" t="s">
        <v>163</v>
      </c>
      <c r="H44" s="112" t="n">
        <v>4.1</v>
      </c>
      <c r="I44" s="247" t="s">
        <v>166</v>
      </c>
    </row>
    <row r="45" customFormat="false" ht="15" hidden="false" customHeight="false" outlineLevel="0" collapsed="false">
      <c r="A45" s="107" t="n">
        <v>333</v>
      </c>
      <c r="B45" s="245" t="s">
        <v>167</v>
      </c>
      <c r="C45" s="246" t="n">
        <v>-186</v>
      </c>
      <c r="D45" s="247" t="s">
        <v>164</v>
      </c>
      <c r="F45" s="107" t="n">
        <v>831</v>
      </c>
      <c r="G45" s="245" t="s">
        <v>165</v>
      </c>
      <c r="H45" s="112" t="n">
        <v>3.74</v>
      </c>
      <c r="I45" s="247" t="s">
        <v>166</v>
      </c>
    </row>
    <row r="46" customFormat="false" ht="15" hidden="false" customHeight="false" outlineLevel="0" collapsed="false">
      <c r="A46" s="107" t="n">
        <v>809</v>
      </c>
      <c r="B46" s="245" t="s">
        <v>165</v>
      </c>
      <c r="C46" s="246" t="n">
        <v>-178.6</v>
      </c>
      <c r="D46" s="247" t="s">
        <v>164</v>
      </c>
      <c r="F46" s="107" t="n">
        <v>836</v>
      </c>
      <c r="G46" s="245" t="s">
        <v>165</v>
      </c>
      <c r="H46" s="112" t="n">
        <v>3.68</v>
      </c>
      <c r="I46" s="247" t="s">
        <v>166</v>
      </c>
    </row>
    <row r="47" customFormat="false" ht="15" hidden="false" customHeight="false" outlineLevel="0" collapsed="false">
      <c r="A47" s="107" t="n">
        <v>813</v>
      </c>
      <c r="B47" s="245" t="s">
        <v>165</v>
      </c>
      <c r="C47" s="246" t="n">
        <v>-175.1</v>
      </c>
      <c r="D47" s="247" t="s">
        <v>164</v>
      </c>
      <c r="F47" s="107" t="n">
        <v>307</v>
      </c>
      <c r="G47" s="245" t="s">
        <v>163</v>
      </c>
      <c r="H47" s="112" t="n">
        <v>3.6</v>
      </c>
      <c r="I47" s="247" t="s">
        <v>166</v>
      </c>
    </row>
    <row r="48" customFormat="false" ht="15" hidden="false" customHeight="false" outlineLevel="0" collapsed="false">
      <c r="A48" s="107" t="n">
        <v>3</v>
      </c>
      <c r="B48" s="245" t="s">
        <v>165</v>
      </c>
      <c r="C48" s="246" t="n">
        <v>-167.94</v>
      </c>
      <c r="D48" s="247" t="s">
        <v>164</v>
      </c>
      <c r="F48" s="107" t="n">
        <v>279</v>
      </c>
      <c r="G48" s="245" t="s">
        <v>165</v>
      </c>
      <c r="H48" s="112" t="n">
        <v>2.59</v>
      </c>
      <c r="I48" s="247" t="s">
        <v>166</v>
      </c>
    </row>
    <row r="49" customFormat="false" ht="15" hidden="false" customHeight="false" outlineLevel="0" collapsed="false">
      <c r="A49" s="107" t="n">
        <v>442</v>
      </c>
      <c r="B49" s="245" t="s">
        <v>163</v>
      </c>
      <c r="C49" s="246" t="n">
        <v>-165.5</v>
      </c>
      <c r="D49" s="247" t="s">
        <v>164</v>
      </c>
      <c r="F49" s="107" t="n">
        <v>691</v>
      </c>
      <c r="G49" s="245" t="s">
        <v>165</v>
      </c>
      <c r="H49" s="112" t="n">
        <v>1.43</v>
      </c>
      <c r="I49" s="247" t="s">
        <v>166</v>
      </c>
    </row>
    <row r="50" customFormat="false" ht="15" hidden="false" customHeight="false" outlineLevel="0" collapsed="false">
      <c r="A50" s="107" t="n">
        <v>28</v>
      </c>
      <c r="B50" s="245" t="s">
        <v>167</v>
      </c>
      <c r="C50" s="246" t="n">
        <v>-152.41</v>
      </c>
      <c r="D50" s="247" t="s">
        <v>164</v>
      </c>
      <c r="F50" s="107" t="n">
        <v>834</v>
      </c>
      <c r="G50" s="245" t="s">
        <v>165</v>
      </c>
      <c r="H50" s="112" t="n">
        <v>1.4</v>
      </c>
      <c r="I50" s="247" t="s">
        <v>166</v>
      </c>
    </row>
    <row r="51" customFormat="false" ht="15" hidden="false" customHeight="false" outlineLevel="0" collapsed="false">
      <c r="A51" s="107" t="n">
        <v>375</v>
      </c>
      <c r="B51" s="245" t="s">
        <v>163</v>
      </c>
      <c r="C51" s="246" t="n">
        <v>-148.95</v>
      </c>
      <c r="D51" s="247" t="s">
        <v>164</v>
      </c>
      <c r="F51" s="107" t="n">
        <v>276</v>
      </c>
      <c r="G51" s="245" t="s">
        <v>165</v>
      </c>
      <c r="H51" s="112" t="n">
        <v>1.08</v>
      </c>
      <c r="I51" s="247" t="s">
        <v>166</v>
      </c>
    </row>
    <row r="52" customFormat="false" ht="15" hidden="false" customHeight="false" outlineLevel="0" collapsed="false">
      <c r="A52" s="107" t="n">
        <v>421</v>
      </c>
      <c r="B52" s="245" t="s">
        <v>167</v>
      </c>
      <c r="C52" s="246" t="n">
        <v>-141.205</v>
      </c>
      <c r="D52" s="247" t="s">
        <v>164</v>
      </c>
      <c r="F52" s="107" t="n">
        <v>256</v>
      </c>
      <c r="G52" s="245" t="s">
        <v>165</v>
      </c>
      <c r="H52" s="112" t="n">
        <v>0.48</v>
      </c>
      <c r="I52" s="247" t="s">
        <v>166</v>
      </c>
    </row>
    <row r="53" customFormat="false" ht="15" hidden="false" customHeight="false" outlineLevel="0" collapsed="false">
      <c r="A53" s="107" t="n">
        <v>319</v>
      </c>
      <c r="B53" s="245" t="s">
        <v>167</v>
      </c>
      <c r="C53" s="246" t="n">
        <v>-139.56</v>
      </c>
      <c r="D53" s="247" t="s">
        <v>164</v>
      </c>
      <c r="F53" s="107" t="n">
        <v>497</v>
      </c>
      <c r="G53" s="245" t="s">
        <v>163</v>
      </c>
      <c r="H53" s="112" t="n">
        <v>0.47</v>
      </c>
      <c r="I53" s="247" t="s">
        <v>166</v>
      </c>
    </row>
    <row r="54" customFormat="false" ht="15" hidden="false" customHeight="false" outlineLevel="0" collapsed="false">
      <c r="A54" s="107" t="n">
        <v>343</v>
      </c>
      <c r="B54" s="245" t="s">
        <v>168</v>
      </c>
      <c r="C54" s="246" t="n">
        <v>-127.7</v>
      </c>
      <c r="D54" s="247" t="s">
        <v>164</v>
      </c>
      <c r="F54" s="107" t="n">
        <v>496</v>
      </c>
      <c r="G54" s="245" t="s">
        <v>165</v>
      </c>
      <c r="H54" s="112" t="n">
        <v>0.46</v>
      </c>
      <c r="I54" s="247" t="s">
        <v>166</v>
      </c>
    </row>
    <row r="55" customFormat="false" ht="15" hidden="false" customHeight="false" outlineLevel="0" collapsed="false">
      <c r="A55" s="107" t="n">
        <v>27</v>
      </c>
      <c r="B55" s="245" t="s">
        <v>163</v>
      </c>
      <c r="C55" s="246" t="n">
        <v>-121.05</v>
      </c>
      <c r="D55" s="247" t="s">
        <v>164</v>
      </c>
      <c r="F55" s="107" t="n">
        <v>832</v>
      </c>
      <c r="G55" s="245" t="s">
        <v>165</v>
      </c>
      <c r="H55" s="112" t="n">
        <v>0.45</v>
      </c>
      <c r="I55" s="247" t="s">
        <v>166</v>
      </c>
    </row>
    <row r="56" customFormat="false" ht="15" hidden="false" customHeight="false" outlineLevel="0" collapsed="false">
      <c r="A56" s="107" t="n">
        <v>121</v>
      </c>
      <c r="B56" s="245" t="s">
        <v>168</v>
      </c>
      <c r="C56" s="246" t="n">
        <v>-118</v>
      </c>
      <c r="D56" s="247" t="s">
        <v>164</v>
      </c>
      <c r="F56" s="107" t="n">
        <v>350</v>
      </c>
      <c r="G56" s="245" t="s">
        <v>165</v>
      </c>
      <c r="H56" s="112" t="n">
        <v>0.36</v>
      </c>
      <c r="I56" s="247" t="s">
        <v>166</v>
      </c>
    </row>
    <row r="57" customFormat="false" ht="15" hidden="false" customHeight="false" outlineLevel="0" collapsed="false">
      <c r="A57" s="107" t="n">
        <v>310</v>
      </c>
      <c r="B57" s="245" t="s">
        <v>163</v>
      </c>
      <c r="C57" s="246" t="n">
        <v>-106.604</v>
      </c>
      <c r="D57" s="247" t="s">
        <v>164</v>
      </c>
      <c r="F57" s="107" t="n">
        <v>275</v>
      </c>
      <c r="G57" s="245" t="s">
        <v>165</v>
      </c>
      <c r="H57" s="112" t="n">
        <v>0.29</v>
      </c>
      <c r="I57" s="247" t="s">
        <v>166</v>
      </c>
    </row>
    <row r="58" customFormat="false" ht="15" hidden="false" customHeight="false" outlineLevel="0" collapsed="false">
      <c r="A58" s="107" t="n">
        <v>317</v>
      </c>
      <c r="B58" s="245" t="s">
        <v>163</v>
      </c>
      <c r="C58" s="246" t="n">
        <v>-83.36</v>
      </c>
      <c r="D58" s="247" t="s">
        <v>164</v>
      </c>
      <c r="F58" s="107" t="n">
        <v>34</v>
      </c>
      <c r="G58" s="245" t="s">
        <v>163</v>
      </c>
      <c r="H58" s="112" t="n">
        <v>0.25</v>
      </c>
      <c r="I58" s="247" t="s">
        <v>166</v>
      </c>
    </row>
    <row r="59" customFormat="false" ht="15" hidden="false" customHeight="false" outlineLevel="0" collapsed="false">
      <c r="A59" s="107" t="n">
        <v>47</v>
      </c>
      <c r="B59" s="245" t="s">
        <v>168</v>
      </c>
      <c r="C59" s="246" t="n">
        <v>-82</v>
      </c>
      <c r="D59" s="247" t="s">
        <v>164</v>
      </c>
      <c r="F59" s="107" t="n">
        <v>837</v>
      </c>
      <c r="G59" s="245" t="s">
        <v>165</v>
      </c>
      <c r="H59" s="112" t="n">
        <v>0.16</v>
      </c>
      <c r="I59" s="247" t="s">
        <v>166</v>
      </c>
    </row>
    <row r="60" customFormat="false" ht="15" hidden="false" customHeight="false" outlineLevel="0" collapsed="false">
      <c r="A60" s="107" t="n">
        <v>341</v>
      </c>
      <c r="B60" s="245" t="s">
        <v>167</v>
      </c>
      <c r="C60" s="246" t="n">
        <v>-80</v>
      </c>
      <c r="D60" s="247" t="s">
        <v>164</v>
      </c>
      <c r="F60" s="107" t="n">
        <v>330</v>
      </c>
      <c r="G60" s="245" t="s">
        <v>167</v>
      </c>
      <c r="H60" s="112" t="n">
        <v>0.14</v>
      </c>
      <c r="I60" s="247" t="s">
        <v>166</v>
      </c>
    </row>
    <row r="61" customFormat="false" ht="15" hidden="false" customHeight="false" outlineLevel="0" collapsed="false">
      <c r="A61" s="107" t="n">
        <v>589</v>
      </c>
      <c r="B61" s="245" t="s">
        <v>167</v>
      </c>
      <c r="C61" s="246" t="n">
        <v>-78.5</v>
      </c>
      <c r="D61" s="247" t="s">
        <v>164</v>
      </c>
      <c r="F61" s="107" t="n">
        <v>273</v>
      </c>
      <c r="G61" s="245" t="s">
        <v>165</v>
      </c>
      <c r="H61" s="112" t="n">
        <v>0.13</v>
      </c>
      <c r="I61" s="247" t="s">
        <v>166</v>
      </c>
    </row>
    <row r="62" customFormat="false" ht="15" hidden="false" customHeight="false" outlineLevel="0" collapsed="false">
      <c r="A62" s="107" t="n">
        <v>52</v>
      </c>
      <c r="B62" s="245" t="s">
        <v>163</v>
      </c>
      <c r="C62" s="246" t="n">
        <v>-72.81</v>
      </c>
      <c r="D62" s="247" t="s">
        <v>164</v>
      </c>
      <c r="F62" s="107" t="n">
        <v>257</v>
      </c>
      <c r="G62" s="245" t="s">
        <v>165</v>
      </c>
      <c r="H62" s="112" t="n">
        <v>0.12</v>
      </c>
      <c r="I62" s="247" t="s">
        <v>166</v>
      </c>
    </row>
    <row r="63" customFormat="false" ht="15" hidden="false" customHeight="false" outlineLevel="0" collapsed="false">
      <c r="A63" s="107" t="n">
        <v>372</v>
      </c>
      <c r="B63" s="245" t="s">
        <v>165</v>
      </c>
      <c r="C63" s="246" t="n">
        <v>-72.5</v>
      </c>
      <c r="D63" s="247" t="s">
        <v>164</v>
      </c>
      <c r="F63" s="114" t="n">
        <v>265</v>
      </c>
      <c r="G63" s="248" t="s">
        <v>165</v>
      </c>
      <c r="H63" s="119" t="n">
        <v>0.01</v>
      </c>
      <c r="I63" s="249" t="s">
        <v>166</v>
      </c>
    </row>
    <row r="64" customFormat="false" ht="15" hidden="false" customHeight="false" outlineLevel="0" collapsed="false">
      <c r="A64" s="107" t="n">
        <v>67</v>
      </c>
      <c r="B64" s="245" t="s">
        <v>167</v>
      </c>
      <c r="C64" s="246" t="n">
        <v>-69</v>
      </c>
      <c r="D64" s="247" t="s">
        <v>164</v>
      </c>
    </row>
    <row r="65" customFormat="false" ht="15" hidden="false" customHeight="false" outlineLevel="0" collapsed="false">
      <c r="A65" s="107" t="n">
        <v>61</v>
      </c>
      <c r="B65" s="245" t="s">
        <v>168</v>
      </c>
      <c r="C65" s="246" t="n">
        <v>-66.4</v>
      </c>
      <c r="D65" s="247" t="s">
        <v>164</v>
      </c>
    </row>
    <row r="66" customFormat="false" ht="15" hidden="false" customHeight="false" outlineLevel="0" collapsed="false">
      <c r="A66" s="107" t="n">
        <v>58</v>
      </c>
      <c r="B66" s="245" t="s">
        <v>168</v>
      </c>
      <c r="C66" s="246" t="n">
        <v>-66.1</v>
      </c>
      <c r="D66" s="247" t="s">
        <v>164</v>
      </c>
    </row>
    <row r="67" customFormat="false" ht="15" hidden="false" customHeight="false" outlineLevel="0" collapsed="false">
      <c r="A67" s="107" t="n">
        <v>422</v>
      </c>
      <c r="B67" s="245" t="s">
        <v>167</v>
      </c>
      <c r="C67" s="246" t="n">
        <v>-65.434</v>
      </c>
      <c r="D67" s="247" t="s">
        <v>164</v>
      </c>
    </row>
    <row r="68" customFormat="false" ht="15" hidden="false" customHeight="false" outlineLevel="0" collapsed="false">
      <c r="A68" s="107" t="n">
        <v>424</v>
      </c>
      <c r="B68" s="245" t="s">
        <v>167</v>
      </c>
      <c r="C68" s="246" t="n">
        <v>-64.962</v>
      </c>
      <c r="D68" s="247" t="s">
        <v>164</v>
      </c>
    </row>
    <row r="69" customFormat="false" ht="15" hidden="false" customHeight="false" outlineLevel="0" collapsed="false">
      <c r="A69" s="107" t="n">
        <v>106</v>
      </c>
      <c r="B69" s="245" t="s">
        <v>163</v>
      </c>
      <c r="C69" s="246" t="n">
        <v>-64.7</v>
      </c>
      <c r="D69" s="247" t="s">
        <v>164</v>
      </c>
    </row>
    <row r="70" customFormat="false" ht="15" hidden="false" customHeight="false" outlineLevel="0" collapsed="false">
      <c r="A70" s="107" t="n">
        <v>717</v>
      </c>
      <c r="B70" s="245" t="s">
        <v>167</v>
      </c>
      <c r="C70" s="246" t="n">
        <v>-61.75</v>
      </c>
      <c r="D70" s="247" t="s">
        <v>164</v>
      </c>
    </row>
    <row r="71" customFormat="false" ht="15" hidden="false" customHeight="false" outlineLevel="0" collapsed="false">
      <c r="A71" s="107" t="n">
        <v>303</v>
      </c>
      <c r="B71" s="245" t="s">
        <v>163</v>
      </c>
      <c r="C71" s="246" t="n">
        <v>-60.5</v>
      </c>
      <c r="D71" s="247" t="s">
        <v>164</v>
      </c>
    </row>
    <row r="72" customFormat="false" ht="15" hidden="false" customHeight="false" outlineLevel="0" collapsed="false">
      <c r="A72" s="107" t="n">
        <v>344</v>
      </c>
      <c r="B72" s="245" t="s">
        <v>167</v>
      </c>
      <c r="C72" s="246" t="n">
        <v>-54.98</v>
      </c>
      <c r="D72" s="247" t="s">
        <v>164</v>
      </c>
    </row>
    <row r="73" customFormat="false" ht="15" hidden="false" customHeight="false" outlineLevel="0" collapsed="false">
      <c r="A73" s="107" t="n">
        <v>51</v>
      </c>
      <c r="B73" s="245" t="s">
        <v>163</v>
      </c>
      <c r="C73" s="246" t="n">
        <v>-50.71</v>
      </c>
      <c r="D73" s="247" t="s">
        <v>164</v>
      </c>
    </row>
    <row r="74" customFormat="false" ht="15" hidden="false" customHeight="false" outlineLevel="0" collapsed="false">
      <c r="A74" s="107" t="n">
        <v>66</v>
      </c>
      <c r="B74" s="245" t="s">
        <v>168</v>
      </c>
      <c r="C74" s="246" t="n">
        <v>-50.67</v>
      </c>
      <c r="D74" s="247" t="s">
        <v>164</v>
      </c>
    </row>
    <row r="75" customFormat="false" ht="15" hidden="false" customHeight="false" outlineLevel="0" collapsed="false">
      <c r="A75" s="107" t="n">
        <v>803</v>
      </c>
      <c r="B75" s="245" t="s">
        <v>165</v>
      </c>
      <c r="C75" s="246" t="n">
        <v>-47.4</v>
      </c>
      <c r="D75" s="247" t="s">
        <v>164</v>
      </c>
    </row>
    <row r="76" customFormat="false" ht="15" hidden="false" customHeight="false" outlineLevel="0" collapsed="false">
      <c r="A76" s="107" t="n">
        <v>298</v>
      </c>
      <c r="B76" s="245" t="s">
        <v>163</v>
      </c>
      <c r="C76" s="246" t="n">
        <v>-44.7</v>
      </c>
      <c r="D76" s="247" t="s">
        <v>164</v>
      </c>
    </row>
    <row r="77" customFormat="false" ht="15" hidden="false" customHeight="false" outlineLevel="0" collapsed="false">
      <c r="A77" s="107" t="n">
        <v>64</v>
      </c>
      <c r="B77" s="245" t="s">
        <v>168</v>
      </c>
      <c r="C77" s="246" t="n">
        <v>-43.57</v>
      </c>
      <c r="D77" s="247" t="s">
        <v>164</v>
      </c>
    </row>
    <row r="78" customFormat="false" ht="15" hidden="false" customHeight="false" outlineLevel="0" collapsed="false">
      <c r="A78" s="107" t="n">
        <v>426</v>
      </c>
      <c r="B78" s="245" t="s">
        <v>167</v>
      </c>
      <c r="C78" s="246" t="n">
        <v>-43.359</v>
      </c>
      <c r="D78" s="247" t="s">
        <v>164</v>
      </c>
    </row>
    <row r="79" customFormat="false" ht="15" hidden="false" customHeight="false" outlineLevel="0" collapsed="false">
      <c r="A79" s="107" t="n">
        <v>335</v>
      </c>
      <c r="B79" s="245" t="s">
        <v>167</v>
      </c>
      <c r="C79" s="246" t="n">
        <v>-43</v>
      </c>
      <c r="D79" s="247" t="s">
        <v>164</v>
      </c>
    </row>
    <row r="80" customFormat="false" ht="15" hidden="false" customHeight="false" outlineLevel="0" collapsed="false">
      <c r="A80" s="107" t="n">
        <v>427</v>
      </c>
      <c r="B80" s="245" t="s">
        <v>167</v>
      </c>
      <c r="C80" s="246" t="n">
        <v>-41.3</v>
      </c>
      <c r="D80" s="247" t="s">
        <v>164</v>
      </c>
    </row>
    <row r="81" customFormat="false" ht="15" hidden="false" customHeight="false" outlineLevel="0" collapsed="false">
      <c r="A81" s="107" t="n">
        <v>578</v>
      </c>
      <c r="B81" s="245" t="s">
        <v>163</v>
      </c>
      <c r="C81" s="246" t="n">
        <v>-38.8</v>
      </c>
      <c r="D81" s="247" t="s">
        <v>164</v>
      </c>
    </row>
    <row r="82" customFormat="false" ht="15" hidden="false" customHeight="false" outlineLevel="0" collapsed="false">
      <c r="A82" s="107" t="n">
        <v>641</v>
      </c>
      <c r="B82" s="245" t="s">
        <v>165</v>
      </c>
      <c r="C82" s="246" t="n">
        <v>-38</v>
      </c>
      <c r="D82" s="247" t="s">
        <v>164</v>
      </c>
    </row>
    <row r="83" customFormat="false" ht="15" hidden="false" customHeight="false" outlineLevel="0" collapsed="false">
      <c r="A83" s="107" t="n">
        <v>812</v>
      </c>
      <c r="B83" s="245" t="s">
        <v>165</v>
      </c>
      <c r="C83" s="246" t="n">
        <v>-32.7</v>
      </c>
      <c r="D83" s="247" t="s">
        <v>164</v>
      </c>
    </row>
    <row r="84" customFormat="false" ht="15" hidden="false" customHeight="false" outlineLevel="0" collapsed="false">
      <c r="A84" s="107" t="n">
        <v>8</v>
      </c>
      <c r="B84" s="245" t="s">
        <v>165</v>
      </c>
      <c r="C84" s="246" t="n">
        <v>-28</v>
      </c>
      <c r="D84" s="247" t="s">
        <v>164</v>
      </c>
    </row>
    <row r="85" customFormat="false" ht="15" hidden="false" customHeight="false" outlineLevel="0" collapsed="false">
      <c r="A85" s="107" t="n">
        <v>248</v>
      </c>
      <c r="B85" s="245" t="s">
        <v>167</v>
      </c>
      <c r="C85" s="246" t="n">
        <v>-27.6</v>
      </c>
      <c r="D85" s="247" t="s">
        <v>164</v>
      </c>
    </row>
    <row r="86" customFormat="false" ht="15" hidden="false" customHeight="false" outlineLevel="0" collapsed="false">
      <c r="A86" s="107" t="n">
        <v>50</v>
      </c>
      <c r="B86" s="245" t="s">
        <v>163</v>
      </c>
      <c r="C86" s="246" t="n">
        <v>-27.1</v>
      </c>
      <c r="D86" s="247" t="s">
        <v>164</v>
      </c>
    </row>
    <row r="87" customFormat="false" ht="15" hidden="false" customHeight="false" outlineLevel="0" collapsed="false">
      <c r="A87" s="107" t="n">
        <v>247</v>
      </c>
      <c r="B87" s="245" t="s">
        <v>167</v>
      </c>
      <c r="C87" s="246" t="n">
        <v>-26.5</v>
      </c>
      <c r="D87" s="247" t="s">
        <v>164</v>
      </c>
    </row>
    <row r="88" customFormat="false" ht="15" hidden="false" customHeight="false" outlineLevel="0" collapsed="false">
      <c r="A88" s="107" t="n">
        <v>346</v>
      </c>
      <c r="B88" s="245" t="s">
        <v>167</v>
      </c>
      <c r="C88" s="246" t="n">
        <v>-26.21</v>
      </c>
      <c r="D88" s="247" t="s">
        <v>164</v>
      </c>
    </row>
    <row r="89" customFormat="false" ht="15" hidden="false" customHeight="false" outlineLevel="0" collapsed="false">
      <c r="A89" s="107" t="n">
        <v>9</v>
      </c>
      <c r="B89" s="245" t="s">
        <v>167</v>
      </c>
      <c r="C89" s="246" t="n">
        <v>-25.86</v>
      </c>
      <c r="D89" s="247" t="s">
        <v>164</v>
      </c>
    </row>
    <row r="90" customFormat="false" ht="15" hidden="false" customHeight="false" outlineLevel="0" collapsed="false">
      <c r="A90" s="107" t="n">
        <v>57</v>
      </c>
      <c r="B90" s="245" t="s">
        <v>168</v>
      </c>
      <c r="C90" s="246" t="n">
        <v>-25.25</v>
      </c>
      <c r="D90" s="247" t="s">
        <v>164</v>
      </c>
    </row>
    <row r="91" customFormat="false" ht="15" hidden="false" customHeight="false" outlineLevel="0" collapsed="false">
      <c r="A91" s="107" t="n">
        <v>59</v>
      </c>
      <c r="B91" s="245" t="s">
        <v>168</v>
      </c>
      <c r="C91" s="246" t="n">
        <v>-24.73</v>
      </c>
      <c r="D91" s="247" t="s">
        <v>164</v>
      </c>
    </row>
    <row r="92" customFormat="false" ht="15" hidden="false" customHeight="false" outlineLevel="0" collapsed="false">
      <c r="A92" s="107" t="n">
        <v>425</v>
      </c>
      <c r="B92" s="245" t="s">
        <v>167</v>
      </c>
      <c r="C92" s="246" t="n">
        <v>-23.252</v>
      </c>
      <c r="D92" s="247" t="s">
        <v>164</v>
      </c>
    </row>
    <row r="93" customFormat="false" ht="15" hidden="false" customHeight="false" outlineLevel="0" collapsed="false">
      <c r="A93" s="107" t="n">
        <v>63</v>
      </c>
      <c r="B93" s="245" t="s">
        <v>168</v>
      </c>
      <c r="C93" s="246" t="n">
        <v>-23.11</v>
      </c>
      <c r="D93" s="247" t="s">
        <v>164</v>
      </c>
    </row>
    <row r="94" customFormat="false" ht="15" hidden="false" customHeight="false" outlineLevel="0" collapsed="false">
      <c r="A94" s="107" t="n">
        <v>315</v>
      </c>
      <c r="B94" s="245" t="s">
        <v>163</v>
      </c>
      <c r="C94" s="246" t="n">
        <v>-22.41</v>
      </c>
      <c r="D94" s="247" t="s">
        <v>164</v>
      </c>
    </row>
    <row r="95" customFormat="false" ht="15" hidden="false" customHeight="false" outlineLevel="0" collapsed="false">
      <c r="A95" s="107" t="n">
        <v>692</v>
      </c>
      <c r="B95" s="245" t="s">
        <v>167</v>
      </c>
      <c r="C95" s="246" t="n">
        <v>-19.93</v>
      </c>
      <c r="D95" s="247" t="s">
        <v>164</v>
      </c>
    </row>
    <row r="96" customFormat="false" ht="15" hidden="false" customHeight="false" outlineLevel="0" collapsed="false">
      <c r="A96" s="107" t="n">
        <v>316</v>
      </c>
      <c r="B96" s="245" t="s">
        <v>163</v>
      </c>
      <c r="C96" s="246" t="n">
        <v>-13.57</v>
      </c>
      <c r="D96" s="247" t="s">
        <v>164</v>
      </c>
    </row>
    <row r="97" customFormat="false" ht="15" hidden="false" customHeight="false" outlineLevel="0" collapsed="false">
      <c r="A97" s="107" t="n">
        <v>110</v>
      </c>
      <c r="B97" s="245" t="s">
        <v>163</v>
      </c>
      <c r="C97" s="246" t="n">
        <v>-13.1</v>
      </c>
      <c r="D97" s="247" t="s">
        <v>164</v>
      </c>
    </row>
    <row r="98" customFormat="false" ht="15" hidden="false" customHeight="false" outlineLevel="0" collapsed="false">
      <c r="A98" s="107" t="n">
        <v>56</v>
      </c>
      <c r="B98" s="245" t="s">
        <v>168</v>
      </c>
      <c r="C98" s="246" t="n">
        <v>-11.89</v>
      </c>
      <c r="D98" s="247" t="s">
        <v>164</v>
      </c>
    </row>
    <row r="99" customFormat="false" ht="15" hidden="false" customHeight="false" outlineLevel="0" collapsed="false">
      <c r="A99" s="107" t="n">
        <v>254</v>
      </c>
      <c r="B99" s="245" t="s">
        <v>167</v>
      </c>
      <c r="C99" s="246" t="n">
        <v>-11.29</v>
      </c>
      <c r="D99" s="247" t="s">
        <v>164</v>
      </c>
    </row>
    <row r="100" customFormat="false" ht="15" hidden="false" customHeight="false" outlineLevel="0" collapsed="false">
      <c r="A100" s="107" t="n">
        <v>112</v>
      </c>
      <c r="B100" s="245" t="s">
        <v>165</v>
      </c>
      <c r="C100" s="246" t="n">
        <v>-11.2</v>
      </c>
      <c r="D100" s="247" t="s">
        <v>164</v>
      </c>
    </row>
    <row r="101" customFormat="false" ht="15" hidden="false" customHeight="false" outlineLevel="0" collapsed="false">
      <c r="A101" s="107" t="n">
        <v>55</v>
      </c>
      <c r="B101" s="245" t="s">
        <v>168</v>
      </c>
      <c r="C101" s="246" t="n">
        <v>-10.45</v>
      </c>
      <c r="D101" s="247" t="s">
        <v>164</v>
      </c>
    </row>
    <row r="102" customFormat="false" ht="15" hidden="false" customHeight="false" outlineLevel="0" collapsed="false">
      <c r="A102" s="107" t="n">
        <v>329</v>
      </c>
      <c r="B102" s="245" t="s">
        <v>167</v>
      </c>
      <c r="C102" s="246" t="n">
        <v>-10.08</v>
      </c>
      <c r="D102" s="247" t="s">
        <v>164</v>
      </c>
    </row>
    <row r="103" customFormat="false" ht="15" hidden="false" customHeight="false" outlineLevel="0" collapsed="false">
      <c r="A103" s="107" t="n">
        <v>90</v>
      </c>
      <c r="B103" s="245" t="s">
        <v>163</v>
      </c>
      <c r="C103" s="246" t="n">
        <v>-10</v>
      </c>
      <c r="D103" s="247" t="s">
        <v>164</v>
      </c>
    </row>
    <row r="104" customFormat="false" ht="15" hidden="false" customHeight="false" outlineLevel="0" collapsed="false">
      <c r="A104" s="107" t="n">
        <v>378</v>
      </c>
      <c r="B104" s="245" t="s">
        <v>163</v>
      </c>
      <c r="C104" s="246" t="n">
        <v>-10</v>
      </c>
      <c r="D104" s="247" t="s">
        <v>164</v>
      </c>
    </row>
    <row r="105" customFormat="false" ht="15" hidden="false" customHeight="false" outlineLevel="0" collapsed="false">
      <c r="A105" s="107" t="n">
        <v>111</v>
      </c>
      <c r="B105" s="245" t="s">
        <v>163</v>
      </c>
      <c r="C105" s="246" t="n">
        <v>-8.2</v>
      </c>
      <c r="D105" s="247" t="s">
        <v>164</v>
      </c>
    </row>
    <row r="106" customFormat="false" ht="15" hidden="false" customHeight="false" outlineLevel="0" collapsed="false">
      <c r="A106" s="107" t="n">
        <v>799</v>
      </c>
      <c r="B106" s="245" t="s">
        <v>168</v>
      </c>
      <c r="C106" s="246" t="n">
        <v>-8</v>
      </c>
      <c r="D106" s="247" t="s">
        <v>164</v>
      </c>
    </row>
    <row r="107" customFormat="false" ht="15" hidden="false" customHeight="false" outlineLevel="0" collapsed="false">
      <c r="A107" s="107" t="n">
        <v>476</v>
      </c>
      <c r="B107" s="245" t="s">
        <v>165</v>
      </c>
      <c r="C107" s="246" t="n">
        <v>-7.04</v>
      </c>
      <c r="D107" s="247" t="s">
        <v>164</v>
      </c>
    </row>
    <row r="108" customFormat="false" ht="15" hidden="false" customHeight="false" outlineLevel="0" collapsed="false">
      <c r="A108" s="107" t="n">
        <v>328</v>
      </c>
      <c r="B108" s="245" t="s">
        <v>163</v>
      </c>
      <c r="C108" s="246" t="n">
        <v>-7</v>
      </c>
      <c r="D108" s="247" t="s">
        <v>164</v>
      </c>
    </row>
    <row r="109" customFormat="false" ht="15" hidden="false" customHeight="false" outlineLevel="0" collapsed="false">
      <c r="A109" s="107" t="n">
        <v>337</v>
      </c>
      <c r="B109" s="245" t="s">
        <v>168</v>
      </c>
      <c r="C109" s="246" t="n">
        <v>-7</v>
      </c>
      <c r="D109" s="247" t="s">
        <v>164</v>
      </c>
    </row>
    <row r="110" customFormat="false" ht="15" hidden="false" customHeight="false" outlineLevel="0" collapsed="false">
      <c r="A110" s="107" t="n">
        <v>62</v>
      </c>
      <c r="B110" s="245" t="s">
        <v>168</v>
      </c>
      <c r="C110" s="246" t="n">
        <v>-6.85</v>
      </c>
      <c r="D110" s="247" t="s">
        <v>164</v>
      </c>
    </row>
    <row r="111" customFormat="false" ht="15" hidden="false" customHeight="false" outlineLevel="0" collapsed="false">
      <c r="A111" s="107" t="n">
        <v>318</v>
      </c>
      <c r="B111" s="245" t="s">
        <v>163</v>
      </c>
      <c r="C111" s="246" t="n">
        <v>-6.1</v>
      </c>
      <c r="D111" s="247" t="s">
        <v>164</v>
      </c>
    </row>
    <row r="112" customFormat="false" ht="15" hidden="false" customHeight="false" outlineLevel="0" collapsed="false">
      <c r="A112" s="107" t="n">
        <v>107</v>
      </c>
      <c r="B112" s="245" t="s">
        <v>165</v>
      </c>
      <c r="C112" s="246" t="n">
        <v>-3.8</v>
      </c>
      <c r="D112" s="247" t="s">
        <v>164</v>
      </c>
    </row>
    <row r="113" customFormat="false" ht="15" hidden="false" customHeight="false" outlineLevel="0" collapsed="false">
      <c r="A113" s="107" t="n">
        <v>408</v>
      </c>
      <c r="B113" s="245" t="s">
        <v>167</v>
      </c>
      <c r="C113" s="246" t="n">
        <v>-3.65</v>
      </c>
      <c r="D113" s="247" t="s">
        <v>164</v>
      </c>
    </row>
    <row r="114" customFormat="false" ht="15" hidden="false" customHeight="false" outlineLevel="0" collapsed="false">
      <c r="A114" s="107" t="n">
        <v>410</v>
      </c>
      <c r="B114" s="245" t="s">
        <v>167</v>
      </c>
      <c r="C114" s="246" t="n">
        <v>-3.2</v>
      </c>
      <c r="D114" s="247" t="s">
        <v>164</v>
      </c>
    </row>
    <row r="115" customFormat="false" ht="15" hidden="false" customHeight="false" outlineLevel="0" collapsed="false">
      <c r="A115" s="107" t="n">
        <v>114</v>
      </c>
      <c r="B115" s="245" t="s">
        <v>165</v>
      </c>
      <c r="C115" s="246" t="n">
        <v>-2.7</v>
      </c>
      <c r="D115" s="247" t="s">
        <v>164</v>
      </c>
    </row>
    <row r="116" customFormat="false" ht="15" hidden="false" customHeight="false" outlineLevel="0" collapsed="false">
      <c r="A116" s="107" t="n">
        <v>403</v>
      </c>
      <c r="B116" s="245" t="s">
        <v>167</v>
      </c>
      <c r="C116" s="246" t="n">
        <v>-2.7</v>
      </c>
      <c r="D116" s="247" t="s">
        <v>164</v>
      </c>
    </row>
    <row r="117" customFormat="false" ht="15" hidden="false" customHeight="false" outlineLevel="0" collapsed="false">
      <c r="A117" s="107" t="n">
        <v>259</v>
      </c>
      <c r="B117" s="245" t="s">
        <v>165</v>
      </c>
      <c r="C117" s="246" t="n">
        <v>-2.3</v>
      </c>
      <c r="D117" s="247" t="s">
        <v>164</v>
      </c>
    </row>
    <row r="118" customFormat="false" ht="15" hidden="false" customHeight="false" outlineLevel="0" collapsed="false">
      <c r="A118" s="107" t="n">
        <v>253</v>
      </c>
      <c r="B118" s="245" t="s">
        <v>167</v>
      </c>
      <c r="C118" s="246" t="n">
        <v>-2</v>
      </c>
      <c r="D118" s="247" t="s">
        <v>164</v>
      </c>
    </row>
    <row r="119" customFormat="false" ht="15" hidden="false" customHeight="false" outlineLevel="0" collapsed="false">
      <c r="A119" s="107" t="n">
        <v>342</v>
      </c>
      <c r="B119" s="245" t="s">
        <v>167</v>
      </c>
      <c r="C119" s="246" t="n">
        <v>-2</v>
      </c>
      <c r="D119" s="247" t="s">
        <v>164</v>
      </c>
    </row>
    <row r="120" customFormat="false" ht="15" hidden="false" customHeight="false" outlineLevel="0" collapsed="false">
      <c r="A120" s="107" t="n">
        <v>373</v>
      </c>
      <c r="B120" s="245" t="s">
        <v>165</v>
      </c>
      <c r="C120" s="246" t="n">
        <v>-1.96</v>
      </c>
      <c r="D120" s="247" t="s">
        <v>164</v>
      </c>
    </row>
    <row r="121" customFormat="false" ht="15" hidden="false" customHeight="false" outlineLevel="0" collapsed="false">
      <c r="A121" s="107" t="n">
        <v>441</v>
      </c>
      <c r="B121" s="245" t="s">
        <v>163</v>
      </c>
      <c r="C121" s="246" t="n">
        <v>-1.7</v>
      </c>
      <c r="D121" s="247" t="s">
        <v>164</v>
      </c>
    </row>
    <row r="122" customFormat="false" ht="15" hidden="false" customHeight="false" outlineLevel="0" collapsed="false">
      <c r="A122" s="107" t="n">
        <v>374</v>
      </c>
      <c r="B122" s="245" t="s">
        <v>165</v>
      </c>
      <c r="C122" s="246" t="n">
        <v>-1.4</v>
      </c>
      <c r="D122" s="247" t="s">
        <v>164</v>
      </c>
    </row>
    <row r="123" customFormat="false" ht="15" hidden="false" customHeight="false" outlineLevel="0" collapsed="false">
      <c r="A123" s="107" t="n">
        <v>258</v>
      </c>
      <c r="B123" s="245" t="s">
        <v>165</v>
      </c>
      <c r="C123" s="246" t="n">
        <v>-1.33</v>
      </c>
      <c r="D123" s="247" t="s">
        <v>164</v>
      </c>
    </row>
    <row r="124" customFormat="false" ht="15" hidden="false" customHeight="false" outlineLevel="0" collapsed="false">
      <c r="A124" s="107" t="n">
        <v>379</v>
      </c>
      <c r="B124" s="245" t="s">
        <v>163</v>
      </c>
      <c r="C124" s="246" t="n">
        <v>-1.21</v>
      </c>
      <c r="D124" s="247" t="s">
        <v>164</v>
      </c>
    </row>
    <row r="125" customFormat="false" ht="15" hidden="false" customHeight="false" outlineLevel="0" collapsed="false">
      <c r="A125" s="107" t="n">
        <v>804</v>
      </c>
      <c r="B125" s="245" t="s">
        <v>167</v>
      </c>
      <c r="C125" s="246" t="n">
        <v>-1.2</v>
      </c>
      <c r="D125" s="247" t="s">
        <v>164</v>
      </c>
    </row>
    <row r="126" customFormat="false" ht="15" hidden="false" customHeight="false" outlineLevel="0" collapsed="false">
      <c r="A126" s="107" t="n">
        <v>446</v>
      </c>
      <c r="B126" s="245" t="s">
        <v>165</v>
      </c>
      <c r="C126" s="246" t="n">
        <v>-1.15</v>
      </c>
      <c r="D126" s="247" t="s">
        <v>164</v>
      </c>
    </row>
    <row r="127" customFormat="false" ht="15" hidden="false" customHeight="false" outlineLevel="0" collapsed="false">
      <c r="A127" s="107" t="n">
        <v>826</v>
      </c>
      <c r="B127" s="245" t="s">
        <v>163</v>
      </c>
      <c r="C127" s="246" t="n">
        <v>-1.04583</v>
      </c>
      <c r="D127" s="247" t="s">
        <v>164</v>
      </c>
    </row>
    <row r="128" customFormat="false" ht="15" hidden="false" customHeight="false" outlineLevel="0" collapsed="false">
      <c r="A128" s="107" t="n">
        <v>102</v>
      </c>
      <c r="B128" s="245" t="s">
        <v>163</v>
      </c>
      <c r="C128" s="246" t="n">
        <v>-1</v>
      </c>
      <c r="D128" s="247" t="s">
        <v>164</v>
      </c>
    </row>
    <row r="129" customFormat="false" ht="15" hidden="false" customHeight="false" outlineLevel="0" collapsed="false">
      <c r="A129" s="107" t="n">
        <v>103</v>
      </c>
      <c r="B129" s="245" t="s">
        <v>163</v>
      </c>
      <c r="C129" s="246" t="n">
        <v>-1</v>
      </c>
      <c r="D129" s="247" t="s">
        <v>164</v>
      </c>
    </row>
    <row r="130" customFormat="false" ht="15" hidden="false" customHeight="false" outlineLevel="0" collapsed="false">
      <c r="A130" s="107" t="n">
        <v>823</v>
      </c>
      <c r="B130" s="245" t="s">
        <v>163</v>
      </c>
      <c r="C130" s="246" t="n">
        <v>-0.97902</v>
      </c>
      <c r="D130" s="247" t="s">
        <v>164</v>
      </c>
    </row>
    <row r="131" customFormat="false" ht="15" hidden="false" customHeight="false" outlineLevel="0" collapsed="false">
      <c r="A131" s="107" t="n">
        <v>105</v>
      </c>
      <c r="B131" s="245" t="s">
        <v>163</v>
      </c>
      <c r="C131" s="112" t="n">
        <v>-0.7</v>
      </c>
      <c r="D131" s="247" t="s">
        <v>164</v>
      </c>
    </row>
    <row r="132" customFormat="false" ht="15" hidden="false" customHeight="false" outlineLevel="0" collapsed="false">
      <c r="A132" s="107" t="n">
        <v>829</v>
      </c>
      <c r="B132" s="245" t="s">
        <v>163</v>
      </c>
      <c r="C132" s="112" t="n">
        <v>-0.60336</v>
      </c>
      <c r="D132" s="247" t="s">
        <v>164</v>
      </c>
    </row>
    <row r="133" customFormat="false" ht="15" hidden="false" customHeight="false" outlineLevel="0" collapsed="false">
      <c r="A133" s="107" t="n">
        <v>824</v>
      </c>
      <c r="B133" s="245" t="s">
        <v>163</v>
      </c>
      <c r="C133" s="112" t="n">
        <v>-0.54784</v>
      </c>
      <c r="D133" s="247" t="s">
        <v>164</v>
      </c>
    </row>
    <row r="134" customFormat="false" ht="15" hidden="false" customHeight="false" outlineLevel="0" collapsed="false">
      <c r="A134" s="107" t="n">
        <v>377</v>
      </c>
      <c r="B134" s="245" t="s">
        <v>163</v>
      </c>
      <c r="C134" s="112" t="n">
        <v>-0.4</v>
      </c>
      <c r="D134" s="247" t="s">
        <v>164</v>
      </c>
    </row>
    <row r="135" customFormat="false" ht="15" hidden="false" customHeight="false" outlineLevel="0" collapsed="false">
      <c r="A135" s="107" t="n">
        <v>323</v>
      </c>
      <c r="B135" s="245" t="s">
        <v>167</v>
      </c>
      <c r="C135" s="112" t="n">
        <v>-0.31</v>
      </c>
      <c r="D135" s="247" t="s">
        <v>164</v>
      </c>
    </row>
    <row r="136" customFormat="false" ht="15" hidden="false" customHeight="false" outlineLevel="0" collapsed="false">
      <c r="A136" s="107" t="n">
        <v>351</v>
      </c>
      <c r="B136" s="245" t="s">
        <v>168</v>
      </c>
      <c r="C136" s="112" t="n">
        <v>-0.29</v>
      </c>
      <c r="D136" s="247" t="s">
        <v>164</v>
      </c>
    </row>
    <row r="137" customFormat="false" ht="15" hidden="false" customHeight="false" outlineLevel="0" collapsed="false">
      <c r="A137" s="107" t="n">
        <v>827</v>
      </c>
      <c r="B137" s="245" t="s">
        <v>163</v>
      </c>
      <c r="C137" s="112" t="n">
        <v>-0.25504</v>
      </c>
      <c r="D137" s="247" t="s">
        <v>164</v>
      </c>
    </row>
    <row r="138" customFormat="false" ht="15" hidden="false" customHeight="false" outlineLevel="0" collapsed="false">
      <c r="A138" s="107" t="n">
        <v>828</v>
      </c>
      <c r="B138" s="245" t="s">
        <v>163</v>
      </c>
      <c r="C138" s="112" t="n">
        <v>-0.1504769</v>
      </c>
      <c r="D138" s="247" t="s">
        <v>164</v>
      </c>
    </row>
    <row r="139" customFormat="false" ht="15" hidden="false" customHeight="false" outlineLevel="0" collapsed="false">
      <c r="A139" s="107" t="n">
        <v>822</v>
      </c>
      <c r="B139" s="245" t="s">
        <v>163</v>
      </c>
      <c r="C139" s="112" t="n">
        <v>-0.08764</v>
      </c>
      <c r="D139" s="247" t="s">
        <v>164</v>
      </c>
    </row>
    <row r="140" customFormat="false" ht="15" hidden="false" customHeight="false" outlineLevel="0" collapsed="false">
      <c r="A140" s="107" t="n">
        <v>798</v>
      </c>
      <c r="B140" s="245" t="s">
        <v>163</v>
      </c>
      <c r="C140" s="112" t="n">
        <v>-0.07</v>
      </c>
      <c r="D140" s="247" t="s">
        <v>164</v>
      </c>
    </row>
    <row r="141" customFormat="false" ht="15" hidden="false" customHeight="false" outlineLevel="0" collapsed="false">
      <c r="A141" s="107" t="n">
        <v>825</v>
      </c>
      <c r="B141" s="245" t="s">
        <v>163</v>
      </c>
      <c r="C141" s="112" t="n">
        <v>-0.04095</v>
      </c>
      <c r="D141" s="247" t="s">
        <v>164</v>
      </c>
    </row>
    <row r="142" customFormat="false" ht="15" hidden="false" customHeight="false" outlineLevel="0" collapsed="false">
      <c r="A142" s="107" t="n">
        <v>46</v>
      </c>
      <c r="B142" s="245" t="s">
        <v>167</v>
      </c>
      <c r="C142" s="112" t="n">
        <v>-0.01</v>
      </c>
      <c r="D142" s="247" t="s">
        <v>164</v>
      </c>
    </row>
    <row r="143" customFormat="false" ht="15" hidden="false" customHeight="false" outlineLevel="0" collapsed="false">
      <c r="A143" s="114" t="n">
        <v>376</v>
      </c>
      <c r="B143" s="248" t="s">
        <v>163</v>
      </c>
      <c r="C143" s="119" t="n">
        <v>0</v>
      </c>
      <c r="D143" s="249" t="s">
        <v>164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4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Q30" activeCellId="0" sqref="Q30"/>
    </sheetView>
  </sheetViews>
  <sheetFormatPr defaultRowHeight="15" zeroHeight="false" outlineLevelRow="0" outlineLevelCol="0"/>
  <cols>
    <col collapsed="false" customWidth="true" hidden="false" outlineLevel="0" max="1" min="1" style="0" width="10.5"/>
    <col collapsed="false" customWidth="true" hidden="false" outlineLevel="0" max="3" min="2" style="0" width="11.2"/>
    <col collapsed="false" customWidth="true" hidden="false" outlineLevel="0" max="5" min="4" style="0" width="11.34"/>
    <col collapsed="false" customWidth="true" hidden="false" outlineLevel="0" max="6" min="6" style="0" width="13.29"/>
    <col collapsed="false" customWidth="true" hidden="false" outlineLevel="0" max="15" min="7" style="0" width="10.5"/>
    <col collapsed="false" customWidth="true" hidden="false" outlineLevel="0" max="18" min="16" style="0" width="14.98"/>
    <col collapsed="false" customWidth="true" hidden="false" outlineLevel="0" max="1025" min="19" style="0" width="10.5"/>
  </cols>
  <sheetData>
    <row r="1" customFormat="false" ht="17.35" hidden="false" customHeight="false" outlineLevel="0" collapsed="false">
      <c r="A1" s="1" t="s">
        <v>169</v>
      </c>
      <c r="B1" s="46"/>
      <c r="C1" s="46"/>
      <c r="D1" s="95"/>
      <c r="E1" s="95"/>
      <c r="F1" s="46"/>
      <c r="G1" s="46"/>
      <c r="H1" s="46"/>
      <c r="I1" s="46"/>
      <c r="J1" s="95"/>
      <c r="K1" s="95"/>
      <c r="L1" s="95"/>
      <c r="M1" s="95"/>
      <c r="N1" s="95"/>
      <c r="O1" s="46"/>
      <c r="P1" s="96"/>
      <c r="Q1" s="96"/>
      <c r="R1" s="96"/>
    </row>
    <row r="2" customFormat="false" ht="15" hidden="false" customHeight="false" outlineLevel="0" collapsed="false">
      <c r="A2" s="46"/>
      <c r="B2" s="46"/>
      <c r="C2" s="46"/>
      <c r="D2" s="95"/>
      <c r="E2" s="95"/>
      <c r="F2" s="46"/>
      <c r="G2" s="46"/>
      <c r="H2" s="46"/>
      <c r="I2" s="46"/>
      <c r="J2" s="95"/>
      <c r="K2" s="95"/>
      <c r="L2" s="95"/>
      <c r="M2" s="95"/>
      <c r="N2" s="95"/>
      <c r="O2" s="46"/>
      <c r="P2" s="96"/>
      <c r="Q2" s="96"/>
      <c r="R2" s="96"/>
    </row>
    <row r="3" customFormat="false" ht="15" hidden="false" customHeight="false" outlineLevel="0" collapsed="false">
      <c r="A3" s="250" t="s">
        <v>38</v>
      </c>
      <c r="B3" s="251"/>
      <c r="C3" s="188"/>
      <c r="D3" s="252"/>
      <c r="E3" s="252"/>
      <c r="F3" s="188"/>
      <c r="G3" s="188"/>
      <c r="H3" s="188"/>
      <c r="I3" s="188"/>
      <c r="J3" s="252"/>
      <c r="K3" s="252"/>
      <c r="L3" s="252"/>
      <c r="M3" s="252"/>
      <c r="N3" s="253"/>
      <c r="O3" s="46"/>
      <c r="P3" s="96"/>
      <c r="Q3" s="96"/>
      <c r="R3" s="96"/>
    </row>
    <row r="4" customFormat="false" ht="58.2" hidden="false" customHeight="false" outlineLevel="0" collapsed="false">
      <c r="A4" s="254" t="s">
        <v>64</v>
      </c>
      <c r="B4" s="255" t="s">
        <v>65</v>
      </c>
      <c r="C4" s="255" t="s">
        <v>66</v>
      </c>
      <c r="D4" s="255" t="s">
        <v>67</v>
      </c>
      <c r="E4" s="255" t="s">
        <v>68</v>
      </c>
      <c r="F4" s="256" t="s">
        <v>69</v>
      </c>
      <c r="G4" s="256" t="s">
        <v>70</v>
      </c>
      <c r="H4" s="256" t="s">
        <v>71</v>
      </c>
      <c r="I4" s="256" t="s">
        <v>72</v>
      </c>
      <c r="J4" s="256" t="s">
        <v>170</v>
      </c>
      <c r="K4" s="255" t="s">
        <v>171</v>
      </c>
      <c r="L4" s="257" t="s">
        <v>172</v>
      </c>
      <c r="M4" s="257" t="s">
        <v>173</v>
      </c>
      <c r="N4" s="258" t="s">
        <v>174</v>
      </c>
    </row>
    <row r="5" customFormat="false" ht="15" hidden="false" customHeight="false" outlineLevel="0" collapsed="false">
      <c r="A5" s="108" t="s">
        <v>78</v>
      </c>
      <c r="B5" s="54" t="n">
        <v>7</v>
      </c>
      <c r="C5" s="54" t="n">
        <v>0</v>
      </c>
      <c r="D5" s="54" t="n">
        <v>0</v>
      </c>
      <c r="E5" s="54" t="n">
        <f aca="false">B5-C5-D5</f>
        <v>7</v>
      </c>
      <c r="F5" s="68" t="n">
        <v>9287.1167521939</v>
      </c>
      <c r="G5" s="68" t="n">
        <v>9089.5574559888</v>
      </c>
      <c r="H5" s="68" t="n">
        <v>0</v>
      </c>
      <c r="I5" s="68" t="n">
        <v>0</v>
      </c>
      <c r="J5" s="68" t="n">
        <f aca="false">I5+H5</f>
        <v>0</v>
      </c>
      <c r="K5" s="54" t="n">
        <f aca="false">C5+D5</f>
        <v>0</v>
      </c>
      <c r="L5" s="112" t="n">
        <f aca="false">100*LN((F5+H5)/F5)</f>
        <v>0</v>
      </c>
      <c r="M5" s="112" t="n">
        <f aca="false">100*LN((F5+I5)/F5)</f>
        <v>0</v>
      </c>
      <c r="N5" s="113" t="n">
        <f aca="false">100*LN((F5+H5+I5)/F5)</f>
        <v>0</v>
      </c>
    </row>
    <row r="6" customFormat="false" ht="15" hidden="false" customHeight="false" outlineLevel="0" collapsed="false">
      <c r="A6" s="108" t="s">
        <v>79</v>
      </c>
      <c r="B6" s="54" t="n">
        <v>10</v>
      </c>
      <c r="C6" s="54" t="n">
        <v>0</v>
      </c>
      <c r="D6" s="54" t="n">
        <v>5</v>
      </c>
      <c r="E6" s="54" t="n">
        <f aca="false">B6-C6-D6</f>
        <v>5</v>
      </c>
      <c r="F6" s="68" t="n">
        <v>9255.58745598879</v>
      </c>
      <c r="G6" s="68" t="n">
        <v>7880.04473907673</v>
      </c>
      <c r="H6" s="68" t="n">
        <v>0</v>
      </c>
      <c r="I6" s="68" t="n">
        <v>-1316.45782100351</v>
      </c>
      <c r="J6" s="68" t="n">
        <f aca="false">I6+H6</f>
        <v>-1316.45782100351</v>
      </c>
      <c r="K6" s="54" t="n">
        <f aca="false">C6+D6</f>
        <v>5</v>
      </c>
      <c r="L6" s="112" t="n">
        <f aca="false">100*LN((F6+H6)/F6)</f>
        <v>0</v>
      </c>
      <c r="M6" s="112" t="n">
        <f aca="false">100*LN((F6+I6)/F6)</f>
        <v>-15.3423766965539</v>
      </c>
      <c r="N6" s="113" t="n">
        <f aca="false">100*LN((F6+H6+I6)/F6)</f>
        <v>-15.3423766965539</v>
      </c>
    </row>
    <row r="7" customFormat="false" ht="15" hidden="false" customHeight="false" outlineLevel="0" collapsed="false">
      <c r="A7" s="108" t="s">
        <v>80</v>
      </c>
      <c r="B7" s="54" t="n">
        <v>12</v>
      </c>
      <c r="C7" s="54" t="n">
        <v>0</v>
      </c>
      <c r="D7" s="54" t="n">
        <v>2</v>
      </c>
      <c r="E7" s="54" t="n">
        <f aca="false">B7-C7-D7</f>
        <v>10</v>
      </c>
      <c r="F7" s="68" t="n">
        <v>8241.71954300269</v>
      </c>
      <c r="G7" s="68" t="n">
        <v>7171.1962166579</v>
      </c>
      <c r="H7" s="68" t="n">
        <v>0</v>
      </c>
      <c r="I7" s="68" t="n">
        <v>-1015.08329502124</v>
      </c>
      <c r="J7" s="68" t="n">
        <f aca="false">I7+H7</f>
        <v>-1015.08329502124</v>
      </c>
      <c r="K7" s="54" t="n">
        <f aca="false">C7+D7</f>
        <v>2</v>
      </c>
      <c r="L7" s="112" t="n">
        <f aca="false">100*LN((F7+H7)/F7)</f>
        <v>0</v>
      </c>
      <c r="M7" s="112" t="n">
        <f aca="false">100*LN((F7+I7)/F7)</f>
        <v>-13.1435325886658</v>
      </c>
      <c r="N7" s="113" t="n">
        <f aca="false">100*LN((F7+H7+I7)/F7)</f>
        <v>-13.1435325886658</v>
      </c>
    </row>
    <row r="8" customFormat="false" ht="15" hidden="false" customHeight="false" outlineLevel="0" collapsed="false">
      <c r="A8" s="108" t="s">
        <v>81</v>
      </c>
      <c r="B8" s="54" t="n">
        <v>14</v>
      </c>
      <c r="C8" s="54" t="n">
        <v>0</v>
      </c>
      <c r="D8" s="54" t="n">
        <v>4</v>
      </c>
      <c r="E8" s="54" t="n">
        <f aca="false">B8-C8-D8</f>
        <v>10</v>
      </c>
      <c r="F8" s="68" t="n">
        <v>6387.62487482169</v>
      </c>
      <c r="G8" s="68" t="n">
        <v>4725.16629044217</v>
      </c>
      <c r="H8" s="68" t="n">
        <v>0</v>
      </c>
      <c r="I8" s="68" t="n">
        <v>-1624.94147653198</v>
      </c>
      <c r="J8" s="68" t="n">
        <f aca="false">I8+H8</f>
        <v>-1624.94147653198</v>
      </c>
      <c r="K8" s="54" t="n">
        <f aca="false">C8+D8</f>
        <v>4</v>
      </c>
      <c r="L8" s="112" t="n">
        <f aca="false">100*LN((F8+H8)/F8)</f>
        <v>0</v>
      </c>
      <c r="M8" s="112" t="n">
        <f aca="false">100*LN((F8+I8)/F8)</f>
        <v>-29.3551256674354</v>
      </c>
      <c r="N8" s="113" t="n">
        <f aca="false">100*LN((F8+H8+I8)/F8)</f>
        <v>-29.3551256674354</v>
      </c>
    </row>
    <row r="9" customFormat="false" ht="15" hidden="false" customHeight="false" outlineLevel="0" collapsed="false">
      <c r="A9" s="108" t="s">
        <v>82</v>
      </c>
      <c r="B9" s="54" t="n">
        <v>27</v>
      </c>
      <c r="C9" s="54" t="n">
        <v>3</v>
      </c>
      <c r="D9" s="54" t="n">
        <v>9</v>
      </c>
      <c r="E9" s="54" t="n">
        <f aca="false">B9-C9-D9</f>
        <v>15</v>
      </c>
      <c r="F9" s="68" t="n">
        <v>19041.1595409012</v>
      </c>
      <c r="G9" s="68" t="n">
        <v>17793.7048447794</v>
      </c>
      <c r="H9" s="68" t="n">
        <v>38.1298359800391</v>
      </c>
      <c r="I9" s="68" t="n">
        <v>-1141.06360747028</v>
      </c>
      <c r="J9" s="68" t="n">
        <f aca="false">I9+H9</f>
        <v>-1102.93377149024</v>
      </c>
      <c r="K9" s="54" t="n">
        <f aca="false">C9+D9</f>
        <v>12</v>
      </c>
      <c r="L9" s="112" t="n">
        <f aca="false">100*LN((F9+H9)/F9)</f>
        <v>0.200049316200279</v>
      </c>
      <c r="M9" s="112" t="n">
        <f aca="false">100*LN((F9+I9)/F9)</f>
        <v>-6.17968555243936</v>
      </c>
      <c r="N9" s="113" t="n">
        <f aca="false">100*LN((F9+H9+I9)/F9)</f>
        <v>-5.96689740525171</v>
      </c>
    </row>
    <row r="10" customFormat="false" ht="15" hidden="false" customHeight="false" outlineLevel="0" collapsed="false">
      <c r="A10" s="115" t="s">
        <v>83</v>
      </c>
      <c r="B10" s="58" t="n">
        <v>28</v>
      </c>
      <c r="C10" s="58" t="n">
        <v>7</v>
      </c>
      <c r="D10" s="58" t="n">
        <v>6</v>
      </c>
      <c r="E10" s="58" t="n">
        <f aca="false">B10-C10-D10</f>
        <v>15</v>
      </c>
      <c r="F10" s="259" t="n">
        <v>18392.7048447794</v>
      </c>
      <c r="G10" s="259" t="n">
        <v>18131.8514223935</v>
      </c>
      <c r="H10" s="259" t="n">
        <v>290.331169205997</v>
      </c>
      <c r="I10" s="259" t="n">
        <v>-199.719494929457</v>
      </c>
      <c r="J10" s="259" t="n">
        <f aca="false">I10+H10</f>
        <v>90.61167427654</v>
      </c>
      <c r="K10" s="58" t="n">
        <f aca="false">C10+D10</f>
        <v>13</v>
      </c>
      <c r="L10" s="119" t="n">
        <f aca="false">100*LN((F10+H10)/F10)</f>
        <v>1.56618369393971</v>
      </c>
      <c r="M10" s="119" t="n">
        <f aca="false">100*LN((F10+I10)/F10)</f>
        <v>-1.09180107190862</v>
      </c>
      <c r="N10" s="120" t="n">
        <f aca="false">100*LN((F10+H10+I10)/F10)</f>
        <v>0.491440525803248</v>
      </c>
    </row>
    <row r="13" customFormat="false" ht="15" hidden="false" customHeight="false" outlineLevel="0" collapsed="false">
      <c r="A13" s="250" t="s">
        <v>39</v>
      </c>
      <c r="B13" s="251"/>
      <c r="C13" s="188"/>
      <c r="D13" s="252"/>
      <c r="E13" s="252"/>
      <c r="F13" s="188"/>
      <c r="G13" s="188"/>
      <c r="H13" s="188"/>
      <c r="I13" s="188"/>
      <c r="J13" s="252"/>
      <c r="K13" s="252"/>
      <c r="L13" s="252"/>
      <c r="M13" s="252"/>
      <c r="N13" s="253"/>
      <c r="O13" s="46"/>
      <c r="P13" s="96"/>
      <c r="Q13" s="96"/>
      <c r="R13" s="96"/>
    </row>
    <row r="14" customFormat="false" ht="58.2" hidden="false" customHeight="false" outlineLevel="0" collapsed="false">
      <c r="A14" s="254" t="s">
        <v>64</v>
      </c>
      <c r="B14" s="255" t="s">
        <v>65</v>
      </c>
      <c r="C14" s="255" t="s">
        <v>66</v>
      </c>
      <c r="D14" s="255" t="s">
        <v>67</v>
      </c>
      <c r="E14" s="255" t="s">
        <v>68</v>
      </c>
      <c r="F14" s="256" t="s">
        <v>69</v>
      </c>
      <c r="G14" s="256" t="s">
        <v>70</v>
      </c>
      <c r="H14" s="256" t="s">
        <v>71</v>
      </c>
      <c r="I14" s="256" t="s">
        <v>72</v>
      </c>
      <c r="J14" s="256" t="s">
        <v>170</v>
      </c>
      <c r="K14" s="255" t="s">
        <v>171</v>
      </c>
      <c r="L14" s="257" t="s">
        <v>172</v>
      </c>
      <c r="M14" s="257" t="s">
        <v>173</v>
      </c>
      <c r="N14" s="258" t="s">
        <v>174</v>
      </c>
    </row>
    <row r="15" customFormat="false" ht="15" hidden="false" customHeight="false" outlineLevel="0" collapsed="false">
      <c r="A15" s="108" t="s">
        <v>78</v>
      </c>
      <c r="B15" s="54" t="n">
        <v>22</v>
      </c>
      <c r="C15" s="54" t="n">
        <v>7</v>
      </c>
      <c r="D15" s="54" t="n">
        <v>8</v>
      </c>
      <c r="E15" s="54" t="n">
        <f aca="false">B15-C15-D15</f>
        <v>7</v>
      </c>
      <c r="F15" s="68" t="n">
        <v>7558.50042117946</v>
      </c>
      <c r="G15" s="68" t="n">
        <v>7623.1303453194</v>
      </c>
      <c r="H15" s="68" t="n">
        <v>182.784484332259</v>
      </c>
      <c r="I15" s="68" t="n">
        <v>-257.858829292794</v>
      </c>
      <c r="J15" s="68" t="n">
        <f aca="false">I15+H15</f>
        <v>-75.074344960535</v>
      </c>
      <c r="K15" s="54" t="n">
        <f aca="false">C15+D15</f>
        <v>15</v>
      </c>
      <c r="L15" s="112" t="n">
        <f aca="false">100*LN((F15+H15)/F15)</f>
        <v>2.38948687585531</v>
      </c>
      <c r="M15" s="112" t="n">
        <f aca="false">100*LN((F15+I15)/F15)</f>
        <v>-3.47105799373983</v>
      </c>
      <c r="N15" s="113" t="n">
        <f aca="false">100*LN((F15+H15+I15)/F15)</f>
        <v>-0.998209482723724</v>
      </c>
    </row>
    <row r="16" customFormat="false" ht="15" hidden="false" customHeight="false" outlineLevel="0" collapsed="false">
      <c r="A16" s="108" t="s">
        <v>79</v>
      </c>
      <c r="B16" s="54" t="n">
        <v>28</v>
      </c>
      <c r="C16" s="54" t="n">
        <v>11</v>
      </c>
      <c r="D16" s="54" t="n">
        <v>11</v>
      </c>
      <c r="E16" s="54" t="n">
        <f aca="false">B16-C16-D16</f>
        <v>6</v>
      </c>
      <c r="F16" s="68" t="n">
        <v>10002.0503453194</v>
      </c>
      <c r="G16" s="68" t="n">
        <v>11881.233436865</v>
      </c>
      <c r="H16" s="68" t="n">
        <v>2288.27583007813</v>
      </c>
      <c r="I16" s="68" t="n">
        <v>-307.423827082406</v>
      </c>
      <c r="J16" s="68" t="n">
        <f aca="false">I16+H16</f>
        <v>1980.85200299572</v>
      </c>
      <c r="K16" s="54" t="n">
        <f aca="false">C16+D16</f>
        <v>22</v>
      </c>
      <c r="L16" s="112" t="n">
        <f aca="false">100*LN((F16+H16)/F16)</f>
        <v>20.6022356618646</v>
      </c>
      <c r="M16" s="112" t="n">
        <f aca="false">100*LN((F16+I16)/F16)</f>
        <v>-3.12183416885197</v>
      </c>
      <c r="N16" s="113" t="n">
        <f aca="false">100*LN((F16+H16+I16)/F16)</f>
        <v>18.0690722972811</v>
      </c>
    </row>
    <row r="17" customFormat="false" ht="15" hidden="false" customHeight="false" outlineLevel="0" collapsed="false">
      <c r="A17" s="108" t="s">
        <v>80</v>
      </c>
      <c r="B17" s="54" t="n">
        <v>29</v>
      </c>
      <c r="C17" s="54" t="n">
        <v>7</v>
      </c>
      <c r="D17" s="54" t="n">
        <v>18</v>
      </c>
      <c r="E17" s="54" t="n">
        <f aca="false">B17-C17-D17</f>
        <v>4</v>
      </c>
      <c r="F17" s="68" t="n">
        <v>13455.133436865</v>
      </c>
      <c r="G17" s="68" t="n">
        <v>9829.1955726292</v>
      </c>
      <c r="H17" s="68" t="n">
        <v>1390.93745228913</v>
      </c>
      <c r="I17" s="68" t="n">
        <v>-4913.19395095666</v>
      </c>
      <c r="J17" s="68" t="n">
        <f aca="false">I17+H17</f>
        <v>-3522.25649866753</v>
      </c>
      <c r="K17" s="54" t="n">
        <f aca="false">C17+D17</f>
        <v>25</v>
      </c>
      <c r="L17" s="112" t="n">
        <f aca="false">100*LN((F17+H17)/F17)</f>
        <v>9.83745422510726</v>
      </c>
      <c r="M17" s="112" t="n">
        <f aca="false">100*LN((F17+I17)/F17)</f>
        <v>-45.4372613305425</v>
      </c>
      <c r="N17" s="113" t="n">
        <f aca="false">100*LN((F17+H17+I17)/F17)</f>
        <v>-30.351054343082</v>
      </c>
    </row>
    <row r="18" customFormat="false" ht="15" hidden="false" customHeight="false" outlineLevel="0" collapsed="false">
      <c r="A18" s="108" t="s">
        <v>81</v>
      </c>
      <c r="B18" s="54" t="n">
        <v>43</v>
      </c>
      <c r="C18" s="54" t="n">
        <v>7</v>
      </c>
      <c r="D18" s="54" t="n">
        <v>26</v>
      </c>
      <c r="E18" s="54" t="n">
        <f aca="false">B18-C18-D18</f>
        <v>10</v>
      </c>
      <c r="F18" s="68" t="n">
        <v>12839.5840417917</v>
      </c>
      <c r="G18" s="68" t="n">
        <v>8351.31714110658</v>
      </c>
      <c r="H18" s="68" t="n">
        <v>91.9765600988857</v>
      </c>
      <c r="I18" s="68" t="n">
        <v>-4550.87034803655</v>
      </c>
      <c r="J18" s="68" t="n">
        <f aca="false">I18+H18</f>
        <v>-4458.89378793766</v>
      </c>
      <c r="K18" s="54" t="n">
        <f aca="false">C18+D18</f>
        <v>33</v>
      </c>
      <c r="L18" s="112" t="n">
        <f aca="false">100*LN((F18+H18)/F18)</f>
        <v>0.713797946448623</v>
      </c>
      <c r="M18" s="112" t="n">
        <f aca="false">100*LN((F18+I18)/F18)</f>
        <v>-43.7638108729996</v>
      </c>
      <c r="N18" s="113" t="n">
        <f aca="false">100*LN((F18+H18+I18)/F18)</f>
        <v>-42.6602621941153</v>
      </c>
    </row>
    <row r="19" customFormat="false" ht="15" hidden="false" customHeight="false" outlineLevel="0" collapsed="false">
      <c r="A19" s="108" t="s">
        <v>82</v>
      </c>
      <c r="B19" s="54" t="n">
        <v>40</v>
      </c>
      <c r="C19" s="54" t="n">
        <v>10</v>
      </c>
      <c r="D19" s="54" t="n">
        <v>24</v>
      </c>
      <c r="E19" s="54" t="n">
        <f aca="false">B19-C19-D19</f>
        <v>6</v>
      </c>
      <c r="F19" s="68" t="n">
        <v>6709.24203920893</v>
      </c>
      <c r="G19" s="68" t="n">
        <v>5046.8524017841</v>
      </c>
      <c r="H19" s="68" t="n">
        <v>572.862624811932</v>
      </c>
      <c r="I19" s="68" t="n">
        <v>-2213.92815870705</v>
      </c>
      <c r="J19" s="68" t="n">
        <f aca="false">I19+H19</f>
        <v>-1641.06553389512</v>
      </c>
      <c r="K19" s="54" t="n">
        <f aca="false">C19+D19</f>
        <v>34</v>
      </c>
      <c r="L19" s="112" t="n">
        <f aca="false">100*LN((F19+H19)/F19)</f>
        <v>8.19339379035752</v>
      </c>
      <c r="M19" s="112" t="n">
        <f aca="false">100*LN((F19+I19)/F19)</f>
        <v>-40.0450490427826</v>
      </c>
      <c r="N19" s="113" t="n">
        <f aca="false">100*LN((F19+H19+I19)/F19)</f>
        <v>-28.050489546128</v>
      </c>
    </row>
    <row r="20" customFormat="false" ht="15" hidden="false" customHeight="false" outlineLevel="0" collapsed="false">
      <c r="A20" s="115" t="s">
        <v>83</v>
      </c>
      <c r="B20" s="58" t="n">
        <v>40</v>
      </c>
      <c r="C20" s="58" t="n">
        <v>17</v>
      </c>
      <c r="D20" s="58" t="n">
        <v>17</v>
      </c>
      <c r="E20" s="58" t="n">
        <f aca="false">B20-C20-D20</f>
        <v>6</v>
      </c>
      <c r="F20" s="259" t="n">
        <v>5046.8524017841</v>
      </c>
      <c r="G20" s="259" t="n">
        <v>5967</v>
      </c>
      <c r="H20" s="259" t="n">
        <v>1409.47764108394</v>
      </c>
      <c r="I20" s="259" t="n">
        <v>-460.123820095556</v>
      </c>
      <c r="J20" s="259" t="n">
        <f aca="false">I20+H20</f>
        <v>949.353820988384</v>
      </c>
      <c r="K20" s="58" t="n">
        <f aca="false">C20+D20</f>
        <v>34</v>
      </c>
      <c r="L20" s="119" t="n">
        <f aca="false">100*LN((F20+H20)/F20)</f>
        <v>24.6296289354745</v>
      </c>
      <c r="M20" s="119" t="n">
        <f aca="false">100*LN((F20+I20)/F20)</f>
        <v>-9.5597719527258</v>
      </c>
      <c r="N20" s="120" t="n">
        <f aca="false">100*LN((F20+H20+I20)/F20)</f>
        <v>17.236221085203</v>
      </c>
    </row>
    <row r="23" customFormat="false" ht="15" hidden="false" customHeight="false" outlineLevel="0" collapsed="false">
      <c r="A23" s="250" t="s">
        <v>40</v>
      </c>
      <c r="B23" s="251"/>
      <c r="C23" s="188"/>
      <c r="D23" s="252"/>
      <c r="E23" s="252"/>
      <c r="F23" s="188"/>
      <c r="G23" s="188"/>
      <c r="H23" s="188"/>
      <c r="I23" s="188"/>
      <c r="J23" s="252"/>
      <c r="K23" s="252"/>
      <c r="L23" s="252"/>
      <c r="M23" s="252"/>
      <c r="N23" s="253"/>
      <c r="O23" s="46"/>
      <c r="P23" s="96"/>
      <c r="Q23" s="96"/>
      <c r="R23" s="96"/>
    </row>
    <row r="24" customFormat="false" ht="58.2" hidden="false" customHeight="false" outlineLevel="0" collapsed="false">
      <c r="A24" s="254" t="s">
        <v>64</v>
      </c>
      <c r="B24" s="255" t="s">
        <v>65</v>
      </c>
      <c r="C24" s="255" t="s">
        <v>66</v>
      </c>
      <c r="D24" s="255" t="s">
        <v>67</v>
      </c>
      <c r="E24" s="255" t="s">
        <v>68</v>
      </c>
      <c r="F24" s="256" t="s">
        <v>69</v>
      </c>
      <c r="G24" s="256" t="s">
        <v>70</v>
      </c>
      <c r="H24" s="256" t="s">
        <v>71</v>
      </c>
      <c r="I24" s="256" t="s">
        <v>72</v>
      </c>
      <c r="J24" s="256" t="s">
        <v>170</v>
      </c>
      <c r="K24" s="255" t="s">
        <v>171</v>
      </c>
      <c r="L24" s="257" t="s">
        <v>172</v>
      </c>
      <c r="M24" s="257" t="s">
        <v>173</v>
      </c>
      <c r="N24" s="258" t="s">
        <v>174</v>
      </c>
    </row>
    <row r="25" customFormat="false" ht="15" hidden="false" customHeight="false" outlineLevel="0" collapsed="false">
      <c r="A25" s="108" t="s">
        <v>78</v>
      </c>
      <c r="B25" s="54" t="n">
        <v>0</v>
      </c>
      <c r="C25" s="54" t="n">
        <v>0</v>
      </c>
      <c r="D25" s="54" t="n">
        <v>0</v>
      </c>
      <c r="E25" s="54" t="n">
        <f aca="false">B25-C25-D25</f>
        <v>0</v>
      </c>
      <c r="F25" s="68" t="n">
        <v>0</v>
      </c>
      <c r="G25" s="68" t="n">
        <v>0</v>
      </c>
      <c r="H25" s="68" t="n">
        <v>0</v>
      </c>
      <c r="I25" s="68" t="n">
        <v>0</v>
      </c>
      <c r="J25" s="68" t="n">
        <f aca="false">I25+H25</f>
        <v>0</v>
      </c>
      <c r="K25" s="54" t="n">
        <f aca="false">C25+D25</f>
        <v>0</v>
      </c>
      <c r="L25" s="71" t="s">
        <v>58</v>
      </c>
      <c r="M25" s="71" t="s">
        <v>58</v>
      </c>
      <c r="N25" s="72" t="s">
        <v>58</v>
      </c>
    </row>
    <row r="26" customFormat="false" ht="15" hidden="false" customHeight="false" outlineLevel="0" collapsed="false">
      <c r="A26" s="108" t="s">
        <v>79</v>
      </c>
      <c r="B26" s="54" t="n">
        <v>3</v>
      </c>
      <c r="C26" s="54" t="n">
        <v>0</v>
      </c>
      <c r="D26" s="54" t="n">
        <v>3</v>
      </c>
      <c r="E26" s="54" t="n">
        <f aca="false">B26-C26-D26</f>
        <v>0</v>
      </c>
      <c r="F26" s="68" t="n">
        <v>11.7</v>
      </c>
      <c r="G26" s="68" t="n">
        <v>9.5957687648723</v>
      </c>
      <c r="H26" s="68" t="n">
        <v>0</v>
      </c>
      <c r="I26" s="68" t="n">
        <v>-2.1042312351277</v>
      </c>
      <c r="J26" s="68" t="n">
        <f aca="false">I26+H26</f>
        <v>-2.1042312351277</v>
      </c>
      <c r="K26" s="54" t="n">
        <f aca="false">C26+D26</f>
        <v>3</v>
      </c>
      <c r="L26" s="112" t="n">
        <f aca="false">100*LN((F26+H26)/F26)</f>
        <v>0</v>
      </c>
      <c r="M26" s="112" t="n">
        <f aca="false">100*LN((F26+I26)/F26)</f>
        <v>-19.8266594149499</v>
      </c>
      <c r="N26" s="113" t="n">
        <f aca="false">100*LN((F26+H26+I26)/F26)</f>
        <v>-19.8266594149499</v>
      </c>
    </row>
    <row r="27" customFormat="false" ht="15" hidden="false" customHeight="false" outlineLevel="0" collapsed="false">
      <c r="A27" s="108" t="s">
        <v>80</v>
      </c>
      <c r="B27" s="54" t="n">
        <v>5</v>
      </c>
      <c r="C27" s="54" t="n">
        <v>1</v>
      </c>
      <c r="D27" s="54" t="n">
        <v>4</v>
      </c>
      <c r="E27" s="54" t="n">
        <f aca="false">B27-C27-D27</f>
        <v>0</v>
      </c>
      <c r="F27" s="68" t="n">
        <v>233.595768764872</v>
      </c>
      <c r="G27" s="68" t="n">
        <v>255.61969375571</v>
      </c>
      <c r="H27" s="68" t="n">
        <v>67.1892169776507</v>
      </c>
      <c r="I27" s="68" t="n">
        <v>-45.1652919868131</v>
      </c>
      <c r="J27" s="68" t="n">
        <f aca="false">I27+H27</f>
        <v>22.0239249908376</v>
      </c>
      <c r="K27" s="54" t="n">
        <f aca="false">C27+D27</f>
        <v>5</v>
      </c>
      <c r="L27" s="112" t="n">
        <f aca="false">100*LN((F27+H27)/F27)</f>
        <v>25.2803538784162</v>
      </c>
      <c r="M27" s="112" t="n">
        <f aca="false">100*LN((F27+I27)/F27)</f>
        <v>-21.486302222856</v>
      </c>
      <c r="N27" s="113" t="n">
        <f aca="false">100*LN((F27+H27+I27)/F27)</f>
        <v>9.00986310317917</v>
      </c>
    </row>
    <row r="28" customFormat="false" ht="15" hidden="false" customHeight="false" outlineLevel="0" collapsed="false">
      <c r="A28" s="108" t="s">
        <v>81</v>
      </c>
      <c r="B28" s="54" t="n">
        <v>13</v>
      </c>
      <c r="C28" s="54" t="n">
        <v>3</v>
      </c>
      <c r="D28" s="54" t="n">
        <v>9</v>
      </c>
      <c r="E28" s="54" t="n">
        <f aca="false">B28-C28-D28</f>
        <v>1</v>
      </c>
      <c r="F28" s="68" t="n">
        <v>640.93969375571</v>
      </c>
      <c r="G28" s="68" t="n">
        <v>673.859434182499</v>
      </c>
      <c r="H28" s="68" t="n">
        <v>161.196350923237</v>
      </c>
      <c r="I28" s="68" t="n">
        <v>-129.341478623895</v>
      </c>
      <c r="J28" s="68" t="n">
        <f aca="false">I28+H28</f>
        <v>31.854872299342</v>
      </c>
      <c r="K28" s="54" t="n">
        <f aca="false">C28+D28</f>
        <v>12</v>
      </c>
      <c r="L28" s="112" t="n">
        <f aca="false">100*LN((F28+H28)/F28)</f>
        <v>22.4342854259558</v>
      </c>
      <c r="M28" s="112" t="n">
        <f aca="false">100*LN((F28+I28)/F28)</f>
        <v>-22.5395790088069</v>
      </c>
      <c r="N28" s="113" t="n">
        <f aca="false">100*LN((F28+H28+I28)/F28)</f>
        <v>4.85046610231609</v>
      </c>
    </row>
    <row r="29" customFormat="false" ht="15" hidden="false" customHeight="false" outlineLevel="0" collapsed="false">
      <c r="A29" s="108" t="s">
        <v>82</v>
      </c>
      <c r="B29" s="54" t="n">
        <v>13</v>
      </c>
      <c r="C29" s="54" t="n">
        <v>3</v>
      </c>
      <c r="D29" s="54" t="n">
        <v>9</v>
      </c>
      <c r="E29" s="54" t="n">
        <f aca="false">B29-C29-D29</f>
        <v>1</v>
      </c>
      <c r="F29" s="68" t="n">
        <v>1043.23392847854</v>
      </c>
      <c r="G29" s="68" t="n">
        <v>1052.02192626822</v>
      </c>
      <c r="H29" s="68" t="n">
        <v>232.238317271891</v>
      </c>
      <c r="I29" s="68" t="n">
        <v>-232.479635485745</v>
      </c>
      <c r="J29" s="68" t="n">
        <f aca="false">I29+H29</f>
        <v>-0.241318213854015</v>
      </c>
      <c r="K29" s="54" t="n">
        <f aca="false">C29+D29</f>
        <v>12</v>
      </c>
      <c r="L29" s="112" t="n">
        <f aca="false">100*LN((F29+H29)/F29)</f>
        <v>20.0991063731016</v>
      </c>
      <c r="M29" s="112" t="n">
        <f aca="false">100*LN((F29+I29)/F29)</f>
        <v>-25.2115673846716</v>
      </c>
      <c r="N29" s="113" t="n">
        <f aca="false">100*LN((F29+H29+I29)/F29)</f>
        <v>-0.0231344209700008</v>
      </c>
    </row>
    <row r="30" customFormat="false" ht="15" hidden="false" customHeight="false" outlineLevel="0" collapsed="false">
      <c r="A30" s="115" t="s">
        <v>83</v>
      </c>
      <c r="B30" s="58" t="n">
        <v>17</v>
      </c>
      <c r="C30" s="58" t="n">
        <v>2</v>
      </c>
      <c r="D30" s="58" t="n">
        <v>13</v>
      </c>
      <c r="E30" s="58" t="n">
        <f aca="false">B30-C30-D30</f>
        <v>2</v>
      </c>
      <c r="F30" s="259" t="n">
        <v>1285.49192626822</v>
      </c>
      <c r="G30" s="259" t="n">
        <v>978.286919407081</v>
      </c>
      <c r="H30" s="259" t="n">
        <v>43.4936620878933</v>
      </c>
      <c r="I30" s="259" t="n">
        <v>-341.390132740414</v>
      </c>
      <c r="J30" s="259" t="n">
        <f aca="false">I30+H30</f>
        <v>-297.896470652521</v>
      </c>
      <c r="K30" s="58" t="n">
        <f aca="false">C30+D30</f>
        <v>15</v>
      </c>
      <c r="L30" s="119" t="n">
        <f aca="false">100*LN((F30+H30)/F30)</f>
        <v>3.32744686083229</v>
      </c>
      <c r="M30" s="119" t="n">
        <f aca="false">100*LN((F30+I30)/F30)</f>
        <v>-30.8662753611341</v>
      </c>
      <c r="N30" s="120" t="n">
        <f aca="false">100*LN((F30+H30+I30)/F30)</f>
        <v>-26.3623590052036</v>
      </c>
    </row>
    <row r="33" customFormat="false" ht="15" hidden="false" customHeight="false" outlineLevel="0" collapsed="false">
      <c r="A33" s="250" t="s">
        <v>41</v>
      </c>
      <c r="B33" s="251"/>
      <c r="C33" s="188"/>
      <c r="D33" s="252"/>
      <c r="E33" s="252"/>
      <c r="F33" s="188"/>
      <c r="G33" s="188"/>
      <c r="H33" s="188"/>
      <c r="I33" s="188"/>
      <c r="J33" s="252"/>
      <c r="K33" s="252"/>
      <c r="L33" s="252"/>
      <c r="M33" s="252"/>
      <c r="N33" s="253"/>
      <c r="O33" s="46"/>
      <c r="P33" s="96"/>
      <c r="Q33" s="96"/>
      <c r="R33" s="96"/>
    </row>
    <row r="34" customFormat="false" ht="58.2" hidden="false" customHeight="false" outlineLevel="0" collapsed="false">
      <c r="A34" s="254" t="s">
        <v>64</v>
      </c>
      <c r="B34" s="255" t="s">
        <v>65</v>
      </c>
      <c r="C34" s="255" t="s">
        <v>66</v>
      </c>
      <c r="D34" s="255" t="s">
        <v>67</v>
      </c>
      <c r="E34" s="255" t="s">
        <v>68</v>
      </c>
      <c r="F34" s="256" t="s">
        <v>69</v>
      </c>
      <c r="G34" s="256" t="s">
        <v>70</v>
      </c>
      <c r="H34" s="256" t="s">
        <v>71</v>
      </c>
      <c r="I34" s="256" t="s">
        <v>72</v>
      </c>
      <c r="J34" s="256" t="s">
        <v>170</v>
      </c>
      <c r="K34" s="255" t="s">
        <v>171</v>
      </c>
      <c r="L34" s="257" t="s">
        <v>172</v>
      </c>
      <c r="M34" s="257" t="s">
        <v>173</v>
      </c>
      <c r="N34" s="258" t="s">
        <v>174</v>
      </c>
    </row>
    <row r="35" customFormat="false" ht="15" hidden="false" customHeight="false" outlineLevel="0" collapsed="false">
      <c r="A35" s="108" t="s">
        <v>78</v>
      </c>
      <c r="B35" s="54" t="n">
        <v>5</v>
      </c>
      <c r="C35" s="54" t="n">
        <v>1</v>
      </c>
      <c r="D35" s="54" t="n">
        <v>2</v>
      </c>
      <c r="E35" s="54" t="n">
        <f aca="false">B35-C35-D35</f>
        <v>2</v>
      </c>
      <c r="F35" s="68" t="n">
        <v>10521.1221960995</v>
      </c>
      <c r="G35" s="68" t="n">
        <v>8816.0112133427</v>
      </c>
      <c r="H35" s="68" t="n">
        <v>18.101367572961</v>
      </c>
      <c r="I35" s="68" t="n">
        <v>-1695.11716943178</v>
      </c>
      <c r="J35" s="68" t="n">
        <f aca="false">I35+H35</f>
        <v>-1677.01580185882</v>
      </c>
      <c r="K35" s="54" t="n">
        <f aca="false">C35+D35</f>
        <v>3</v>
      </c>
      <c r="L35" s="112" t="n">
        <f aca="false">100*LN((F35+H35)/F35)</f>
        <v>0.171900046056631</v>
      </c>
      <c r="M35" s="112" t="n">
        <f aca="false">100*LN((F35+I35)/F35)</f>
        <v>-17.5682393876742</v>
      </c>
      <c r="N35" s="113" t="n">
        <f aca="false">100*LN((F35+H35+I35)/F35)</f>
        <v>-17.3633581226534</v>
      </c>
    </row>
    <row r="36" customFormat="false" ht="15" hidden="false" customHeight="false" outlineLevel="0" collapsed="false">
      <c r="A36" s="108" t="s">
        <v>79</v>
      </c>
      <c r="B36" s="54" t="n">
        <v>7</v>
      </c>
      <c r="C36" s="54" t="n">
        <v>0</v>
      </c>
      <c r="D36" s="54" t="n">
        <v>4</v>
      </c>
      <c r="E36" s="54" t="n">
        <f aca="false">B36-C36-D36</f>
        <v>3</v>
      </c>
      <c r="F36" s="68" t="n">
        <v>10056.0112133427</v>
      </c>
      <c r="G36" s="68" t="n">
        <v>8186.04709186665</v>
      </c>
      <c r="H36" s="68" t="n">
        <v>0</v>
      </c>
      <c r="I36" s="68" t="n">
        <v>-1854.17574426465</v>
      </c>
      <c r="J36" s="68" t="n">
        <f aca="false">I36+H36</f>
        <v>-1854.17574426465</v>
      </c>
      <c r="K36" s="54" t="n">
        <f aca="false">C36+D36</f>
        <v>4</v>
      </c>
      <c r="L36" s="112" t="n">
        <f aca="false">100*LN((F36+H36)/F36)</f>
        <v>0</v>
      </c>
      <c r="M36" s="112" t="n">
        <f aca="false">100*LN((F36+I36)/F36)</f>
        <v>-20.3812619462358</v>
      </c>
      <c r="N36" s="113" t="n">
        <f aca="false">100*LN((F36+H36+I36)/F36)</f>
        <v>-20.3812619462358</v>
      </c>
    </row>
    <row r="37" customFormat="false" ht="15" hidden="false" customHeight="false" outlineLevel="0" collapsed="false">
      <c r="A37" s="108" t="s">
        <v>80</v>
      </c>
      <c r="B37" s="54" t="n">
        <v>26</v>
      </c>
      <c r="C37" s="54" t="n">
        <v>2</v>
      </c>
      <c r="D37" s="54" t="n">
        <v>19</v>
      </c>
      <c r="E37" s="54" t="n">
        <f aca="false">B37-C37-D37</f>
        <v>5</v>
      </c>
      <c r="F37" s="68" t="n">
        <v>12790.3070918666</v>
      </c>
      <c r="G37" s="68" t="n">
        <v>8917.55013375752</v>
      </c>
      <c r="H37" s="68" t="n">
        <v>24.1902529501859</v>
      </c>
      <c r="I37" s="68" t="n">
        <v>-3941.82919730053</v>
      </c>
      <c r="J37" s="68" t="n">
        <f aca="false">I37+H37</f>
        <v>-3917.63894435034</v>
      </c>
      <c r="K37" s="54" t="n">
        <f aca="false">C37+D37</f>
        <v>21</v>
      </c>
      <c r="L37" s="112" t="n">
        <f aca="false">100*LN((F37+H37)/F37)</f>
        <v>0.188950946351486</v>
      </c>
      <c r="M37" s="112" t="n">
        <f aca="false">100*LN((F37+I37)/F37)</f>
        <v>-36.844217069923</v>
      </c>
      <c r="N37" s="113" t="n">
        <f aca="false">100*LN((F37+H37+I37)/F37)</f>
        <v>-36.5712068716229</v>
      </c>
    </row>
    <row r="38" customFormat="false" ht="15" hidden="false" customHeight="false" outlineLevel="0" collapsed="false">
      <c r="A38" s="108" t="s">
        <v>81</v>
      </c>
      <c r="B38" s="54" t="n">
        <v>34</v>
      </c>
      <c r="C38" s="54" t="n">
        <v>5</v>
      </c>
      <c r="D38" s="54" t="n">
        <v>21</v>
      </c>
      <c r="E38" s="54" t="n">
        <f aca="false">B38-C38-D38</f>
        <v>8</v>
      </c>
      <c r="F38" s="68" t="n">
        <v>17999.3233546429</v>
      </c>
      <c r="G38" s="68" t="n">
        <v>15139.2025600341</v>
      </c>
      <c r="H38" s="68" t="n">
        <v>31.682968986637</v>
      </c>
      <c r="I38" s="68" t="n">
        <v>-2669.29699105864</v>
      </c>
      <c r="J38" s="68" t="n">
        <f aca="false">I38+H38</f>
        <v>-2637.614022072</v>
      </c>
      <c r="K38" s="54" t="n">
        <f aca="false">C38+D38</f>
        <v>26</v>
      </c>
      <c r="L38" s="112" t="n">
        <f aca="false">100*LN((F38+H38)/F38)</f>
        <v>0.17586837220611</v>
      </c>
      <c r="M38" s="112" t="n">
        <f aca="false">100*LN((F38+I38)/F38)</f>
        <v>-16.0520753160571</v>
      </c>
      <c r="N38" s="113" t="n">
        <f aca="false">100*LN((F38+H38+I38)/F38)</f>
        <v>-15.8456159580432</v>
      </c>
    </row>
    <row r="39" customFormat="false" ht="15" hidden="false" customHeight="false" outlineLevel="0" collapsed="false">
      <c r="A39" s="108" t="s">
        <v>82</v>
      </c>
      <c r="B39" s="54" t="n">
        <v>27</v>
      </c>
      <c r="C39" s="54" t="n">
        <v>9</v>
      </c>
      <c r="D39" s="54" t="n">
        <v>15</v>
      </c>
      <c r="E39" s="54" t="n">
        <f aca="false">B39-C39-D39</f>
        <v>3</v>
      </c>
      <c r="F39" s="68" t="n">
        <v>19422.4169143215</v>
      </c>
      <c r="G39" s="68" t="n">
        <v>17406.3541425829</v>
      </c>
      <c r="H39" s="68" t="n">
        <v>1738.78444494198</v>
      </c>
      <c r="I39" s="68" t="n">
        <v>-3266.86245433324</v>
      </c>
      <c r="J39" s="68" t="n">
        <f aca="false">I39+H39</f>
        <v>-1528.07800939126</v>
      </c>
      <c r="K39" s="54" t="n">
        <f aca="false">C39+D39</f>
        <v>24</v>
      </c>
      <c r="L39" s="112" t="n">
        <f aca="false">100*LN((F39+H39)/F39)</f>
        <v>8.5741470363182</v>
      </c>
      <c r="M39" s="112" t="n">
        <f aca="false">100*LN((F39+I39)/F39)</f>
        <v>-18.4163990078188</v>
      </c>
      <c r="N39" s="113" t="n">
        <f aca="false">100*LN((F39+H39+I39)/F39)</f>
        <v>-8.19435094968855</v>
      </c>
    </row>
    <row r="40" customFormat="false" ht="15" hidden="false" customHeight="false" outlineLevel="0" collapsed="false">
      <c r="A40" s="115" t="s">
        <v>83</v>
      </c>
      <c r="B40" s="58" t="n">
        <v>33</v>
      </c>
      <c r="C40" s="58" t="n">
        <v>16</v>
      </c>
      <c r="D40" s="58" t="n">
        <v>13</v>
      </c>
      <c r="E40" s="58" t="n">
        <f aca="false">B40-C40-D40</f>
        <v>4</v>
      </c>
      <c r="F40" s="259" t="n">
        <v>17416.4841425829</v>
      </c>
      <c r="G40" s="259" t="n">
        <v>26006.3178987887</v>
      </c>
      <c r="H40" s="259" t="n">
        <v>10926.6443251033</v>
      </c>
      <c r="I40" s="259" t="n">
        <v>-2337.68479618724</v>
      </c>
      <c r="J40" s="259" t="n">
        <f aca="false">I40+H40</f>
        <v>8588.95952891606</v>
      </c>
      <c r="K40" s="58" t="n">
        <f aca="false">C40+D40</f>
        <v>29</v>
      </c>
      <c r="L40" s="119" t="n">
        <f aca="false">100*LN((F40+H40)/F40)</f>
        <v>48.696749643208</v>
      </c>
      <c r="M40" s="119" t="n">
        <f aca="false">100*LN((F40+I40)/F40)</f>
        <v>-14.4127381799423</v>
      </c>
      <c r="N40" s="120" t="n">
        <f aca="false">100*LN((F40+H40+I40)/F40)</f>
        <v>40.088876581676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LibreOffice/6.0.0.3$MacOSX_X86_64 LibreOffice_project/64a0f66915f38c6217de274f0aa8e15618924765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2019-05-28T16:22:34Z</dcterms:created>
  <dc:creator/>
  <dc:description/>
  <dc:language>en-GB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