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460" windowHeight="15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6" i="1" l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45" i="1"/>
  <c r="N11" i="1"/>
  <c r="N13" i="1"/>
  <c r="N15" i="1"/>
  <c r="N17" i="1"/>
  <c r="N19" i="1"/>
  <c r="N21" i="1"/>
  <c r="N23" i="1"/>
  <c r="N25" i="1"/>
  <c r="N27" i="1"/>
  <c r="N30" i="1"/>
  <c r="N32" i="1"/>
  <c r="N36" i="1"/>
  <c r="N38" i="1"/>
  <c r="N41" i="1"/>
  <c r="N44" i="1"/>
  <c r="N46" i="1"/>
  <c r="N48" i="1"/>
  <c r="N50" i="1"/>
  <c r="N52" i="1"/>
  <c r="N54" i="1"/>
  <c r="N56" i="1"/>
  <c r="N58" i="1"/>
  <c r="N60" i="1"/>
  <c r="N62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81" i="1"/>
  <c r="N85" i="1"/>
  <c r="N87" i="1"/>
  <c r="N89" i="1"/>
  <c r="N91" i="1"/>
  <c r="N93" i="1"/>
  <c r="N94" i="1"/>
  <c r="N96" i="1"/>
  <c r="N97" i="1"/>
  <c r="N101" i="1"/>
  <c r="N103" i="1"/>
  <c r="N107" i="1"/>
  <c r="N109" i="1"/>
  <c r="N111" i="1"/>
  <c r="N113" i="1"/>
  <c r="N115" i="1"/>
  <c r="N120" i="1"/>
  <c r="N121" i="1"/>
  <c r="F122" i="1"/>
  <c r="N122" i="1"/>
  <c r="N124" i="1"/>
  <c r="N126" i="1"/>
  <c r="N128" i="1"/>
  <c r="N129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9" i="1"/>
  <c r="G125" i="1"/>
  <c r="F125" i="1"/>
  <c r="G122" i="1"/>
</calcChain>
</file>

<file path=xl/sharedStrings.xml><?xml version="1.0" encoding="utf-8"?>
<sst xmlns="http://schemas.openxmlformats.org/spreadsheetml/2006/main" count="1560" uniqueCount="33">
  <si>
    <t>EEM peaks (QSE) (Coble 2007)</t>
  </si>
  <si>
    <t>Station</t>
  </si>
  <si>
    <t>Lat</t>
  </si>
  <si>
    <t>Lon</t>
  </si>
  <si>
    <t>Depth (m)</t>
  </si>
  <si>
    <t>DFe (nM)</t>
  </si>
  <si>
    <t>SD (nM)</t>
  </si>
  <si>
    <t>L (nM)</t>
  </si>
  <si>
    <t>log K Fe'</t>
  </si>
  <si>
    <t>+/-</t>
  </si>
  <si>
    <t>SD (μg/L)</t>
  </si>
  <si>
    <r>
      <t>a280 (m</t>
    </r>
    <r>
      <rPr>
        <b/>
        <vertAlign val="superscript"/>
        <sz val="12"/>
        <color theme="1"/>
        <rFont val="Calibri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</si>
  <si>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t>Fraction marine HS</t>
  </si>
  <si>
    <t xml:space="preserve">B: </t>
  </si>
  <si>
    <t xml:space="preserve">T: </t>
  </si>
  <si>
    <t xml:space="preserve">A: </t>
  </si>
  <si>
    <t xml:space="preserve">C: </t>
  </si>
  <si>
    <t xml:space="preserve">M: </t>
  </si>
  <si>
    <t>N:</t>
  </si>
  <si>
    <t>-</t>
  </si>
  <si>
    <t>P26</t>
  </si>
  <si>
    <t>A3-1</t>
  </si>
  <si>
    <t>E4W2</t>
  </si>
  <si>
    <t>R2</t>
  </si>
  <si>
    <t>Ocean Basin</t>
  </si>
  <si>
    <t>N Atlantic</t>
  </si>
  <si>
    <t>NE Pacific</t>
  </si>
  <si>
    <t>Southern Ocean</t>
  </si>
  <si>
    <t>DFe/HS (nM/mg)</t>
  </si>
  <si>
    <t>Northwest Atlantic</t>
  </si>
  <si>
    <t>AE1714</t>
  </si>
  <si>
    <t>eHS (μg/L)</t>
  </si>
  <si>
    <r>
      <t>Supplementary Table 1: Concentrations of dissolved iron (DFe), iron ligands (L) expressed in nM Fe equivalent, ligand binding strength (log K</t>
    </r>
    <r>
      <rPr>
        <vertAlign val="subscript"/>
        <sz val="12"/>
        <color theme="1"/>
        <rFont val="Times New Roman"/>
      </rPr>
      <t>Fe’</t>
    </r>
    <r>
      <rPr>
        <sz val="12"/>
        <color theme="1"/>
        <rFont val="Times New Roman"/>
      </rPr>
      <t>) and dissolved electroactive metal-binding humic substances (eHS) for all stations where measured. Chromophoric and fluorescent dissolved organic matter (C/FDOM) was measured in North Atlantic stations only. CDOM abundance (</t>
    </r>
    <r>
      <rPr>
        <sz val="12"/>
        <color rgb="FF000000"/>
        <rFont val="Times New Roman"/>
      </rPr>
      <t xml:space="preserve">a280) taken as the absorbance coefficient at 280 nm. </t>
    </r>
    <r>
      <rPr>
        <sz val="12"/>
        <color theme="1"/>
        <rFont val="Times New Roman"/>
      </rPr>
      <t>The marine-derived HS fraction was estimated as the sum of fluorescence under peaks M and N divided by the sum of peaks A, C, M, and N of peaks identified in Coble et al. (2007).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</si>
</sst>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  <font>
      <sz val="12"/>
      <name val="Calibri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  <font>
      <vertAlign val="subscript"/>
      <sz val="12"/>
      <color theme="1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0" fillId="0" borderId="0" xfId="0" quotePrefix="1" applyNumberFormat="1" applyFill="1" applyAlignment="1">
      <alignment horizontal="center"/>
    </xf>
    <xf numFmtId="0" fontId="0" fillId="0" borderId="0" xfId="0" applyFill="1"/>
    <xf numFmtId="0" fontId="6" fillId="0" borderId="0" xfId="0" applyFont="1"/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2" fontId="6" fillId="0" borderId="0" xfId="0" applyNumberFormat="1" applyFont="1"/>
    <xf numFmtId="2" fontId="0" fillId="0" borderId="0" xfId="0" applyNumberFormat="1"/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tabSelected="1" topLeftCell="A108" workbookViewId="0">
      <selection activeCell="M141" sqref="M141"/>
    </sheetView>
  </sheetViews>
  <sheetFormatPr baseColWidth="10" defaultRowHeight="15" x14ac:dyDescent="0"/>
  <cols>
    <col min="1" max="1" width="16.1640625" customWidth="1"/>
    <col min="14" max="14" width="16" customWidth="1"/>
    <col min="16" max="16" width="18" customWidth="1"/>
  </cols>
  <sheetData>
    <row r="1" spans="1:23" ht="15" customHeight="1">
      <c r="A1" s="39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3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8"/>
      <c r="O4" s="34"/>
      <c r="Q4" s="35" t="s">
        <v>0</v>
      </c>
    </row>
    <row r="5" spans="1:23" s="3" customFormat="1" ht="16">
      <c r="A5" s="3" t="s">
        <v>24</v>
      </c>
      <c r="B5" s="3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2" t="s">
        <v>7</v>
      </c>
      <c r="I5" s="2" t="s">
        <v>6</v>
      </c>
      <c r="J5" s="8" t="s">
        <v>8</v>
      </c>
      <c r="K5" s="33" t="s">
        <v>9</v>
      </c>
      <c r="L5" s="7" t="s">
        <v>31</v>
      </c>
      <c r="M5" s="8" t="s">
        <v>10</v>
      </c>
      <c r="N5" s="8" t="s">
        <v>28</v>
      </c>
      <c r="O5" s="2" t="s">
        <v>11</v>
      </c>
      <c r="P5" s="2" t="s">
        <v>12</v>
      </c>
      <c r="Q5" s="2" t="s">
        <v>13</v>
      </c>
      <c r="R5" s="2" t="s">
        <v>14</v>
      </c>
      <c r="S5" s="2" t="s">
        <v>15</v>
      </c>
      <c r="T5" s="2" t="s">
        <v>16</v>
      </c>
      <c r="U5" s="2" t="s">
        <v>17</v>
      </c>
      <c r="V5" s="2" t="s">
        <v>18</v>
      </c>
      <c r="W5"/>
    </row>
    <row r="6" spans="1:23">
      <c r="A6" t="s">
        <v>25</v>
      </c>
      <c r="B6">
        <v>1</v>
      </c>
      <c r="C6" s="10">
        <v>40.332999999999998</v>
      </c>
      <c r="D6" s="10">
        <v>-10.036</v>
      </c>
      <c r="E6" s="11">
        <v>20.837</v>
      </c>
      <c r="F6" s="12">
        <v>1.0659999999999998</v>
      </c>
      <c r="G6" s="12">
        <v>0.123</v>
      </c>
      <c r="H6" s="13">
        <v>2.9689999999999999</v>
      </c>
      <c r="I6" s="13">
        <v>4.3000000000000003E-2</v>
      </c>
      <c r="J6" s="14">
        <v>10.81</v>
      </c>
      <c r="K6" s="14">
        <v>8.9999999999999993E-3</v>
      </c>
      <c r="L6" s="11" t="s">
        <v>19</v>
      </c>
      <c r="M6" s="15" t="s">
        <v>19</v>
      </c>
      <c r="N6" s="15" t="s">
        <v>19</v>
      </c>
      <c r="O6" s="12" t="s">
        <v>19</v>
      </c>
      <c r="P6" s="12" t="s">
        <v>19</v>
      </c>
      <c r="Q6" s="12" t="s">
        <v>19</v>
      </c>
      <c r="R6" s="12" t="s">
        <v>19</v>
      </c>
      <c r="S6" s="12" t="s">
        <v>19</v>
      </c>
      <c r="T6" s="12" t="s">
        <v>19</v>
      </c>
      <c r="U6" s="12" t="s">
        <v>19</v>
      </c>
      <c r="V6" s="12" t="s">
        <v>19</v>
      </c>
    </row>
    <row r="7" spans="1:23">
      <c r="E7" s="11">
        <v>59.927</v>
      </c>
      <c r="F7" s="12">
        <v>0.51249999999999996</v>
      </c>
      <c r="G7" s="12">
        <v>6.1499999999999999E-2</v>
      </c>
      <c r="H7" s="13" t="s">
        <v>19</v>
      </c>
      <c r="I7" s="13" t="s">
        <v>19</v>
      </c>
      <c r="J7" s="5" t="s">
        <v>19</v>
      </c>
      <c r="K7" s="5" t="s">
        <v>19</v>
      </c>
      <c r="L7" s="11" t="s">
        <v>19</v>
      </c>
      <c r="M7" s="15" t="s">
        <v>19</v>
      </c>
      <c r="N7" s="15" t="s">
        <v>19</v>
      </c>
      <c r="O7" s="12">
        <v>0.80101221375420018</v>
      </c>
      <c r="P7" s="12">
        <v>0.79632573467284395</v>
      </c>
      <c r="Q7" s="12">
        <v>1.0434221815620925</v>
      </c>
      <c r="R7" s="12">
        <v>0.32819550490641958</v>
      </c>
      <c r="S7" s="12">
        <v>0.23944195384252753</v>
      </c>
      <c r="T7" s="12">
        <v>0.11137331237008445</v>
      </c>
      <c r="U7" s="12">
        <v>0.22125474016733812</v>
      </c>
      <c r="V7" s="12">
        <v>0.1474263003434137</v>
      </c>
    </row>
    <row r="8" spans="1:23">
      <c r="E8" s="11">
        <v>80.757999999999996</v>
      </c>
      <c r="F8" s="12">
        <v>0.73799999999999988</v>
      </c>
      <c r="G8" s="12">
        <v>9.2249999999999999E-2</v>
      </c>
      <c r="H8" s="13" t="s">
        <v>19</v>
      </c>
      <c r="I8" s="13" t="s">
        <v>19</v>
      </c>
      <c r="J8" s="5" t="s">
        <v>19</v>
      </c>
      <c r="K8" s="5" t="s">
        <v>19</v>
      </c>
      <c r="L8" s="11" t="s">
        <v>19</v>
      </c>
      <c r="M8" s="15" t="s">
        <v>19</v>
      </c>
      <c r="N8" s="15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</row>
    <row r="9" spans="1:23">
      <c r="E9" s="11">
        <v>101.68600000000001</v>
      </c>
      <c r="F9" s="12">
        <v>0.84049999999999991</v>
      </c>
      <c r="G9" s="12">
        <v>0.10249999999999999</v>
      </c>
      <c r="H9" s="13" t="s">
        <v>19</v>
      </c>
      <c r="I9" s="13" t="s">
        <v>19</v>
      </c>
      <c r="J9" s="5" t="s">
        <v>19</v>
      </c>
      <c r="K9" s="5" t="s">
        <v>19</v>
      </c>
      <c r="L9" s="11">
        <v>70.73275862068968</v>
      </c>
      <c r="M9" s="15">
        <v>4.7744887617717415</v>
      </c>
      <c r="N9" s="15">
        <f>F9/(L9/1000)</f>
        <v>11.882754418037777</v>
      </c>
      <c r="O9" s="12">
        <v>0.48475058544919986</v>
      </c>
      <c r="P9" s="12">
        <v>0.77910075003404222</v>
      </c>
      <c r="Q9" s="12">
        <v>0.85974428733079911</v>
      </c>
      <c r="R9" s="12">
        <v>0.25876008145778845</v>
      </c>
      <c r="S9" s="12">
        <v>0.22311474140623058</v>
      </c>
      <c r="T9" s="12">
        <v>9.4015971326686418E-2</v>
      </c>
      <c r="U9" s="12">
        <v>0.22938608231448168</v>
      </c>
      <c r="V9" s="12">
        <v>0.15464656699194165</v>
      </c>
    </row>
    <row r="10" spans="1:23">
      <c r="E10" s="11">
        <v>150.97399999999999</v>
      </c>
      <c r="F10" s="12">
        <v>0.96349999999999991</v>
      </c>
      <c r="G10" s="12">
        <v>0.11275</v>
      </c>
      <c r="H10" s="13">
        <v>1.54</v>
      </c>
      <c r="I10" s="13">
        <v>0.13040000000000002</v>
      </c>
      <c r="J10" s="14">
        <v>10.92</v>
      </c>
      <c r="K10" s="14">
        <v>0.44400000000000001</v>
      </c>
      <c r="L10" s="11" t="s">
        <v>19</v>
      </c>
      <c r="M10" s="15" t="s">
        <v>19</v>
      </c>
      <c r="N10" s="15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</row>
    <row r="11" spans="1:23">
      <c r="E11" s="11">
        <v>200.84399999999999</v>
      </c>
      <c r="F11" s="12">
        <v>1.2607499999999998</v>
      </c>
      <c r="G11" s="12">
        <v>0.15375</v>
      </c>
      <c r="H11" s="13" t="s">
        <v>19</v>
      </c>
      <c r="I11" s="13" t="s">
        <v>19</v>
      </c>
      <c r="J11" s="5" t="s">
        <v>19</v>
      </c>
      <c r="K11" s="5" t="s">
        <v>19</v>
      </c>
      <c r="L11" s="11">
        <v>54.399141630901305</v>
      </c>
      <c r="M11" s="15">
        <v>3.9705902487296978</v>
      </c>
      <c r="N11" s="15">
        <f t="shared" ref="N11:N73" si="0">F11/(L11/1000)</f>
        <v>23.175917159763305</v>
      </c>
      <c r="O11" s="12">
        <v>0.49753689464849993</v>
      </c>
      <c r="P11" s="12">
        <v>0.76134762259884758</v>
      </c>
      <c r="Q11" s="12">
        <v>0.86774436429539326</v>
      </c>
      <c r="R11" s="12">
        <v>0.28023666355326649</v>
      </c>
      <c r="S11" s="12">
        <v>0.25555227713570089</v>
      </c>
      <c r="T11" s="12">
        <v>0.1042943860380995</v>
      </c>
      <c r="U11" s="12">
        <v>0.20925531543960665</v>
      </c>
      <c r="V11" s="12">
        <v>0.16138123534689139</v>
      </c>
    </row>
    <row r="12" spans="1:23">
      <c r="E12" s="11">
        <v>300.25099999999998</v>
      </c>
      <c r="F12" s="12">
        <v>1.0762499999999999</v>
      </c>
      <c r="G12" s="12">
        <v>0.13325000000000001</v>
      </c>
      <c r="H12" s="13" t="s">
        <v>19</v>
      </c>
      <c r="I12" s="13" t="s">
        <v>19</v>
      </c>
      <c r="J12" s="5" t="s">
        <v>19</v>
      </c>
      <c r="K12" s="5" t="s">
        <v>19</v>
      </c>
      <c r="L12" s="11" t="s">
        <v>19</v>
      </c>
      <c r="M12" s="15" t="s">
        <v>19</v>
      </c>
      <c r="N12" s="15" t="s">
        <v>19</v>
      </c>
      <c r="O12" s="12" t="s">
        <v>19</v>
      </c>
      <c r="P12" s="12" t="s">
        <v>19</v>
      </c>
      <c r="Q12" s="12" t="s">
        <v>19</v>
      </c>
      <c r="R12" s="12" t="s">
        <v>19</v>
      </c>
      <c r="S12" s="12" t="s">
        <v>19</v>
      </c>
      <c r="T12" s="12" t="s">
        <v>19</v>
      </c>
      <c r="U12" s="12" t="s">
        <v>19</v>
      </c>
      <c r="V12" s="12" t="s">
        <v>19</v>
      </c>
    </row>
    <row r="13" spans="1:23">
      <c r="E13" s="11">
        <v>386.63499999999999</v>
      </c>
      <c r="F13" s="12">
        <v>1.3119999999999998</v>
      </c>
      <c r="G13" s="12">
        <v>0.15375</v>
      </c>
      <c r="H13" s="13" t="s">
        <v>19</v>
      </c>
      <c r="I13" s="13" t="s">
        <v>19</v>
      </c>
      <c r="J13" s="5" t="s">
        <v>19</v>
      </c>
      <c r="K13" s="5" t="s">
        <v>19</v>
      </c>
      <c r="L13" s="11">
        <v>114.87804878048777</v>
      </c>
      <c r="M13" s="15">
        <v>11.751820345721089</v>
      </c>
      <c r="N13" s="15">
        <f t="shared" si="0"/>
        <v>11.420806794055204</v>
      </c>
      <c r="O13" s="12">
        <v>0.58658318901979978</v>
      </c>
      <c r="P13" s="12">
        <v>0.78207836123171659</v>
      </c>
      <c r="Q13" s="12">
        <v>0.89804297851466974</v>
      </c>
      <c r="R13" s="12">
        <v>0.32451392072919605</v>
      </c>
      <c r="S13" s="12">
        <v>0.23076256131761233</v>
      </c>
      <c r="T13" s="12">
        <v>0.10989588951984572</v>
      </c>
      <c r="U13" s="12">
        <v>0.21329625090873797</v>
      </c>
      <c r="V13" s="12">
        <v>0.17817777915712843</v>
      </c>
    </row>
    <row r="14" spans="1:23">
      <c r="E14" s="11">
        <v>501.495</v>
      </c>
      <c r="F14" s="12">
        <v>1.4349999999999998</v>
      </c>
      <c r="G14" s="12">
        <v>0.17424999999999999</v>
      </c>
      <c r="H14" s="13">
        <v>1.9129999999999998</v>
      </c>
      <c r="I14" s="13">
        <v>0.88</v>
      </c>
      <c r="J14" s="6">
        <v>11.03</v>
      </c>
      <c r="K14" s="6">
        <v>0.35899999999999999</v>
      </c>
      <c r="L14" s="11" t="s">
        <v>19</v>
      </c>
      <c r="M14" s="15" t="s">
        <v>19</v>
      </c>
      <c r="N14" s="15" t="s">
        <v>19</v>
      </c>
      <c r="O14" s="12" t="s">
        <v>19</v>
      </c>
      <c r="P14" s="12" t="s">
        <v>19</v>
      </c>
      <c r="Q14" s="12" t="s">
        <v>19</v>
      </c>
      <c r="R14" s="12" t="s">
        <v>19</v>
      </c>
      <c r="S14" s="12" t="s">
        <v>19</v>
      </c>
      <c r="T14" s="12" t="s">
        <v>19</v>
      </c>
      <c r="U14" s="12" t="s">
        <v>19</v>
      </c>
      <c r="V14" s="12" t="s">
        <v>19</v>
      </c>
    </row>
    <row r="15" spans="1:23">
      <c r="E15" s="11">
        <v>589.279</v>
      </c>
      <c r="F15" s="12">
        <v>1.40425</v>
      </c>
      <c r="G15" s="12">
        <v>0.16400000000000001</v>
      </c>
      <c r="H15" s="13" t="s">
        <v>19</v>
      </c>
      <c r="I15" s="13" t="s">
        <v>19</v>
      </c>
      <c r="J15" s="5" t="s">
        <v>19</v>
      </c>
      <c r="K15" s="5" t="s">
        <v>19</v>
      </c>
      <c r="L15" s="11">
        <v>92.017353579175733</v>
      </c>
      <c r="M15" s="15">
        <v>6.5851433990350268</v>
      </c>
      <c r="N15" s="15">
        <f t="shared" si="0"/>
        <v>15.260708392267794</v>
      </c>
      <c r="O15" s="12">
        <v>0.44424252795999974</v>
      </c>
      <c r="P15" s="12">
        <v>0.77486767589434347</v>
      </c>
      <c r="Q15" s="12">
        <v>1.1039696553516742</v>
      </c>
      <c r="R15" s="12">
        <v>0.34328859898873038</v>
      </c>
      <c r="S15" s="12">
        <v>0.27789629685365314</v>
      </c>
      <c r="T15" s="12">
        <v>0.14259435531439285</v>
      </c>
      <c r="U15" s="12">
        <v>0.26745432621893028</v>
      </c>
      <c r="V15" s="12">
        <v>0.13252075760431037</v>
      </c>
    </row>
    <row r="16" spans="1:23">
      <c r="E16" s="11">
        <v>693.04899999999998</v>
      </c>
      <c r="F16" s="12">
        <v>1.3939999999999999</v>
      </c>
      <c r="G16" s="12">
        <v>0.16400000000000001</v>
      </c>
      <c r="H16" s="13">
        <v>1.486</v>
      </c>
      <c r="I16" s="13">
        <v>0.623</v>
      </c>
      <c r="J16" s="14">
        <v>11.47</v>
      </c>
      <c r="K16" s="14">
        <v>0.1</v>
      </c>
      <c r="L16" s="11" t="s">
        <v>19</v>
      </c>
      <c r="M16" s="15" t="s">
        <v>19</v>
      </c>
      <c r="N16" s="15" t="s">
        <v>19</v>
      </c>
      <c r="O16" s="12" t="s">
        <v>19</v>
      </c>
      <c r="P16" s="12" t="s">
        <v>19</v>
      </c>
      <c r="Q16" s="12" t="s">
        <v>19</v>
      </c>
      <c r="R16" s="12" t="s">
        <v>19</v>
      </c>
      <c r="S16" s="12" t="s">
        <v>19</v>
      </c>
      <c r="T16" s="12" t="s">
        <v>19</v>
      </c>
      <c r="U16" s="12" t="s">
        <v>19</v>
      </c>
      <c r="V16" s="12" t="s">
        <v>19</v>
      </c>
    </row>
    <row r="17" spans="1:22">
      <c r="E17" s="11">
        <v>792.02099999999996</v>
      </c>
      <c r="F17" s="12">
        <v>1.2504999999999999</v>
      </c>
      <c r="G17" s="12">
        <v>0.15375</v>
      </c>
      <c r="H17" s="13" t="s">
        <v>19</v>
      </c>
      <c r="I17" s="13" t="s">
        <v>19</v>
      </c>
      <c r="J17" s="5" t="s">
        <v>19</v>
      </c>
      <c r="K17" s="5" t="s">
        <v>19</v>
      </c>
      <c r="L17" s="11">
        <v>103.16381738228169</v>
      </c>
      <c r="M17" s="15">
        <v>0.26989475194756007</v>
      </c>
      <c r="N17" s="15">
        <f t="shared" si="0"/>
        <v>12.121497941145131</v>
      </c>
      <c r="O17" s="12">
        <v>0.49705096072729993</v>
      </c>
      <c r="P17" s="12">
        <v>0.70438907708091625</v>
      </c>
      <c r="Q17" s="12">
        <v>0.8415966429427405</v>
      </c>
      <c r="R17" s="12">
        <v>0.29339673679379663</v>
      </c>
      <c r="S17" s="12">
        <v>0.30115611687533617</v>
      </c>
      <c r="T17" s="12">
        <v>0.17516648863892498</v>
      </c>
      <c r="U17" s="12">
        <v>0.27004679634372125</v>
      </c>
      <c r="V17" s="12">
        <v>0.13336708553112711</v>
      </c>
    </row>
    <row r="18" spans="1:22">
      <c r="E18" s="11">
        <v>889.16800000000001</v>
      </c>
      <c r="F18" s="12">
        <v>1.1582499999999998</v>
      </c>
      <c r="G18" s="12">
        <v>0.14349999999999999</v>
      </c>
      <c r="H18" s="13">
        <v>1.298</v>
      </c>
      <c r="I18" s="13">
        <v>0.19</v>
      </c>
      <c r="J18" s="6">
        <v>11.72</v>
      </c>
      <c r="K18" s="6">
        <v>0.182</v>
      </c>
      <c r="L18" s="11" t="s">
        <v>19</v>
      </c>
      <c r="M18" s="15" t="s">
        <v>19</v>
      </c>
      <c r="N18" s="15" t="s">
        <v>19</v>
      </c>
      <c r="O18" s="12" t="s">
        <v>19</v>
      </c>
      <c r="P18" s="12" t="s">
        <v>19</v>
      </c>
      <c r="Q18" s="12" t="s">
        <v>19</v>
      </c>
      <c r="R18" s="12" t="s">
        <v>19</v>
      </c>
      <c r="S18" s="12" t="s">
        <v>19</v>
      </c>
      <c r="T18" s="12" t="s">
        <v>19</v>
      </c>
      <c r="U18" s="12" t="s">
        <v>19</v>
      </c>
      <c r="V18" s="12" t="s">
        <v>19</v>
      </c>
    </row>
    <row r="19" spans="1:22">
      <c r="E19" s="11">
        <v>990.12199999999996</v>
      </c>
      <c r="F19" s="12">
        <v>1.0659999999999998</v>
      </c>
      <c r="G19" s="12">
        <v>0.123</v>
      </c>
      <c r="H19" s="13" t="s">
        <v>19</v>
      </c>
      <c r="I19" s="13" t="s">
        <v>19</v>
      </c>
      <c r="J19" s="5" t="s">
        <v>19</v>
      </c>
      <c r="K19" s="5" t="s">
        <v>19</v>
      </c>
      <c r="L19" s="11">
        <v>111.07954754122443</v>
      </c>
      <c r="M19" s="15">
        <v>4.0139067443124263</v>
      </c>
      <c r="N19" s="15">
        <f t="shared" si="0"/>
        <v>9.5967261624321996</v>
      </c>
      <c r="O19" s="12">
        <v>0.73260001336900005</v>
      </c>
      <c r="P19" s="12">
        <v>0.7833913743938633</v>
      </c>
      <c r="Q19" s="12">
        <v>0.83523793677357239</v>
      </c>
      <c r="R19" s="12">
        <v>0.24986644067151736</v>
      </c>
      <c r="S19" s="12">
        <v>0.20251338599899482</v>
      </c>
      <c r="T19" s="12">
        <v>9.7519235651255504E-2</v>
      </c>
      <c r="U19" s="12">
        <v>0.17598230409011917</v>
      </c>
      <c r="V19" s="12">
        <v>0.16875343101516668</v>
      </c>
    </row>
    <row r="20" spans="1:22">
      <c r="E20" s="11">
        <v>1185.0740000000001</v>
      </c>
      <c r="F20" s="12">
        <v>1.2094999999999998</v>
      </c>
      <c r="G20" s="12">
        <v>0.14349999999999999</v>
      </c>
      <c r="H20" s="13">
        <v>1.9800000000000002</v>
      </c>
      <c r="I20" s="13">
        <v>0.46100000000000002</v>
      </c>
      <c r="J20" s="6">
        <v>11.38</v>
      </c>
      <c r="K20" s="6">
        <v>0.27500000000000002</v>
      </c>
      <c r="L20" s="11" t="s">
        <v>19</v>
      </c>
      <c r="M20" s="15" t="s">
        <v>19</v>
      </c>
      <c r="N20" s="15" t="s">
        <v>19</v>
      </c>
      <c r="O20" s="12" t="s">
        <v>19</v>
      </c>
      <c r="P20" s="12" t="s">
        <v>19</v>
      </c>
      <c r="Q20" s="12" t="s">
        <v>19</v>
      </c>
      <c r="R20" s="12" t="s">
        <v>19</v>
      </c>
      <c r="S20" s="12" t="s">
        <v>19</v>
      </c>
      <c r="T20" s="12" t="s">
        <v>19</v>
      </c>
      <c r="U20" s="12" t="s">
        <v>19</v>
      </c>
      <c r="V20" s="12" t="s">
        <v>19</v>
      </c>
    </row>
    <row r="21" spans="1:22">
      <c r="E21" s="11">
        <v>1384.2809999999999</v>
      </c>
      <c r="F21" s="12">
        <v>1.13775</v>
      </c>
      <c r="G21" s="12">
        <v>0.13325000000000001</v>
      </c>
      <c r="H21" s="13" t="s">
        <v>19</v>
      </c>
      <c r="I21" s="13" t="s">
        <v>19</v>
      </c>
      <c r="J21" s="5" t="s">
        <v>19</v>
      </c>
      <c r="K21" s="5" t="s">
        <v>19</v>
      </c>
      <c r="L21" s="11">
        <v>103.17507418397626</v>
      </c>
      <c r="M21" s="15">
        <v>5.9630582604697864</v>
      </c>
      <c r="N21" s="15">
        <f t="shared" si="0"/>
        <v>11.027372735116479</v>
      </c>
      <c r="O21" s="12">
        <v>0.56007747977160027</v>
      </c>
      <c r="P21" s="12">
        <v>0.74560198757079454</v>
      </c>
      <c r="Q21" s="12">
        <v>1.0123218191934578</v>
      </c>
      <c r="R21" s="12">
        <v>0.31093801054886089</v>
      </c>
      <c r="S21" s="12">
        <v>0.29305167230236795</v>
      </c>
      <c r="T21" s="12">
        <v>0.15844212227646073</v>
      </c>
      <c r="U21" s="12">
        <v>0.2668611167694287</v>
      </c>
      <c r="V21" s="12">
        <v>0.19157790057511365</v>
      </c>
    </row>
    <row r="22" spans="1:22">
      <c r="E22" s="11">
        <v>1581.8219999999999</v>
      </c>
      <c r="F22" s="12">
        <v>1.4349999999999998</v>
      </c>
      <c r="G22" s="12">
        <v>0.17424999999999999</v>
      </c>
      <c r="H22" s="13">
        <v>1.9709999999999999</v>
      </c>
      <c r="I22" s="13">
        <v>0.32600000000000001</v>
      </c>
      <c r="J22" s="14">
        <v>11.58</v>
      </c>
      <c r="K22" s="14">
        <v>0.184</v>
      </c>
      <c r="L22" s="11" t="s">
        <v>19</v>
      </c>
      <c r="M22" s="15" t="s">
        <v>19</v>
      </c>
      <c r="N22" s="15" t="s">
        <v>19</v>
      </c>
      <c r="O22" s="12" t="s">
        <v>19</v>
      </c>
      <c r="P22" s="12" t="s">
        <v>19</v>
      </c>
      <c r="Q22" s="12" t="s">
        <v>19</v>
      </c>
      <c r="R22" s="12" t="s">
        <v>19</v>
      </c>
      <c r="S22" s="12" t="s">
        <v>19</v>
      </c>
      <c r="T22" s="12" t="s">
        <v>19</v>
      </c>
      <c r="U22" s="12" t="s">
        <v>19</v>
      </c>
      <c r="V22" s="12" t="s">
        <v>19</v>
      </c>
    </row>
    <row r="23" spans="1:22">
      <c r="E23" s="11">
        <v>1778.3920000000001</v>
      </c>
      <c r="F23" s="12">
        <v>1.4247499999999997</v>
      </c>
      <c r="G23" s="12">
        <v>0.17424999999999999</v>
      </c>
      <c r="H23" s="13" t="s">
        <v>19</v>
      </c>
      <c r="I23" s="13" t="s">
        <v>19</v>
      </c>
      <c r="J23" s="5" t="s">
        <v>19</v>
      </c>
      <c r="K23" s="5" t="s">
        <v>19</v>
      </c>
      <c r="L23" s="11">
        <v>60.996168582375503</v>
      </c>
      <c r="M23" s="15">
        <v>6.2851949633349102</v>
      </c>
      <c r="N23" s="15">
        <f t="shared" si="0"/>
        <v>23.358024497487424</v>
      </c>
      <c r="O23" s="12">
        <v>0.44372210431079978</v>
      </c>
      <c r="P23" s="12">
        <v>0.70780803297639805</v>
      </c>
      <c r="Q23" s="12">
        <v>0.83919639076335073</v>
      </c>
      <c r="R23" s="12">
        <v>0.25423746420666177</v>
      </c>
      <c r="S23" s="12">
        <v>0.29263892704450184</v>
      </c>
      <c r="T23" s="12">
        <v>0.15874417968627666</v>
      </c>
      <c r="U23" s="12">
        <v>0.24656046947660523</v>
      </c>
      <c r="V23" s="12">
        <v>0.12565499739080727</v>
      </c>
    </row>
    <row r="24" spans="1:22">
      <c r="E24" s="11">
        <v>1975.7619999999999</v>
      </c>
      <c r="F24" s="12">
        <v>0.68674999999999997</v>
      </c>
      <c r="G24" s="12">
        <v>8.2000000000000003E-2</v>
      </c>
      <c r="H24" s="13" t="s">
        <v>19</v>
      </c>
      <c r="I24" s="13" t="s">
        <v>19</v>
      </c>
      <c r="J24" s="5" t="s">
        <v>19</v>
      </c>
      <c r="K24" s="5" t="s">
        <v>19</v>
      </c>
      <c r="L24" s="11" t="s">
        <v>19</v>
      </c>
      <c r="M24" s="15" t="s">
        <v>19</v>
      </c>
      <c r="N24" s="15" t="s">
        <v>19</v>
      </c>
      <c r="O24" s="12" t="s">
        <v>19</v>
      </c>
      <c r="P24" s="12" t="s">
        <v>19</v>
      </c>
      <c r="Q24" s="12" t="s">
        <v>19</v>
      </c>
      <c r="R24" s="12" t="s">
        <v>19</v>
      </c>
      <c r="S24" s="12" t="s">
        <v>19</v>
      </c>
      <c r="T24" s="12" t="s">
        <v>19</v>
      </c>
      <c r="U24" s="12" t="s">
        <v>19</v>
      </c>
      <c r="V24" s="12" t="s">
        <v>19</v>
      </c>
    </row>
    <row r="25" spans="1:22">
      <c r="E25" s="11">
        <v>2466.183</v>
      </c>
      <c r="F25" s="12">
        <v>1.03525</v>
      </c>
      <c r="G25" s="12">
        <v>0.123</v>
      </c>
      <c r="H25" s="13" t="s">
        <v>19</v>
      </c>
      <c r="I25" s="13" t="s">
        <v>19</v>
      </c>
      <c r="J25" s="5" t="s">
        <v>19</v>
      </c>
      <c r="K25" s="5" t="s">
        <v>19</v>
      </c>
      <c r="L25" s="11">
        <v>66.04015616285551</v>
      </c>
      <c r="M25" s="15">
        <v>7.5266008684221335</v>
      </c>
      <c r="N25" s="15">
        <f t="shared" si="0"/>
        <v>15.676068321932279</v>
      </c>
      <c r="O25" s="12">
        <v>0.54733037546249963</v>
      </c>
      <c r="P25" s="12">
        <v>0.71656252164297396</v>
      </c>
      <c r="Q25" s="12">
        <v>0.97123865368754325</v>
      </c>
      <c r="R25" s="12">
        <v>0.20909315615561291</v>
      </c>
      <c r="S25" s="12">
        <v>0.30522516495349816</v>
      </c>
      <c r="T25" s="12">
        <v>0.16165701448208508</v>
      </c>
      <c r="U25" s="12">
        <v>0.24637061832407478</v>
      </c>
      <c r="V25" s="12">
        <v>0.2010032775142569</v>
      </c>
    </row>
    <row r="26" spans="1:22">
      <c r="E26" s="11">
        <v>2957.1509999999998</v>
      </c>
      <c r="F26" s="12">
        <v>1.64</v>
      </c>
      <c r="G26" s="12">
        <v>0.19475000000000001</v>
      </c>
      <c r="H26" s="13">
        <v>1.74</v>
      </c>
      <c r="I26" s="13">
        <v>0.39299999999999996</v>
      </c>
      <c r="J26" s="14">
        <v>11.39</v>
      </c>
      <c r="K26" s="14">
        <v>0.41099999999999998</v>
      </c>
      <c r="L26" s="11" t="s">
        <v>19</v>
      </c>
      <c r="M26" s="15" t="s">
        <v>19</v>
      </c>
      <c r="N26" s="15" t="s">
        <v>19</v>
      </c>
      <c r="O26" s="12" t="s">
        <v>19</v>
      </c>
      <c r="P26" s="12" t="s">
        <v>19</v>
      </c>
      <c r="Q26" s="12" t="s">
        <v>19</v>
      </c>
      <c r="R26" s="12" t="s">
        <v>19</v>
      </c>
      <c r="S26" s="12" t="s">
        <v>19</v>
      </c>
      <c r="T26" s="12" t="s">
        <v>19</v>
      </c>
      <c r="U26" s="12" t="s">
        <v>19</v>
      </c>
      <c r="V26" s="12" t="s">
        <v>19</v>
      </c>
    </row>
    <row r="27" spans="1:22">
      <c r="E27" s="11">
        <v>3200.5569999999998</v>
      </c>
      <c r="F27" s="16">
        <v>0.94299999999999995</v>
      </c>
      <c r="G27" s="12">
        <v>0.11275</v>
      </c>
      <c r="H27" s="13" t="s">
        <v>19</v>
      </c>
      <c r="I27" s="13" t="s">
        <v>19</v>
      </c>
      <c r="J27" s="6" t="s">
        <v>19</v>
      </c>
      <c r="K27" s="6" t="s">
        <v>19</v>
      </c>
      <c r="L27" s="11">
        <v>64.746835443037966</v>
      </c>
      <c r="M27" s="15">
        <v>6.7130390618976366</v>
      </c>
      <c r="N27" s="15">
        <f t="shared" si="0"/>
        <v>14.564418377321603</v>
      </c>
      <c r="O27" s="12">
        <v>0.49513347763040011</v>
      </c>
      <c r="P27" s="12">
        <v>0.80336905927072977</v>
      </c>
      <c r="Q27" s="12">
        <v>1.1546472845700397</v>
      </c>
      <c r="R27" s="12">
        <v>0.39842954702143751</v>
      </c>
      <c r="S27" s="12">
        <v>0.25667297693701085</v>
      </c>
      <c r="T27" s="12">
        <v>0.1234548794903733</v>
      </c>
      <c r="U27" s="12">
        <v>0.24570139733475849</v>
      </c>
      <c r="V27" s="12">
        <v>0.213299813692165</v>
      </c>
    </row>
    <row r="28" spans="1:22">
      <c r="E28" s="11">
        <v>3521.1950000000002</v>
      </c>
      <c r="F28" s="17">
        <v>0.82</v>
      </c>
      <c r="G28" s="12">
        <v>0.10249999999999999</v>
      </c>
      <c r="H28" s="13">
        <v>2.0409999999999999</v>
      </c>
      <c r="I28" s="13">
        <v>0.85899999999999999</v>
      </c>
      <c r="J28" s="6">
        <v>11.1</v>
      </c>
      <c r="K28" s="6">
        <v>0.307</v>
      </c>
      <c r="L28" s="11" t="s">
        <v>19</v>
      </c>
      <c r="M28" s="15" t="s">
        <v>19</v>
      </c>
      <c r="N28" s="15" t="s">
        <v>19</v>
      </c>
      <c r="O28" s="12" t="s">
        <v>19</v>
      </c>
      <c r="P28" s="12" t="s">
        <v>19</v>
      </c>
      <c r="Q28" s="12" t="s">
        <v>19</v>
      </c>
      <c r="R28" s="12" t="s">
        <v>19</v>
      </c>
      <c r="S28" s="12" t="s">
        <v>19</v>
      </c>
      <c r="T28" s="12" t="s">
        <v>19</v>
      </c>
      <c r="U28" s="12" t="s">
        <v>19</v>
      </c>
      <c r="V28" s="12" t="s">
        <v>19</v>
      </c>
    </row>
    <row r="29" spans="1:22">
      <c r="A29" t="s">
        <v>25</v>
      </c>
      <c r="B29">
        <v>13</v>
      </c>
      <c r="C29" s="10">
        <v>41.383000000000003</v>
      </c>
      <c r="D29" s="10">
        <v>-13.888</v>
      </c>
      <c r="E29" s="11">
        <v>11.013</v>
      </c>
      <c r="F29" s="17">
        <v>0.22549999999999998</v>
      </c>
      <c r="G29" s="12">
        <v>2.0500000000000001E-2</v>
      </c>
      <c r="H29" s="18">
        <v>1.016</v>
      </c>
      <c r="I29" s="18">
        <v>0.84899999999999998</v>
      </c>
      <c r="J29" s="6">
        <v>11.01</v>
      </c>
      <c r="K29" s="6">
        <v>0.53200000000000003</v>
      </c>
      <c r="L29" s="11" t="s">
        <v>19</v>
      </c>
      <c r="M29" s="15" t="s">
        <v>19</v>
      </c>
      <c r="N29" s="15" t="s">
        <v>19</v>
      </c>
      <c r="O29" s="12" t="s">
        <v>19</v>
      </c>
      <c r="P29" s="12" t="s">
        <v>19</v>
      </c>
      <c r="Q29" s="12" t="s">
        <v>19</v>
      </c>
      <c r="R29" s="12" t="s">
        <v>19</v>
      </c>
      <c r="S29" s="12" t="s">
        <v>19</v>
      </c>
      <c r="T29" s="12" t="s">
        <v>19</v>
      </c>
      <c r="U29" s="12" t="s">
        <v>19</v>
      </c>
      <c r="V29" s="12" t="s">
        <v>19</v>
      </c>
    </row>
    <row r="30" spans="1:22">
      <c r="E30" s="11">
        <v>30.459</v>
      </c>
      <c r="F30" s="12">
        <v>0.26649999999999996</v>
      </c>
      <c r="G30" s="12">
        <v>3.075E-2</v>
      </c>
      <c r="H30" s="13" t="s">
        <v>19</v>
      </c>
      <c r="I30" s="13" t="s">
        <v>19</v>
      </c>
      <c r="J30" s="5" t="s">
        <v>19</v>
      </c>
      <c r="K30" s="5" t="s">
        <v>19</v>
      </c>
      <c r="L30" s="11">
        <v>80.191204588910153</v>
      </c>
      <c r="M30" s="15">
        <v>10.468764878419206</v>
      </c>
      <c r="N30" s="15">
        <f t="shared" si="0"/>
        <v>3.3233071053886487</v>
      </c>
      <c r="O30" s="12">
        <v>0.70077064924859989</v>
      </c>
      <c r="P30" s="12">
        <v>0.67143789304807522</v>
      </c>
      <c r="Q30" s="12">
        <v>0.41585007847461891</v>
      </c>
      <c r="R30" s="12">
        <v>0.16942063841367128</v>
      </c>
      <c r="S30" s="12">
        <v>0.20242789168725195</v>
      </c>
      <c r="T30" s="12">
        <v>8.3969080942816091E-2</v>
      </c>
      <c r="U30" s="12">
        <v>0.11370927192957934</v>
      </c>
      <c r="V30" s="12">
        <v>0.14877950981616547</v>
      </c>
    </row>
    <row r="31" spans="1:22">
      <c r="E31" s="11">
        <v>50.795000000000002</v>
      </c>
      <c r="F31" s="12">
        <v>0.25624999999999998</v>
      </c>
      <c r="G31" s="12">
        <v>2.0500000000000001E-2</v>
      </c>
      <c r="H31" s="18">
        <v>0.94720000000000004</v>
      </c>
      <c r="I31" s="18">
        <v>0.24640000000000001</v>
      </c>
      <c r="J31" s="6">
        <v>11.14</v>
      </c>
      <c r="K31" s="6">
        <v>0.17100000000000001</v>
      </c>
      <c r="L31" s="11" t="s">
        <v>19</v>
      </c>
      <c r="M31" s="15" t="s">
        <v>19</v>
      </c>
      <c r="N31" s="15" t="s">
        <v>19</v>
      </c>
      <c r="O31" s="12" t="s">
        <v>19</v>
      </c>
      <c r="P31" s="12" t="s">
        <v>19</v>
      </c>
      <c r="Q31" s="12" t="s">
        <v>19</v>
      </c>
      <c r="R31" s="12" t="s">
        <v>19</v>
      </c>
      <c r="S31" s="12" t="s">
        <v>19</v>
      </c>
      <c r="T31" s="12" t="s">
        <v>19</v>
      </c>
      <c r="U31" s="12" t="s">
        <v>19</v>
      </c>
      <c r="V31" s="12" t="s">
        <v>19</v>
      </c>
    </row>
    <row r="32" spans="1:22">
      <c r="E32" s="11">
        <v>74.799000000000007</v>
      </c>
      <c r="F32" s="12">
        <v>0.35874999999999996</v>
      </c>
      <c r="G32" s="12">
        <v>3.075E-2</v>
      </c>
      <c r="H32" s="13" t="s">
        <v>19</v>
      </c>
      <c r="I32" s="13" t="s">
        <v>19</v>
      </c>
      <c r="J32" s="5" t="s">
        <v>19</v>
      </c>
      <c r="K32" s="5" t="s">
        <v>19</v>
      </c>
      <c r="L32" s="11">
        <v>30.216298885733014</v>
      </c>
      <c r="M32" s="15">
        <v>4.649535727926267</v>
      </c>
      <c r="N32" s="15">
        <f t="shared" si="0"/>
        <v>11.872731381055674</v>
      </c>
      <c r="O32" s="12">
        <v>0.30504585433140013</v>
      </c>
      <c r="P32" s="12">
        <v>0.8263178582473184</v>
      </c>
      <c r="Q32" s="12">
        <v>0.39489690342241168</v>
      </c>
      <c r="R32" s="12">
        <v>0.18196575146705643</v>
      </c>
      <c r="S32" s="12">
        <v>8.9459432935959884E-2</v>
      </c>
      <c r="T32" s="12">
        <v>3.1790205321711056E-2</v>
      </c>
      <c r="U32" s="12">
        <v>4.6589046465824478E-2</v>
      </c>
      <c r="V32" s="12">
        <v>7.2917131071632529E-2</v>
      </c>
    </row>
    <row r="33" spans="1:22">
      <c r="E33" s="11">
        <v>100.18899999999999</v>
      </c>
      <c r="F33" s="12">
        <v>0.51249999999999996</v>
      </c>
      <c r="G33" s="12">
        <v>5.1249999999999997E-2</v>
      </c>
      <c r="H33" s="18">
        <v>0.75609999999999999</v>
      </c>
      <c r="I33" s="18">
        <v>0.13539999999999999</v>
      </c>
      <c r="J33" s="6">
        <v>11.4</v>
      </c>
      <c r="K33" s="6">
        <v>0.159</v>
      </c>
      <c r="L33" s="11" t="s">
        <v>19</v>
      </c>
      <c r="M33" s="15" t="s">
        <v>19</v>
      </c>
      <c r="N33" s="15" t="s">
        <v>19</v>
      </c>
      <c r="O33" s="12" t="s">
        <v>19</v>
      </c>
      <c r="P33" s="12" t="s">
        <v>19</v>
      </c>
      <c r="Q33" s="12" t="s">
        <v>19</v>
      </c>
      <c r="R33" s="12" t="s">
        <v>19</v>
      </c>
      <c r="S33" s="12" t="s">
        <v>19</v>
      </c>
      <c r="T33" s="12" t="s">
        <v>19</v>
      </c>
      <c r="U33" s="12" t="s">
        <v>19</v>
      </c>
      <c r="V33" s="12" t="s">
        <v>19</v>
      </c>
    </row>
    <row r="34" spans="1:22">
      <c r="E34" s="11">
        <v>149.571</v>
      </c>
      <c r="F34" s="19" t="s">
        <v>19</v>
      </c>
      <c r="G34" s="19" t="s">
        <v>19</v>
      </c>
      <c r="H34" s="13" t="s">
        <v>19</v>
      </c>
      <c r="I34" s="13" t="s">
        <v>19</v>
      </c>
      <c r="J34" s="5" t="s">
        <v>19</v>
      </c>
      <c r="K34" s="5" t="s">
        <v>19</v>
      </c>
      <c r="L34" s="11">
        <v>82.363005780346853</v>
      </c>
      <c r="M34" s="15">
        <v>6.5700875244064267</v>
      </c>
      <c r="N34" s="15" t="s">
        <v>19</v>
      </c>
      <c r="O34" s="12">
        <v>0.61628213051789993</v>
      </c>
      <c r="P34" s="12">
        <v>0.79332496840179922</v>
      </c>
      <c r="Q34" s="12">
        <v>0.6563721159114323</v>
      </c>
      <c r="R34" s="12">
        <v>0.29316549695019278</v>
      </c>
      <c r="S34" s="12">
        <v>0.17730605769928307</v>
      </c>
      <c r="T34" s="12">
        <v>7.0065100348603818E-2</v>
      </c>
      <c r="U34" s="12">
        <v>9.284011703702022E-2</v>
      </c>
      <c r="V34" s="12">
        <v>0.13395238358577333</v>
      </c>
    </row>
    <row r="35" spans="1:22">
      <c r="E35" s="11">
        <v>199.33799999999999</v>
      </c>
      <c r="F35" s="12">
        <v>0.6047499999999999</v>
      </c>
      <c r="G35" s="12">
        <v>6.1499999999999999E-2</v>
      </c>
      <c r="H35" s="18">
        <v>2.23</v>
      </c>
      <c r="I35" s="18">
        <v>0.64700000000000002</v>
      </c>
      <c r="J35" s="6">
        <v>11.55</v>
      </c>
      <c r="K35" s="6">
        <v>0.22800000000000001</v>
      </c>
      <c r="L35" s="11" t="s">
        <v>19</v>
      </c>
      <c r="M35" s="15" t="s">
        <v>19</v>
      </c>
      <c r="N35" s="15" t="s">
        <v>19</v>
      </c>
      <c r="O35" s="12" t="s">
        <v>19</v>
      </c>
      <c r="P35" s="12" t="s">
        <v>19</v>
      </c>
      <c r="Q35" s="12" t="s">
        <v>19</v>
      </c>
      <c r="R35" s="12" t="s">
        <v>19</v>
      </c>
      <c r="S35" s="12" t="s">
        <v>19</v>
      </c>
      <c r="T35" s="12" t="s">
        <v>19</v>
      </c>
      <c r="U35" s="12" t="s">
        <v>19</v>
      </c>
      <c r="V35" s="12" t="s">
        <v>19</v>
      </c>
    </row>
    <row r="36" spans="1:22">
      <c r="E36" s="11">
        <v>298.04199999999997</v>
      </c>
      <c r="F36" s="12">
        <v>0.61499999999999988</v>
      </c>
      <c r="G36" s="12">
        <v>6.1499999999999999E-2</v>
      </c>
      <c r="H36" s="13" t="s">
        <v>19</v>
      </c>
      <c r="I36" s="13" t="s">
        <v>19</v>
      </c>
      <c r="J36" s="5" t="s">
        <v>19</v>
      </c>
      <c r="K36" s="5" t="s">
        <v>19</v>
      </c>
      <c r="L36" s="11">
        <v>13.52403420819817</v>
      </c>
      <c r="M36" s="15">
        <v>3.9847387310770612</v>
      </c>
      <c r="N36" s="15">
        <f t="shared" si="0"/>
        <v>45.474596598342778</v>
      </c>
      <c r="O36" s="12">
        <v>0.43452522051189996</v>
      </c>
      <c r="P36" s="12">
        <v>0.83372677988057187</v>
      </c>
      <c r="Q36" s="12">
        <v>0.55497952795065009</v>
      </c>
      <c r="R36" s="12">
        <v>0.24771487121173127</v>
      </c>
      <c r="S36" s="12">
        <v>0.11541889328768813</v>
      </c>
      <c r="T36" s="12">
        <v>4.4665424190607705E-2</v>
      </c>
      <c r="U36" s="12">
        <v>6.6651316229074345E-2</v>
      </c>
      <c r="V36" s="12">
        <v>8.2318982776276459E-2</v>
      </c>
    </row>
    <row r="37" spans="1:22">
      <c r="E37" s="11">
        <v>397.096</v>
      </c>
      <c r="F37" s="12">
        <v>0.70724999999999993</v>
      </c>
      <c r="G37" s="12">
        <v>7.1749999999999994E-2</v>
      </c>
      <c r="H37" s="18">
        <v>0.97129999999999994</v>
      </c>
      <c r="I37" s="18">
        <v>0.38090000000000002</v>
      </c>
      <c r="J37" s="6">
        <v>11.73</v>
      </c>
      <c r="K37" s="6">
        <v>0.47199999999999998</v>
      </c>
      <c r="L37" s="11" t="s">
        <v>19</v>
      </c>
      <c r="M37" s="15" t="s">
        <v>19</v>
      </c>
      <c r="N37" s="15" t="s">
        <v>19</v>
      </c>
      <c r="O37" s="12" t="s">
        <v>19</v>
      </c>
      <c r="P37" s="12" t="s">
        <v>19</v>
      </c>
      <c r="Q37" s="12" t="s">
        <v>19</v>
      </c>
      <c r="R37" s="12" t="s">
        <v>19</v>
      </c>
      <c r="S37" s="12" t="s">
        <v>19</v>
      </c>
      <c r="T37" s="12" t="s">
        <v>19</v>
      </c>
      <c r="U37" s="12" t="s">
        <v>19</v>
      </c>
      <c r="V37" s="12" t="s">
        <v>19</v>
      </c>
    </row>
    <row r="38" spans="1:22">
      <c r="E38" s="11">
        <v>496.10199999999998</v>
      </c>
      <c r="F38" s="12">
        <v>0.70724999999999993</v>
      </c>
      <c r="G38" s="12">
        <v>7.1749999999999994E-2</v>
      </c>
      <c r="H38" s="13" t="s">
        <v>19</v>
      </c>
      <c r="I38" s="13" t="s">
        <v>19</v>
      </c>
      <c r="J38" s="5" t="s">
        <v>19</v>
      </c>
      <c r="K38" s="5" t="s">
        <v>19</v>
      </c>
      <c r="L38" s="11">
        <v>18.316582914572869</v>
      </c>
      <c r="M38" s="15">
        <v>3.8929755355118276</v>
      </c>
      <c r="N38" s="15">
        <f t="shared" si="0"/>
        <v>38.612551440329199</v>
      </c>
      <c r="O38" s="12">
        <v>0.56767252689000036</v>
      </c>
      <c r="P38" s="12">
        <v>0.78246138357878414</v>
      </c>
      <c r="Q38" s="12">
        <v>0.60093172234087799</v>
      </c>
      <c r="R38" s="12">
        <v>0.2445308261177124</v>
      </c>
      <c r="S38" s="12">
        <v>0.16397923552083749</v>
      </c>
      <c r="T38" s="12">
        <v>7.1074860294637929E-2</v>
      </c>
      <c r="U38" s="12">
        <v>7.6751135271444629E-2</v>
      </c>
      <c r="V38" s="12">
        <v>9.6056254405407132E-2</v>
      </c>
    </row>
    <row r="39" spans="1:22" s="20" customFormat="1">
      <c r="E39" s="11">
        <v>990.42200000000003</v>
      </c>
      <c r="F39" s="9" t="s">
        <v>19</v>
      </c>
      <c r="G39" s="9" t="s">
        <v>19</v>
      </c>
      <c r="H39" s="13" t="s">
        <v>19</v>
      </c>
      <c r="I39" s="13" t="s">
        <v>19</v>
      </c>
      <c r="J39" s="5" t="s">
        <v>19</v>
      </c>
      <c r="K39" s="5" t="s">
        <v>19</v>
      </c>
      <c r="L39" s="11">
        <v>42.569641523525021</v>
      </c>
      <c r="M39" s="15">
        <v>2.9475104549609323</v>
      </c>
      <c r="N39" s="15" t="s">
        <v>19</v>
      </c>
      <c r="O39" s="12">
        <v>0.49902456471000034</v>
      </c>
      <c r="P39" s="12">
        <v>0.68541218965214634</v>
      </c>
      <c r="Q39" s="12">
        <v>0.67791680771143492</v>
      </c>
      <c r="R39" s="12">
        <v>0.1974724191163271</v>
      </c>
      <c r="S39" s="12">
        <v>0.25278589918379935</v>
      </c>
      <c r="T39" s="12">
        <v>0.14899682984762888</v>
      </c>
      <c r="U39" s="12">
        <v>0.15256318285749965</v>
      </c>
      <c r="V39" s="12">
        <v>0.10757563868079553</v>
      </c>
    </row>
    <row r="40" spans="1:22">
      <c r="A40" t="s">
        <v>25</v>
      </c>
      <c r="B40">
        <v>38</v>
      </c>
      <c r="C40" s="10">
        <v>58.843000000000004</v>
      </c>
      <c r="D40" s="10">
        <v>-31.266999999999999</v>
      </c>
      <c r="E40" s="11">
        <v>20.109000000000002</v>
      </c>
      <c r="F40" s="12">
        <v>0.47149999999999997</v>
      </c>
      <c r="G40" s="12">
        <v>7.1749999999999994E-2</v>
      </c>
      <c r="H40" s="13">
        <v>0.94400000000000006</v>
      </c>
      <c r="I40" s="13">
        <v>1.0210000000000001</v>
      </c>
      <c r="J40" s="5">
        <v>11.26</v>
      </c>
      <c r="K40" s="5">
        <v>0.51800000000000002</v>
      </c>
      <c r="L40" s="11" t="s">
        <v>19</v>
      </c>
      <c r="M40" s="15" t="s">
        <v>19</v>
      </c>
      <c r="N40" s="15" t="s">
        <v>19</v>
      </c>
      <c r="O40" s="12" t="s">
        <v>19</v>
      </c>
      <c r="P40" s="12" t="s">
        <v>19</v>
      </c>
      <c r="Q40" s="12" t="s">
        <v>19</v>
      </c>
      <c r="R40" s="12" t="s">
        <v>19</v>
      </c>
      <c r="S40" s="12" t="s">
        <v>19</v>
      </c>
      <c r="T40" s="12" t="s">
        <v>19</v>
      </c>
      <c r="U40" s="12" t="s">
        <v>19</v>
      </c>
      <c r="V40" s="12" t="s">
        <v>19</v>
      </c>
    </row>
    <row r="41" spans="1:22">
      <c r="E41" s="11">
        <v>29.817</v>
      </c>
      <c r="F41" s="12">
        <v>0.24599999999999997</v>
      </c>
      <c r="G41" s="12">
        <v>4.1000000000000002E-2</v>
      </c>
      <c r="H41" s="13" t="s">
        <v>19</v>
      </c>
      <c r="I41" s="13" t="s">
        <v>19</v>
      </c>
      <c r="J41" s="5" t="s">
        <v>19</v>
      </c>
      <c r="K41" s="5" t="s">
        <v>19</v>
      </c>
      <c r="L41" s="11">
        <v>12.018920058071476</v>
      </c>
      <c r="M41" s="15">
        <v>0.59938335313429014</v>
      </c>
      <c r="N41" s="15">
        <f t="shared" si="0"/>
        <v>20.467729114713197</v>
      </c>
      <c r="O41" s="12">
        <v>0.21898559889990005</v>
      </c>
      <c r="P41" s="12">
        <v>0.4969137782325076</v>
      </c>
      <c r="Q41" s="12">
        <v>0.93059843396204822</v>
      </c>
      <c r="R41" s="12">
        <v>0.24634504672146776</v>
      </c>
      <c r="S41" s="12">
        <v>0.17064046370920413</v>
      </c>
      <c r="T41" s="12">
        <v>6.2189702226759215E-2</v>
      </c>
      <c r="U41" s="12">
        <v>8.674922570798263E-2</v>
      </c>
      <c r="V41" s="12">
        <v>0.14322431050866183</v>
      </c>
    </row>
    <row r="42" spans="1:22">
      <c r="E42" s="11">
        <v>48.734999999999999</v>
      </c>
      <c r="F42" s="12">
        <v>0.26649999999999996</v>
      </c>
      <c r="G42" s="12">
        <v>4.1000000000000002E-2</v>
      </c>
      <c r="H42" s="13">
        <v>0.871</v>
      </c>
      <c r="I42" s="13">
        <v>0.95540000000000003</v>
      </c>
      <c r="J42" s="5">
        <v>11.04</v>
      </c>
      <c r="K42" s="5">
        <v>0.61899999999999999</v>
      </c>
      <c r="L42" s="11" t="s">
        <v>19</v>
      </c>
      <c r="M42" s="15" t="s">
        <v>19</v>
      </c>
      <c r="N42" s="15" t="s">
        <v>19</v>
      </c>
      <c r="O42" s="12" t="s">
        <v>19</v>
      </c>
      <c r="P42" s="12" t="s">
        <v>19</v>
      </c>
      <c r="Q42" s="12" t="s">
        <v>19</v>
      </c>
      <c r="R42" s="12" t="s">
        <v>19</v>
      </c>
      <c r="S42" s="12" t="s">
        <v>19</v>
      </c>
      <c r="T42" s="12" t="s">
        <v>19</v>
      </c>
      <c r="U42" s="12" t="s">
        <v>19</v>
      </c>
      <c r="V42" s="12" t="s">
        <v>19</v>
      </c>
    </row>
    <row r="43" spans="1:22">
      <c r="E43" s="11">
        <v>59.332000000000001</v>
      </c>
      <c r="F43" s="12">
        <v>0.31774999999999998</v>
      </c>
      <c r="G43" s="12">
        <v>5.1249999999999997E-2</v>
      </c>
      <c r="H43" s="13">
        <v>0.56899999999999995</v>
      </c>
      <c r="I43" s="13">
        <v>0.12920000000000001</v>
      </c>
      <c r="J43" s="5">
        <v>12.46</v>
      </c>
      <c r="K43" s="5">
        <v>0.61399999999999999</v>
      </c>
      <c r="L43" s="11" t="s">
        <v>19</v>
      </c>
      <c r="M43" s="15" t="s">
        <v>19</v>
      </c>
      <c r="N43" s="15" t="s">
        <v>19</v>
      </c>
      <c r="O43" s="12" t="s">
        <v>19</v>
      </c>
      <c r="P43" s="12" t="s">
        <v>19</v>
      </c>
      <c r="Q43" s="12" t="s">
        <v>19</v>
      </c>
      <c r="R43" s="12" t="s">
        <v>19</v>
      </c>
      <c r="S43" s="12" t="s">
        <v>19</v>
      </c>
      <c r="T43" s="12" t="s">
        <v>19</v>
      </c>
      <c r="U43" s="12" t="s">
        <v>19</v>
      </c>
      <c r="V43" s="12" t="s">
        <v>19</v>
      </c>
    </row>
    <row r="44" spans="1:22">
      <c r="E44" s="11">
        <v>68.938999999999993</v>
      </c>
      <c r="F44" s="12">
        <v>0.27675</v>
      </c>
      <c r="G44" s="12">
        <v>4.1000000000000002E-2</v>
      </c>
      <c r="H44" s="13" t="s">
        <v>19</v>
      </c>
      <c r="I44" s="13" t="s">
        <v>19</v>
      </c>
      <c r="J44" s="5" t="s">
        <v>19</v>
      </c>
      <c r="K44" s="5" t="s">
        <v>19</v>
      </c>
      <c r="L44" s="11">
        <v>49.061148811497027</v>
      </c>
      <c r="M44" s="15">
        <v>3.045068689685543</v>
      </c>
      <c r="N44" s="15">
        <f t="shared" si="0"/>
        <v>5.6409196829721644</v>
      </c>
      <c r="O44" s="12">
        <v>0.58815638259839975</v>
      </c>
      <c r="P44" s="12">
        <v>0.4605637954712779</v>
      </c>
      <c r="Q44" s="12" t="s">
        <v>19</v>
      </c>
      <c r="R44" s="12" t="s">
        <v>19</v>
      </c>
      <c r="S44" s="12" t="s">
        <v>19</v>
      </c>
      <c r="T44" s="12" t="s">
        <v>19</v>
      </c>
      <c r="U44" s="12" t="s">
        <v>19</v>
      </c>
      <c r="V44" s="12" t="s">
        <v>19</v>
      </c>
    </row>
    <row r="45" spans="1:22">
      <c r="E45" s="11">
        <v>99.637</v>
      </c>
      <c r="F45" s="12">
        <v>0.37924999999999998</v>
      </c>
      <c r="G45" s="12">
        <v>6.1499999999999999E-2</v>
      </c>
      <c r="H45" s="13">
        <v>0.40400000000000003</v>
      </c>
      <c r="I45" s="13">
        <v>4.4200000000000003E-2</v>
      </c>
      <c r="J45" s="5">
        <v>12.49</v>
      </c>
      <c r="K45" s="5">
        <v>0.375</v>
      </c>
      <c r="L45" s="11" t="s">
        <v>19</v>
      </c>
      <c r="M45" s="15" t="s">
        <v>19</v>
      </c>
      <c r="N45" s="15" t="s">
        <v>19</v>
      </c>
      <c r="O45" s="12" t="s">
        <v>19</v>
      </c>
      <c r="P45" s="12" t="s">
        <v>19</v>
      </c>
      <c r="Q45" s="12" t="s">
        <v>19</v>
      </c>
      <c r="R45" s="12" t="s">
        <v>19</v>
      </c>
      <c r="S45" s="12" t="s">
        <v>19</v>
      </c>
      <c r="T45" s="12" t="s">
        <v>19</v>
      </c>
      <c r="U45" s="12" t="s">
        <v>19</v>
      </c>
      <c r="V45" s="12" t="s">
        <v>19</v>
      </c>
    </row>
    <row r="46" spans="1:22">
      <c r="E46" s="11">
        <v>198.53200000000001</v>
      </c>
      <c r="F46" s="12">
        <v>0.62524999999999997</v>
      </c>
      <c r="G46" s="12">
        <v>9.2249999999999999E-2</v>
      </c>
      <c r="H46" s="13" t="s">
        <v>19</v>
      </c>
      <c r="I46" s="13" t="s">
        <v>19</v>
      </c>
      <c r="J46" s="5" t="s">
        <v>19</v>
      </c>
      <c r="K46" s="5" t="s">
        <v>19</v>
      </c>
      <c r="L46" s="11">
        <v>35.8703420112302</v>
      </c>
      <c r="M46" s="15">
        <v>3.3207225103732227</v>
      </c>
      <c r="N46" s="15">
        <f t="shared" si="0"/>
        <v>17.430834637825541</v>
      </c>
      <c r="O46" s="12">
        <v>0.3757071290503996</v>
      </c>
      <c r="P46" s="12">
        <v>0.48486871698418355</v>
      </c>
      <c r="Q46" s="12">
        <v>0.82829138208660658</v>
      </c>
      <c r="R46" s="12">
        <v>0.28608576177409528</v>
      </c>
      <c r="S46" s="12">
        <v>0.24350991655401782</v>
      </c>
      <c r="T46" s="12">
        <v>0.10140508570449987</v>
      </c>
      <c r="U46" s="12">
        <v>0.14151099159341363</v>
      </c>
      <c r="V46" s="12">
        <v>0.18314118956435418</v>
      </c>
    </row>
    <row r="47" spans="1:22">
      <c r="E47" s="11">
        <v>297.37900000000002</v>
      </c>
      <c r="F47" s="12">
        <v>0.63549999999999995</v>
      </c>
      <c r="G47" s="12">
        <v>9.2249999999999999E-2</v>
      </c>
      <c r="H47" s="13" t="s">
        <v>19</v>
      </c>
      <c r="I47" s="13" t="s">
        <v>19</v>
      </c>
      <c r="J47" s="5" t="s">
        <v>19</v>
      </c>
      <c r="K47" s="5" t="s">
        <v>19</v>
      </c>
      <c r="L47" s="11" t="s">
        <v>19</v>
      </c>
      <c r="M47" s="15" t="s">
        <v>19</v>
      </c>
      <c r="N47" s="15" t="s">
        <v>19</v>
      </c>
      <c r="O47" s="12" t="s">
        <v>19</v>
      </c>
      <c r="P47" s="12" t="s">
        <v>19</v>
      </c>
      <c r="Q47" s="12" t="s">
        <v>19</v>
      </c>
      <c r="R47" s="12" t="s">
        <v>19</v>
      </c>
      <c r="S47" s="12" t="s">
        <v>19</v>
      </c>
      <c r="T47" s="12" t="s">
        <v>19</v>
      </c>
      <c r="U47" s="12" t="s">
        <v>19</v>
      </c>
      <c r="V47" s="12" t="s">
        <v>19</v>
      </c>
    </row>
    <row r="48" spans="1:22">
      <c r="E48" s="11">
        <v>396.77300000000002</v>
      </c>
      <c r="F48" s="12">
        <v>0.63549999999999995</v>
      </c>
      <c r="G48" s="12">
        <v>9.2249999999999999E-2</v>
      </c>
      <c r="H48" s="13" t="s">
        <v>19</v>
      </c>
      <c r="I48" s="13" t="s">
        <v>19</v>
      </c>
      <c r="J48" s="5" t="s">
        <v>19</v>
      </c>
      <c r="K48" s="5" t="s">
        <v>19</v>
      </c>
      <c r="L48" s="11">
        <v>22.082832586765726</v>
      </c>
      <c r="M48" s="15">
        <v>1.1589826467150193</v>
      </c>
      <c r="N48" s="15">
        <f t="shared" si="0"/>
        <v>28.778011041067984</v>
      </c>
      <c r="O48" s="12">
        <v>7.4199310286499995E-2</v>
      </c>
      <c r="P48" s="12">
        <v>0.39688792031575648</v>
      </c>
      <c r="Q48" s="12">
        <v>0.44791052846860008</v>
      </c>
      <c r="R48" s="12">
        <v>0.23247269114401656</v>
      </c>
      <c r="S48" s="12">
        <v>7.601762786142828E-2</v>
      </c>
      <c r="T48" s="12">
        <v>3.139821192711257E-2</v>
      </c>
      <c r="U48" s="12">
        <v>4.1057294434525875E-2</v>
      </c>
      <c r="V48" s="12">
        <v>2.9629482863923015E-2</v>
      </c>
    </row>
    <row r="49" spans="1:22">
      <c r="E49" s="11">
        <v>494.63600000000002</v>
      </c>
      <c r="F49" s="12">
        <v>0.95324999999999993</v>
      </c>
      <c r="G49" s="12">
        <v>0.14349999999999999</v>
      </c>
      <c r="H49" s="13">
        <v>1.5670000000000002</v>
      </c>
      <c r="I49" s="13">
        <v>0.13300000000000001</v>
      </c>
      <c r="J49" s="5">
        <v>11.85</v>
      </c>
      <c r="K49" s="5">
        <v>0.10100000000000001</v>
      </c>
      <c r="L49" s="11" t="s">
        <v>19</v>
      </c>
      <c r="M49" s="15" t="s">
        <v>19</v>
      </c>
      <c r="N49" s="15" t="s">
        <v>19</v>
      </c>
      <c r="O49" s="12" t="s">
        <v>19</v>
      </c>
      <c r="P49" s="12" t="s">
        <v>19</v>
      </c>
      <c r="Q49" s="12" t="s">
        <v>19</v>
      </c>
      <c r="R49" s="12" t="s">
        <v>19</v>
      </c>
      <c r="S49" s="12" t="s">
        <v>19</v>
      </c>
      <c r="T49" s="12" t="s">
        <v>19</v>
      </c>
      <c r="U49" s="12" t="s">
        <v>19</v>
      </c>
      <c r="V49" s="12" t="s">
        <v>19</v>
      </c>
    </row>
    <row r="50" spans="1:22">
      <c r="E50" s="11">
        <v>568.54600000000005</v>
      </c>
      <c r="F50" s="12">
        <v>0.70724999999999993</v>
      </c>
      <c r="G50" s="12">
        <v>0.10249999999999999</v>
      </c>
      <c r="H50" s="13" t="s">
        <v>19</v>
      </c>
      <c r="I50" s="13" t="s">
        <v>19</v>
      </c>
      <c r="J50" s="5" t="s">
        <v>19</v>
      </c>
      <c r="K50" s="5" t="s">
        <v>19</v>
      </c>
      <c r="L50" s="11">
        <v>39.543817527010795</v>
      </c>
      <c r="M50" s="15">
        <v>3.6762369785788307</v>
      </c>
      <c r="N50" s="15">
        <f t="shared" si="0"/>
        <v>17.885223132969035</v>
      </c>
      <c r="O50" s="12">
        <v>0.4375134058476996</v>
      </c>
      <c r="P50" s="12">
        <v>0.4932115226665259</v>
      </c>
      <c r="Q50" s="12">
        <v>0.7854469340388549</v>
      </c>
      <c r="R50" s="12">
        <v>0.23177299061349887</v>
      </c>
      <c r="S50" s="12">
        <v>0.19043390689807596</v>
      </c>
      <c r="T50" s="12">
        <v>9.0120212576083741E-2</v>
      </c>
      <c r="U50" s="12">
        <v>0.11762248941137819</v>
      </c>
      <c r="V50" s="12">
        <v>0.15541553462634208</v>
      </c>
    </row>
    <row r="51" spans="1:22">
      <c r="E51" s="11">
        <v>643.51499999999999</v>
      </c>
      <c r="F51" s="12">
        <v>0.79949999999999999</v>
      </c>
      <c r="G51" s="12">
        <v>0.123</v>
      </c>
      <c r="H51" s="13">
        <v>1.696</v>
      </c>
      <c r="I51" s="13">
        <v>1.613</v>
      </c>
      <c r="J51" s="5">
        <v>10.54</v>
      </c>
      <c r="K51" s="5">
        <v>0.55400000000000005</v>
      </c>
      <c r="L51" s="11" t="s">
        <v>19</v>
      </c>
      <c r="M51" s="15" t="s">
        <v>19</v>
      </c>
      <c r="N51" s="15" t="s">
        <v>19</v>
      </c>
      <c r="O51" s="12" t="s">
        <v>19</v>
      </c>
      <c r="P51" s="12" t="s">
        <v>19</v>
      </c>
      <c r="Q51" s="12" t="s">
        <v>19</v>
      </c>
      <c r="R51" s="12" t="s">
        <v>19</v>
      </c>
      <c r="S51" s="12" t="s">
        <v>19</v>
      </c>
      <c r="T51" s="12" t="s">
        <v>19</v>
      </c>
      <c r="U51" s="12" t="s">
        <v>19</v>
      </c>
      <c r="V51" s="12" t="s">
        <v>19</v>
      </c>
    </row>
    <row r="52" spans="1:22">
      <c r="E52" s="11">
        <v>791.59799999999996</v>
      </c>
      <c r="F52" s="12">
        <v>0.70724999999999993</v>
      </c>
      <c r="G52" s="12">
        <v>0.10249999999999999</v>
      </c>
      <c r="H52" s="13" t="s">
        <v>19</v>
      </c>
      <c r="I52" s="13" t="s">
        <v>19</v>
      </c>
      <c r="J52" s="5" t="s">
        <v>19</v>
      </c>
      <c r="K52" s="5" t="s">
        <v>19</v>
      </c>
      <c r="L52" s="11">
        <v>16.687987629155845</v>
      </c>
      <c r="M52" s="15">
        <v>3.3041722649385994</v>
      </c>
      <c r="N52" s="15">
        <f t="shared" si="0"/>
        <v>42.380784053575894</v>
      </c>
      <c r="O52" s="12">
        <v>0.31048524163229951</v>
      </c>
      <c r="P52" s="12">
        <v>0.40895755324760058</v>
      </c>
      <c r="Q52" s="12">
        <v>0.88208343463308325</v>
      </c>
      <c r="R52" s="12">
        <v>0.2475723474704328</v>
      </c>
      <c r="S52" s="12">
        <v>0.21443440411552409</v>
      </c>
      <c r="T52" s="12">
        <v>9.9828730214932576E-2</v>
      </c>
      <c r="U52" s="12">
        <v>0.12786139849249806</v>
      </c>
      <c r="V52" s="12">
        <v>8.9585390985797292E-2</v>
      </c>
    </row>
    <row r="53" spans="1:22">
      <c r="E53" s="11">
        <v>939.57399999999996</v>
      </c>
      <c r="F53" s="12">
        <v>1.1479999999999999</v>
      </c>
      <c r="G53" s="12">
        <v>0.17424999999999999</v>
      </c>
      <c r="H53" s="13">
        <v>1.25</v>
      </c>
      <c r="I53" s="13">
        <v>0.36</v>
      </c>
      <c r="J53" s="5">
        <v>10.86</v>
      </c>
      <c r="K53" s="5">
        <v>0.185</v>
      </c>
      <c r="L53" s="11" t="s">
        <v>19</v>
      </c>
      <c r="M53" s="15" t="s">
        <v>19</v>
      </c>
      <c r="N53" s="15" t="s">
        <v>19</v>
      </c>
      <c r="O53" s="12" t="s">
        <v>19</v>
      </c>
      <c r="P53" s="12" t="s">
        <v>19</v>
      </c>
      <c r="Q53" s="12" t="s">
        <v>19</v>
      </c>
      <c r="R53" s="12" t="s">
        <v>19</v>
      </c>
      <c r="S53" s="12" t="s">
        <v>19</v>
      </c>
      <c r="T53" s="12" t="s">
        <v>19</v>
      </c>
      <c r="U53" s="12" t="s">
        <v>19</v>
      </c>
      <c r="V53" s="12" t="s">
        <v>19</v>
      </c>
    </row>
    <row r="54" spans="1:22">
      <c r="E54" s="11">
        <v>989.56600000000003</v>
      </c>
      <c r="F54" s="12">
        <v>1.2402499999999999</v>
      </c>
      <c r="G54" s="12">
        <v>0.1845</v>
      </c>
      <c r="H54" s="13" t="s">
        <v>19</v>
      </c>
      <c r="I54" s="13" t="s">
        <v>19</v>
      </c>
      <c r="J54" s="5" t="s">
        <v>19</v>
      </c>
      <c r="K54" s="5" t="s">
        <v>19</v>
      </c>
      <c r="L54" s="11">
        <v>32.723735408560302</v>
      </c>
      <c r="M54" s="15">
        <v>3.5021057467449723</v>
      </c>
      <c r="N54" s="15">
        <f t="shared" si="0"/>
        <v>37.900624256837105</v>
      </c>
      <c r="O54" s="12">
        <v>0.24780104188979973</v>
      </c>
      <c r="P54" s="12">
        <v>0.48068667238963542</v>
      </c>
      <c r="Q54" s="12">
        <v>0.90499323931382525</v>
      </c>
      <c r="R54" s="12">
        <v>0.30678668288123861</v>
      </c>
      <c r="S54" s="12">
        <v>0.15066257412898196</v>
      </c>
      <c r="T54" s="12">
        <v>7.1656542586240143E-2</v>
      </c>
      <c r="U54" s="12">
        <v>9.7043031138560998E-2</v>
      </c>
      <c r="V54" s="12">
        <v>0.10873993405932705</v>
      </c>
    </row>
    <row r="55" spans="1:22">
      <c r="E55" s="11">
        <v>1148.633</v>
      </c>
      <c r="F55" s="12">
        <v>1.107</v>
      </c>
      <c r="G55" s="12">
        <v>0.16400000000000001</v>
      </c>
      <c r="H55" s="13">
        <v>1.8629999999999998</v>
      </c>
      <c r="I55" s="13">
        <v>0.16600000000000001</v>
      </c>
      <c r="J55" s="5">
        <v>12.2</v>
      </c>
      <c r="K55" s="5">
        <v>0.16900000000000001</v>
      </c>
      <c r="L55" s="11" t="s">
        <v>19</v>
      </c>
      <c r="M55" s="15" t="s">
        <v>19</v>
      </c>
      <c r="N55" s="15" t="s">
        <v>19</v>
      </c>
      <c r="O55" s="12" t="s">
        <v>19</v>
      </c>
      <c r="P55" s="12" t="s">
        <v>19</v>
      </c>
      <c r="Q55" s="12" t="s">
        <v>19</v>
      </c>
      <c r="R55" s="12" t="s">
        <v>19</v>
      </c>
      <c r="S55" s="12" t="s">
        <v>19</v>
      </c>
      <c r="T55" s="12" t="s">
        <v>19</v>
      </c>
      <c r="U55" s="12" t="s">
        <v>19</v>
      </c>
      <c r="V55" s="12" t="s">
        <v>19</v>
      </c>
    </row>
    <row r="56" spans="1:22">
      <c r="E56" s="11">
        <v>1284.5429999999999</v>
      </c>
      <c r="F56" s="12">
        <v>0.75849999999999995</v>
      </c>
      <c r="G56" s="12">
        <v>0.11275</v>
      </c>
      <c r="H56" s="13" t="s">
        <v>19</v>
      </c>
      <c r="I56" s="13" t="s">
        <v>19</v>
      </c>
      <c r="J56" s="5" t="s">
        <v>19</v>
      </c>
      <c r="K56" s="5" t="s">
        <v>19</v>
      </c>
      <c r="L56" s="11">
        <v>26.526530847145487</v>
      </c>
      <c r="M56" s="15">
        <v>3.2917741442322446</v>
      </c>
      <c r="N56" s="15">
        <f t="shared" si="0"/>
        <v>28.59401421055486</v>
      </c>
      <c r="O56" s="12">
        <v>0.20559453157320015</v>
      </c>
      <c r="P56" s="12">
        <v>0.50536549561936639</v>
      </c>
      <c r="Q56" s="12">
        <v>0.9536760610949232</v>
      </c>
      <c r="R56" s="12">
        <v>0.34714266119161785</v>
      </c>
      <c r="S56" s="12">
        <v>0.15773510148351724</v>
      </c>
      <c r="T56" s="12">
        <v>7.3187548456586218E-2</v>
      </c>
      <c r="U56" s="12">
        <v>8.3936652785708887E-2</v>
      </c>
      <c r="V56" s="12">
        <v>0.15199581533607426</v>
      </c>
    </row>
    <row r="57" spans="1:22">
      <c r="E57" s="11">
        <v>1336.8150000000001</v>
      </c>
      <c r="F57" s="12">
        <v>1.2607499999999998</v>
      </c>
      <c r="G57" s="12">
        <v>0.19</v>
      </c>
      <c r="H57" s="13">
        <v>1.52</v>
      </c>
      <c r="I57" s="13">
        <v>0.29599999999999999</v>
      </c>
      <c r="J57" s="5">
        <v>11.84</v>
      </c>
      <c r="K57" s="5">
        <v>1.127</v>
      </c>
      <c r="L57" s="11" t="s">
        <v>19</v>
      </c>
      <c r="M57" s="15" t="s">
        <v>19</v>
      </c>
      <c r="N57" s="15" t="s">
        <v>19</v>
      </c>
      <c r="O57" s="12" t="s">
        <v>19</v>
      </c>
      <c r="P57" s="12" t="s">
        <v>19</v>
      </c>
      <c r="Q57" s="12" t="s">
        <v>19</v>
      </c>
      <c r="R57" s="12" t="s">
        <v>19</v>
      </c>
      <c r="S57" s="12" t="s">
        <v>19</v>
      </c>
      <c r="T57" s="12" t="s">
        <v>19</v>
      </c>
      <c r="U57" s="12" t="s">
        <v>19</v>
      </c>
      <c r="V57" s="12" t="s">
        <v>19</v>
      </c>
    </row>
    <row r="58" spans="1:22">
      <c r="A58" t="s">
        <v>25</v>
      </c>
      <c r="B58">
        <v>44</v>
      </c>
      <c r="C58" s="10">
        <v>59.622999999999998</v>
      </c>
      <c r="D58" s="10">
        <v>-38.954000000000001</v>
      </c>
      <c r="E58" s="11">
        <v>30.706</v>
      </c>
      <c r="F58" s="12">
        <v>0.55349999999999999</v>
      </c>
      <c r="G58" s="12">
        <v>5.1249999999999997E-2</v>
      </c>
      <c r="H58" s="13" t="s">
        <v>19</v>
      </c>
      <c r="I58" s="13" t="s">
        <v>19</v>
      </c>
      <c r="J58" s="5" t="s">
        <v>19</v>
      </c>
      <c r="K58" s="5" t="s">
        <v>19</v>
      </c>
      <c r="L58" s="11">
        <v>41.561749159058131</v>
      </c>
      <c r="M58" s="15">
        <v>2.6781110699588093</v>
      </c>
      <c r="N58" s="15">
        <f t="shared" si="0"/>
        <v>13.31753381893861</v>
      </c>
      <c r="O58" s="12">
        <v>0.2067430491882</v>
      </c>
      <c r="P58" s="12">
        <v>0.51479679235406006</v>
      </c>
      <c r="Q58" s="12">
        <v>0.73021138282709996</v>
      </c>
      <c r="R58" s="12">
        <v>0.14817559393487043</v>
      </c>
      <c r="S58" s="12">
        <v>0.10716424113119258</v>
      </c>
      <c r="T58" s="12">
        <v>2.9436116612873719E-2</v>
      </c>
      <c r="U58" s="12">
        <v>5.8650876549312128E-2</v>
      </c>
      <c r="V58" s="12">
        <v>8.628103010942749E-2</v>
      </c>
    </row>
    <row r="59" spans="1:22">
      <c r="E59" s="11">
        <v>40.213999999999999</v>
      </c>
      <c r="F59" s="12">
        <v>0.51249999999999996</v>
      </c>
      <c r="G59" s="12">
        <v>5.1249999999999997E-2</v>
      </c>
      <c r="H59" s="13">
        <v>1.24</v>
      </c>
      <c r="I59" s="13">
        <v>0.505</v>
      </c>
      <c r="J59" s="5">
        <v>11.44</v>
      </c>
      <c r="K59" s="5">
        <v>0.35299999999999998</v>
      </c>
      <c r="L59" s="11" t="s">
        <v>19</v>
      </c>
      <c r="M59" s="15" t="s">
        <v>19</v>
      </c>
      <c r="N59" s="15" t="s">
        <v>19</v>
      </c>
      <c r="O59" s="12" t="s">
        <v>19</v>
      </c>
      <c r="P59" s="12" t="s">
        <v>19</v>
      </c>
      <c r="Q59" s="12" t="s">
        <v>19</v>
      </c>
      <c r="R59" s="12" t="s">
        <v>19</v>
      </c>
      <c r="S59" s="12" t="s">
        <v>19</v>
      </c>
      <c r="T59" s="12" t="s">
        <v>19</v>
      </c>
      <c r="U59" s="12" t="s">
        <v>19</v>
      </c>
      <c r="V59" s="12" t="s">
        <v>19</v>
      </c>
    </row>
    <row r="60" spans="1:22">
      <c r="E60" s="11">
        <v>50.316000000000003</v>
      </c>
      <c r="F60" s="12">
        <v>1.03525</v>
      </c>
      <c r="G60" s="12">
        <v>0.10249999999999999</v>
      </c>
      <c r="H60" s="13">
        <v>1.9629999999999999</v>
      </c>
      <c r="I60" s="13">
        <v>0.19799999999999998</v>
      </c>
      <c r="J60" s="5">
        <v>11.67</v>
      </c>
      <c r="K60" s="5">
        <v>0.109</v>
      </c>
      <c r="L60" s="11">
        <v>31.631578947368414</v>
      </c>
      <c r="M60" s="15">
        <v>1.5279815178765699</v>
      </c>
      <c r="N60" s="15">
        <f t="shared" si="0"/>
        <v>32.728369384359411</v>
      </c>
      <c r="O60" s="12">
        <v>0.18750936044819994</v>
      </c>
      <c r="P60" s="12">
        <v>0.47614876293713609</v>
      </c>
      <c r="Q60" s="12">
        <v>0.46529520672003949</v>
      </c>
      <c r="R60" s="12">
        <v>0.23346478060239889</v>
      </c>
      <c r="S60" s="12">
        <v>0.12075081404437499</v>
      </c>
      <c r="T60" s="12">
        <v>4.8536055211481903E-2</v>
      </c>
      <c r="U60" s="12">
        <v>6.872546120518265E-2</v>
      </c>
      <c r="V60" s="12">
        <v>8.51459581497057E-2</v>
      </c>
    </row>
    <row r="61" spans="1:22">
      <c r="E61" s="11">
        <v>100.224</v>
      </c>
      <c r="F61" s="12">
        <v>1.28125</v>
      </c>
      <c r="G61" s="12">
        <v>0.123</v>
      </c>
      <c r="H61" s="13" t="s">
        <v>19</v>
      </c>
      <c r="I61" s="13" t="s">
        <v>19</v>
      </c>
      <c r="J61" s="5" t="s">
        <v>19</v>
      </c>
      <c r="K61" s="5" t="s">
        <v>19</v>
      </c>
      <c r="L61" s="11" t="s">
        <v>19</v>
      </c>
      <c r="M61" s="15" t="s">
        <v>19</v>
      </c>
      <c r="N61" s="15" t="s">
        <v>19</v>
      </c>
      <c r="O61" s="12" t="s">
        <v>19</v>
      </c>
      <c r="P61" s="12" t="s">
        <v>19</v>
      </c>
      <c r="Q61" s="12" t="s">
        <v>19</v>
      </c>
      <c r="R61" s="12" t="s">
        <v>19</v>
      </c>
      <c r="S61" s="12" t="s">
        <v>19</v>
      </c>
      <c r="T61" s="12" t="s">
        <v>19</v>
      </c>
      <c r="U61" s="12" t="s">
        <v>19</v>
      </c>
      <c r="V61" s="12" t="s">
        <v>19</v>
      </c>
    </row>
    <row r="62" spans="1:22">
      <c r="E62" s="11">
        <v>198.321</v>
      </c>
      <c r="F62" s="12">
        <v>0.82</v>
      </c>
      <c r="G62" s="12">
        <v>8.2000000000000003E-2</v>
      </c>
      <c r="H62" s="13">
        <v>1.2</v>
      </c>
      <c r="I62" s="13">
        <v>0.218</v>
      </c>
      <c r="J62" s="5">
        <v>11.73</v>
      </c>
      <c r="K62" s="5">
        <v>0.28799999999999998</v>
      </c>
      <c r="L62" s="11">
        <v>36.871508379888276</v>
      </c>
      <c r="M62" s="15">
        <v>2.122229087284226</v>
      </c>
      <c r="N62" s="15">
        <f t="shared" si="0"/>
        <v>22.239393939393931</v>
      </c>
      <c r="O62" s="12">
        <v>9.5591904001299882E-2</v>
      </c>
      <c r="P62" s="12">
        <v>0.53179442132327759</v>
      </c>
      <c r="Q62" s="12">
        <v>0.4743607713776381</v>
      </c>
      <c r="R62" s="12">
        <v>0.20892641972745321</v>
      </c>
      <c r="S62" s="12">
        <v>0.10353809360340897</v>
      </c>
      <c r="T62" s="12">
        <v>4.5639597480564939E-2</v>
      </c>
      <c r="U62" s="12">
        <v>6.0441827005028821E-2</v>
      </c>
      <c r="V62" s="12">
        <v>0.10899627351602481</v>
      </c>
    </row>
    <row r="63" spans="1:22">
      <c r="E63" s="11">
        <v>298.548</v>
      </c>
      <c r="F63" s="12">
        <v>0.66625000000000001</v>
      </c>
      <c r="G63" s="12">
        <v>6.1499999999999999E-2</v>
      </c>
      <c r="H63" s="13" t="s">
        <v>19</v>
      </c>
      <c r="I63" s="13" t="s">
        <v>19</v>
      </c>
      <c r="J63" s="5" t="s">
        <v>19</v>
      </c>
      <c r="K63" s="5" t="s">
        <v>19</v>
      </c>
      <c r="L63" s="11" t="s">
        <v>19</v>
      </c>
      <c r="M63" s="15" t="s">
        <v>19</v>
      </c>
      <c r="N63" s="15" t="s">
        <v>19</v>
      </c>
      <c r="O63" s="12" t="s">
        <v>19</v>
      </c>
      <c r="P63" s="12" t="s">
        <v>19</v>
      </c>
      <c r="Q63" s="12" t="s">
        <v>19</v>
      </c>
      <c r="R63" s="12" t="s">
        <v>19</v>
      </c>
      <c r="S63" s="12" t="s">
        <v>19</v>
      </c>
      <c r="T63" s="12" t="s">
        <v>19</v>
      </c>
      <c r="U63" s="12" t="s">
        <v>19</v>
      </c>
      <c r="V63" s="12" t="s">
        <v>19</v>
      </c>
    </row>
    <row r="64" spans="1:22">
      <c r="E64" s="11">
        <v>495.88900000000001</v>
      </c>
      <c r="F64" s="12">
        <v>2.13</v>
      </c>
      <c r="G64" s="12">
        <v>0.21</v>
      </c>
      <c r="H64" s="13" t="s">
        <v>19</v>
      </c>
      <c r="I64" s="13" t="s">
        <v>19</v>
      </c>
      <c r="J64" s="5" t="s">
        <v>19</v>
      </c>
      <c r="K64" s="5" t="s">
        <v>19</v>
      </c>
      <c r="L64" s="11">
        <v>116.44067796610167</v>
      </c>
      <c r="M64" s="15">
        <v>8.4537208871874938</v>
      </c>
      <c r="N64" s="15">
        <f t="shared" si="0"/>
        <v>18.292576419213976</v>
      </c>
      <c r="O64" s="12">
        <v>0.47896004338699982</v>
      </c>
      <c r="P64" s="12">
        <v>0.43268007643346496</v>
      </c>
      <c r="Q64" s="12">
        <v>0.63633558479542074</v>
      </c>
      <c r="R64" s="12">
        <v>0.19207141288468829</v>
      </c>
      <c r="S64" s="12">
        <v>0.1449271583683491</v>
      </c>
      <c r="T64" s="12">
        <v>5.8776357916726425E-2</v>
      </c>
      <c r="U64" s="12">
        <v>7.8673820052489282E-2</v>
      </c>
      <c r="V64" s="12">
        <v>7.6685527177725157E-2</v>
      </c>
    </row>
    <row r="65" spans="1:22">
      <c r="E65" s="11">
        <v>692.94299999999998</v>
      </c>
      <c r="F65" s="12">
        <v>1.0044999999999999</v>
      </c>
      <c r="G65" s="12">
        <v>0.10249999999999999</v>
      </c>
      <c r="H65" s="13">
        <v>2.3620000000000001</v>
      </c>
      <c r="I65" s="13">
        <v>0.34499999999999997</v>
      </c>
      <c r="J65" s="5">
        <v>11.45</v>
      </c>
      <c r="K65" s="5">
        <v>0.121</v>
      </c>
      <c r="L65" s="11">
        <v>83.604651162790674</v>
      </c>
      <c r="M65" s="15">
        <v>5.1985613562699635</v>
      </c>
      <c r="N65" s="15">
        <f t="shared" si="0"/>
        <v>12.01488178025035</v>
      </c>
      <c r="O65" s="12">
        <v>0.13385157206890019</v>
      </c>
      <c r="P65" s="12">
        <v>0.51865819900907728</v>
      </c>
      <c r="Q65" s="12">
        <v>0.48957191303331576</v>
      </c>
      <c r="R65" s="12">
        <v>0.24016348132795598</v>
      </c>
      <c r="S65" s="12">
        <v>0.10617544918131656</v>
      </c>
      <c r="T65" s="12">
        <v>4.6155463848650484E-2</v>
      </c>
      <c r="U65" s="12">
        <v>6.8409021921654323E-2</v>
      </c>
      <c r="V65" s="12">
        <v>9.5731463784927917E-2</v>
      </c>
    </row>
    <row r="66" spans="1:22">
      <c r="E66" s="11">
        <v>891.28899999999999</v>
      </c>
      <c r="F66" s="12">
        <v>1.2607499999999998</v>
      </c>
      <c r="G66" s="12">
        <v>0.123</v>
      </c>
      <c r="H66" s="13" t="s">
        <v>19</v>
      </c>
      <c r="I66" s="13" t="s">
        <v>19</v>
      </c>
      <c r="J66" s="5" t="s">
        <v>19</v>
      </c>
      <c r="K66" s="5" t="s">
        <v>19</v>
      </c>
      <c r="L66" s="11">
        <v>59.510869565217391</v>
      </c>
      <c r="M66" s="15">
        <v>5.9986650760280069</v>
      </c>
      <c r="N66" s="15">
        <f t="shared" si="0"/>
        <v>21.185205479452051</v>
      </c>
      <c r="O66" s="12">
        <v>0.29689916708970027</v>
      </c>
      <c r="P66" s="12">
        <v>0.49037079490237923</v>
      </c>
      <c r="Q66" s="12">
        <v>0.74816220942862866</v>
      </c>
      <c r="R66" s="12">
        <v>0.23956065202687213</v>
      </c>
      <c r="S66" s="12">
        <v>9.7290983646545259E-2</v>
      </c>
      <c r="T66" s="12">
        <v>4.4512398963472581E-2</v>
      </c>
      <c r="U66" s="12">
        <v>5.8672805536581059E-2</v>
      </c>
      <c r="V66" s="12">
        <v>7.7771960098466889E-2</v>
      </c>
    </row>
    <row r="67" spans="1:22">
      <c r="E67" s="11">
        <v>989.60199999999998</v>
      </c>
      <c r="F67" s="12">
        <v>0.74824999999999997</v>
      </c>
      <c r="G67" s="12">
        <v>7.1749999999999994E-2</v>
      </c>
      <c r="H67" s="13">
        <v>1.714</v>
      </c>
      <c r="I67" s="13">
        <v>0.55500000000000005</v>
      </c>
      <c r="J67" s="5">
        <v>11.37</v>
      </c>
      <c r="K67" s="5">
        <v>0.26900000000000002</v>
      </c>
      <c r="L67" s="11">
        <v>60.344827586206911</v>
      </c>
      <c r="M67" s="15">
        <v>4.5887431611005223</v>
      </c>
      <c r="N67" s="15">
        <f t="shared" si="0"/>
        <v>12.399571428571425</v>
      </c>
      <c r="O67" s="12">
        <v>0.33732898038420006</v>
      </c>
      <c r="P67" s="12">
        <v>0.4914792290494604</v>
      </c>
      <c r="Q67" s="12">
        <v>0.60453036066684052</v>
      </c>
      <c r="R67" s="12">
        <v>0.19747937471674434</v>
      </c>
      <c r="S67" s="12">
        <v>0.12744469624853924</v>
      </c>
      <c r="T67" s="12">
        <v>5.196160015909225E-2</v>
      </c>
      <c r="U67" s="12">
        <v>6.9175593253861287E-2</v>
      </c>
      <c r="V67" s="12">
        <v>0.10421844152710516</v>
      </c>
    </row>
    <row r="68" spans="1:22">
      <c r="E68" s="11">
        <v>1087.278</v>
      </c>
      <c r="F68" s="12">
        <v>0.98399999999999987</v>
      </c>
      <c r="G68" s="12">
        <v>0.10249999999999999</v>
      </c>
      <c r="H68" s="13" t="s">
        <v>19</v>
      </c>
      <c r="I68" s="13" t="s">
        <v>19</v>
      </c>
      <c r="J68" s="5" t="s">
        <v>19</v>
      </c>
      <c r="K68" s="5" t="s">
        <v>19</v>
      </c>
      <c r="L68" s="11">
        <v>35.32710280373832</v>
      </c>
      <c r="M68" s="15">
        <v>1.9456986991223635</v>
      </c>
      <c r="N68" s="15">
        <f t="shared" si="0"/>
        <v>27.853968253968251</v>
      </c>
      <c r="O68" s="12">
        <v>0.34680409260699974</v>
      </c>
      <c r="P68" s="12">
        <v>0.49570453597282249</v>
      </c>
      <c r="Q68" s="12">
        <v>0.5803201060714207</v>
      </c>
      <c r="R68" s="12">
        <v>0.23702396562089706</v>
      </c>
      <c r="S68" s="12">
        <v>0.14522871375610841</v>
      </c>
      <c r="T68" s="12">
        <v>6.1254668731874844E-2</v>
      </c>
      <c r="U68" s="12">
        <v>8.3502942840625025E-2</v>
      </c>
      <c r="V68" s="12">
        <v>0.11946289088892137</v>
      </c>
    </row>
    <row r="69" spans="1:22">
      <c r="E69" s="11">
        <v>1235.528</v>
      </c>
      <c r="F69" s="12">
        <v>1.1684999999999999</v>
      </c>
      <c r="G69" s="12">
        <v>0.11275</v>
      </c>
      <c r="H69" s="13">
        <v>1.46</v>
      </c>
      <c r="I69" s="13">
        <v>0.11399999999999999</v>
      </c>
      <c r="J69" s="5">
        <v>11.85</v>
      </c>
      <c r="K69" s="5">
        <v>0.115</v>
      </c>
      <c r="L69" s="11">
        <v>45.356521739130443</v>
      </c>
      <c r="M69" s="15">
        <v>2.4101284187047223</v>
      </c>
      <c r="N69" s="15">
        <f t="shared" si="0"/>
        <v>25.762557515337416</v>
      </c>
      <c r="O69" s="12">
        <v>0.36103610890480037</v>
      </c>
      <c r="P69" s="12">
        <v>0.43983328540761474</v>
      </c>
      <c r="Q69" s="12">
        <v>0.50056089473246046</v>
      </c>
      <c r="R69" s="12">
        <v>0.19970738290320006</v>
      </c>
      <c r="S69" s="12">
        <v>0.1916908544555482</v>
      </c>
      <c r="T69" s="12">
        <v>8.0940394298880086E-2</v>
      </c>
      <c r="U69" s="12">
        <v>9.8652372384558165E-2</v>
      </c>
      <c r="V69" s="12">
        <v>0.11541300265597253</v>
      </c>
    </row>
    <row r="70" spans="1:22">
      <c r="E70" s="11">
        <v>1382.393</v>
      </c>
      <c r="F70" s="12">
        <v>1.1684999999999999</v>
      </c>
      <c r="G70" s="12">
        <v>0.11275</v>
      </c>
      <c r="H70" s="13" t="s">
        <v>19</v>
      </c>
      <c r="I70" s="13" t="s">
        <v>19</v>
      </c>
      <c r="J70" s="5" t="s">
        <v>19</v>
      </c>
      <c r="K70" s="5" t="s">
        <v>19</v>
      </c>
      <c r="L70" s="11">
        <v>48.962722852512137</v>
      </c>
      <c r="M70" s="15">
        <v>2.9476912451526318</v>
      </c>
      <c r="N70" s="15">
        <f t="shared" si="0"/>
        <v>23.865094339622647</v>
      </c>
      <c r="O70" s="12">
        <v>0.34874388118010036</v>
      </c>
      <c r="P70" s="12">
        <v>0.41796415102397771</v>
      </c>
      <c r="Q70" s="12">
        <v>0.58998877828410523</v>
      </c>
      <c r="R70" s="12">
        <v>0.22499816863021133</v>
      </c>
      <c r="S70" s="12">
        <v>0.10273962943029927</v>
      </c>
      <c r="T70" s="12">
        <v>5.0195532778722851E-2</v>
      </c>
      <c r="U70" s="12">
        <v>5.4365329707735867E-2</v>
      </c>
      <c r="V70" s="12">
        <v>5.5458515931438093E-2</v>
      </c>
    </row>
    <row r="71" spans="1:22">
      <c r="E71" s="11">
        <v>1580.6759999999999</v>
      </c>
      <c r="F71" s="12">
        <v>1.28125</v>
      </c>
      <c r="G71" s="12">
        <v>0.123</v>
      </c>
      <c r="H71" s="13">
        <v>1.52</v>
      </c>
      <c r="I71" s="13">
        <v>0.20600000000000002</v>
      </c>
      <c r="J71" s="5">
        <v>12.02</v>
      </c>
      <c r="K71" s="5">
        <v>0.27100000000000002</v>
      </c>
      <c r="L71" s="11">
        <v>48.090452261306503</v>
      </c>
      <c r="M71" s="15">
        <v>2.6960652254599755</v>
      </c>
      <c r="N71" s="15">
        <f t="shared" si="0"/>
        <v>26.642502612330215</v>
      </c>
      <c r="O71" s="12">
        <v>0.26099881796590035</v>
      </c>
      <c r="P71" s="12">
        <v>0.53735255382803959</v>
      </c>
      <c r="Q71" s="12">
        <v>0.58214850794975748</v>
      </c>
      <c r="R71" s="12">
        <v>0.17214417114194203</v>
      </c>
      <c r="S71" s="12">
        <v>9.1941348266750003E-2</v>
      </c>
      <c r="T71" s="12">
        <v>3.7294793134729075E-2</v>
      </c>
      <c r="U71" s="12">
        <v>5.4079777789448537E-2</v>
      </c>
      <c r="V71" s="12">
        <v>9.6024521290923814E-2</v>
      </c>
    </row>
    <row r="72" spans="1:22">
      <c r="E72" s="11">
        <v>1776.415</v>
      </c>
      <c r="F72" s="12">
        <v>1.2299999999999998</v>
      </c>
      <c r="G72" s="12">
        <v>0.123</v>
      </c>
      <c r="H72" s="13">
        <v>1.5799999999999998</v>
      </c>
      <c r="I72" s="13">
        <v>0.19799999999999998</v>
      </c>
      <c r="J72" s="5">
        <v>11.96</v>
      </c>
      <c r="K72" s="5">
        <v>0.16600000000000001</v>
      </c>
      <c r="L72" s="11">
        <v>47.44034707158356</v>
      </c>
      <c r="M72" s="15">
        <v>2.5128527124821143</v>
      </c>
      <c r="N72" s="15">
        <f t="shared" si="0"/>
        <v>25.927297668038378</v>
      </c>
      <c r="O72" s="12">
        <v>0.35367726115119991</v>
      </c>
      <c r="P72" s="12">
        <v>0.45023182935245143</v>
      </c>
      <c r="Q72" s="12">
        <v>0.49258291529167242</v>
      </c>
      <c r="R72" s="12">
        <v>0.17823815935973958</v>
      </c>
      <c r="S72" s="12">
        <v>0.13222198240124997</v>
      </c>
      <c r="T72" s="12">
        <v>6.0753910000284163E-2</v>
      </c>
      <c r="U72" s="12">
        <v>7.0556169364277971E-2</v>
      </c>
      <c r="V72" s="12">
        <v>8.7481151993427639E-2</v>
      </c>
    </row>
    <row r="73" spans="1:22">
      <c r="E73" s="11">
        <v>1972.365</v>
      </c>
      <c r="F73" s="12">
        <v>1.0762499999999999</v>
      </c>
      <c r="G73" s="12">
        <v>0.11275</v>
      </c>
      <c r="H73" s="13" t="s">
        <v>19</v>
      </c>
      <c r="I73" s="13" t="s">
        <v>19</v>
      </c>
      <c r="J73" s="5" t="s">
        <v>19</v>
      </c>
      <c r="K73" s="5" t="s">
        <v>19</v>
      </c>
      <c r="L73" s="11">
        <v>45.754141238012217</v>
      </c>
      <c r="M73" s="15">
        <v>4.8838374740939399</v>
      </c>
      <c r="N73" s="15">
        <f t="shared" si="0"/>
        <v>23.522460937499993</v>
      </c>
      <c r="O73" s="12">
        <v>0.30432330051759987</v>
      </c>
      <c r="P73" s="12">
        <v>0.41521228396526927</v>
      </c>
      <c r="Q73" s="12">
        <v>0.55633030377011305</v>
      </c>
      <c r="R73" s="12">
        <v>0.19020878241358175</v>
      </c>
      <c r="S73" s="12">
        <v>9.627725134872972E-2</v>
      </c>
      <c r="T73" s="12">
        <v>4.42034475134577E-2</v>
      </c>
      <c r="U73" s="12">
        <v>5.6070930287637294E-2</v>
      </c>
      <c r="V73" s="12">
        <v>4.3673490171669764E-2</v>
      </c>
    </row>
    <row r="74" spans="1:22">
      <c r="E74" s="11">
        <v>2217.8339999999998</v>
      </c>
      <c r="F74" s="12">
        <v>1.7424999999999997</v>
      </c>
      <c r="G74" s="12">
        <v>0.17424999999999999</v>
      </c>
      <c r="H74" s="13">
        <v>1.8149999999999999</v>
      </c>
      <c r="I74" s="13">
        <v>0.17800000000000002</v>
      </c>
      <c r="J74" s="5">
        <v>11.83</v>
      </c>
      <c r="K74" s="5">
        <v>0.161</v>
      </c>
      <c r="L74" s="11">
        <v>45.666666666666657</v>
      </c>
      <c r="M74" s="15">
        <v>7.7389167323479393</v>
      </c>
      <c r="N74" s="15">
        <f t="shared" ref="N74:N137" si="1">F74/(L74/1000)</f>
        <v>38.156934306569347</v>
      </c>
      <c r="O74" s="12">
        <v>0.68926386128600015</v>
      </c>
      <c r="P74" s="12">
        <v>0.43885564783985137</v>
      </c>
      <c r="Q74" s="12">
        <v>0.59988928660719476</v>
      </c>
      <c r="R74" s="12">
        <v>0.23804918654755117</v>
      </c>
      <c r="S74" s="12">
        <v>0.28986598103092864</v>
      </c>
      <c r="T74" s="12">
        <v>0.14857192840957084</v>
      </c>
      <c r="U74" s="12">
        <v>0.1658196109240048</v>
      </c>
      <c r="V74" s="12">
        <v>0.17707068467349432</v>
      </c>
    </row>
    <row r="75" spans="1:22">
      <c r="E75" s="11">
        <v>2560.41</v>
      </c>
      <c r="F75" s="12">
        <v>2.51125</v>
      </c>
      <c r="G75" s="12">
        <v>0.25624999999999998</v>
      </c>
      <c r="H75" s="13" t="s">
        <v>19</v>
      </c>
      <c r="I75" s="13" t="s">
        <v>19</v>
      </c>
      <c r="J75" s="5" t="s">
        <v>19</v>
      </c>
      <c r="K75" s="5" t="s">
        <v>19</v>
      </c>
      <c r="L75" s="11">
        <v>77.223974763406957</v>
      </c>
      <c r="M75" s="15">
        <v>2.2149576023539868</v>
      </c>
      <c r="N75" s="15">
        <f t="shared" si="1"/>
        <v>32.519046160130706</v>
      </c>
      <c r="O75" s="12">
        <v>0.5790416030525003</v>
      </c>
      <c r="P75" s="12">
        <v>0.4716206832440441</v>
      </c>
      <c r="Q75" s="12">
        <v>0.55629876772391607</v>
      </c>
      <c r="R75" s="12">
        <v>0.19692035038686853</v>
      </c>
      <c r="S75" s="12">
        <v>0.19671812423402193</v>
      </c>
      <c r="T75" s="12">
        <v>0.10375716495915707</v>
      </c>
      <c r="U75" s="12">
        <v>0.11266220563540469</v>
      </c>
      <c r="V75" s="12">
        <v>0.15553595559710814</v>
      </c>
    </row>
    <row r="76" spans="1:22">
      <c r="E76" s="11">
        <v>2753.9810000000002</v>
      </c>
      <c r="F76" s="12">
        <v>2.0397499999999997</v>
      </c>
      <c r="G76" s="12">
        <v>0.20499999999999999</v>
      </c>
      <c r="H76" s="13">
        <v>2.0190000000000001</v>
      </c>
      <c r="I76" s="13">
        <v>5.2000000000000005E-2</v>
      </c>
      <c r="J76" s="5">
        <v>12.41</v>
      </c>
      <c r="K76" s="5">
        <v>9.4E-2</v>
      </c>
      <c r="L76" s="11">
        <v>60.528925619834688</v>
      </c>
      <c r="M76" s="15">
        <v>5.7358925041635329</v>
      </c>
      <c r="N76" s="15">
        <f t="shared" si="1"/>
        <v>33.698764336428191</v>
      </c>
      <c r="O76" s="12">
        <v>0.30206701917560036</v>
      </c>
      <c r="P76" s="12">
        <v>0.58700579918410056</v>
      </c>
      <c r="Q76" s="12">
        <v>0.43801381804337236</v>
      </c>
      <c r="R76" s="12">
        <v>0.19712908737453463</v>
      </c>
      <c r="S76" s="12">
        <v>8.9618162102992421E-2</v>
      </c>
      <c r="T76" s="12">
        <v>3.0986508836489436E-2</v>
      </c>
      <c r="U76" s="12">
        <v>5.0139772860999285E-2</v>
      </c>
      <c r="V76" s="12">
        <v>0.12128065171228569</v>
      </c>
    </row>
    <row r="77" spans="1:22">
      <c r="E77" s="11">
        <v>2854.4639999999999</v>
      </c>
      <c r="F77" s="12">
        <v>1.1684999999999999</v>
      </c>
      <c r="G77" s="12">
        <v>0.11275</v>
      </c>
      <c r="H77" s="13" t="s">
        <v>19</v>
      </c>
      <c r="I77" s="13" t="s">
        <v>19</v>
      </c>
      <c r="J77" s="5" t="s">
        <v>19</v>
      </c>
      <c r="K77" s="5" t="s">
        <v>19</v>
      </c>
      <c r="L77" s="11" t="s">
        <v>19</v>
      </c>
      <c r="M77" s="15" t="s">
        <v>19</v>
      </c>
      <c r="N77" s="15" t="s">
        <v>19</v>
      </c>
      <c r="O77" s="12">
        <v>0.9194593179827999</v>
      </c>
      <c r="P77" s="12">
        <v>0.49730548526449336</v>
      </c>
      <c r="Q77" s="12">
        <v>1.099491048974871</v>
      </c>
      <c r="R77" s="12">
        <v>0.50288981937816213</v>
      </c>
      <c r="S77" s="12">
        <v>0.46262793841926719</v>
      </c>
      <c r="T77" s="12">
        <v>0.18524768234634242</v>
      </c>
      <c r="U77" s="12">
        <v>0.27678304568761486</v>
      </c>
      <c r="V77" s="12">
        <v>0.3641471624834412</v>
      </c>
    </row>
    <row r="78" spans="1:22">
      <c r="E78" s="11">
        <v>2915.4349999999999</v>
      </c>
      <c r="F78" s="12">
        <v>1.3734999999999999</v>
      </c>
      <c r="G78" s="12">
        <v>0.13325000000000001</v>
      </c>
      <c r="H78" s="13">
        <v>1.635</v>
      </c>
      <c r="I78" s="13">
        <v>0.318</v>
      </c>
      <c r="J78" s="5">
        <v>11.75</v>
      </c>
      <c r="K78" s="5">
        <v>0.25800000000000001</v>
      </c>
      <c r="L78" s="11">
        <v>65.280757097791778</v>
      </c>
      <c r="M78" s="15">
        <v>3.1299228877894549</v>
      </c>
      <c r="N78" s="15">
        <f t="shared" si="1"/>
        <v>21.039890789600854</v>
      </c>
      <c r="O78" s="12">
        <v>0.62459980537640036</v>
      </c>
      <c r="P78" s="12">
        <v>0.49491653489624959</v>
      </c>
      <c r="Q78" s="12">
        <v>0.51644918263524453</v>
      </c>
      <c r="R78" s="12">
        <v>0.24415792790035151</v>
      </c>
      <c r="S78" s="12">
        <v>0.2500366906134992</v>
      </c>
      <c r="T78" s="12">
        <v>0.12516356742654791</v>
      </c>
      <c r="U78" s="12">
        <v>0.16147256975965957</v>
      </c>
      <c r="V78" s="12">
        <v>0.20617520418442548</v>
      </c>
    </row>
    <row r="79" spans="1:22" s="21" customFormat="1">
      <c r="A79" t="s">
        <v>25</v>
      </c>
      <c r="B79" s="21">
        <v>69</v>
      </c>
      <c r="C79" s="22">
        <v>55.841999999999999</v>
      </c>
      <c r="D79" s="22">
        <v>-48.093000000000004</v>
      </c>
      <c r="E79" s="23">
        <v>14.368</v>
      </c>
      <c r="F79" s="24">
        <v>0.23574999999999999</v>
      </c>
      <c r="G79" s="24">
        <v>2.0500000000000001E-2</v>
      </c>
      <c r="H79" s="24" t="s">
        <v>19</v>
      </c>
      <c r="I79" s="24" t="s">
        <v>19</v>
      </c>
      <c r="J79" s="25" t="s">
        <v>19</v>
      </c>
      <c r="K79" s="25" t="s">
        <v>19</v>
      </c>
      <c r="L79" s="23">
        <v>27.870062753783685</v>
      </c>
      <c r="M79" s="25">
        <v>9.3967678563005128E-2</v>
      </c>
      <c r="N79" s="15">
        <f t="shared" si="1"/>
        <v>8.4588973509933769</v>
      </c>
      <c r="O79" s="24">
        <v>0.91969053089200015</v>
      </c>
      <c r="P79" s="24">
        <v>0.49800317344222589</v>
      </c>
      <c r="Q79" s="24">
        <v>0.84208710340022819</v>
      </c>
      <c r="R79" s="24">
        <v>0.38545580018685477</v>
      </c>
      <c r="S79" s="24">
        <v>0.27375227399540331</v>
      </c>
      <c r="T79" s="24">
        <v>0.11932134132675246</v>
      </c>
      <c r="U79" s="24">
        <v>0.15722960580028042</v>
      </c>
      <c r="V79" s="24">
        <v>0.23271689878048807</v>
      </c>
    </row>
    <row r="80" spans="1:22">
      <c r="E80" s="11">
        <v>25.564</v>
      </c>
      <c r="F80" s="12">
        <v>0.18449999999999997</v>
      </c>
      <c r="G80" s="12">
        <v>1.025E-2</v>
      </c>
      <c r="H80" s="13">
        <v>1.1720000000000002</v>
      </c>
      <c r="I80" s="13">
        <v>0.80500000000000005</v>
      </c>
      <c r="J80" s="5">
        <v>11.39</v>
      </c>
      <c r="K80" s="5">
        <v>0.53400000000000003</v>
      </c>
      <c r="L80" s="11" t="s">
        <v>19</v>
      </c>
      <c r="M80" s="15" t="s">
        <v>19</v>
      </c>
      <c r="N80" s="15" t="s">
        <v>19</v>
      </c>
      <c r="O80" s="12" t="s">
        <v>19</v>
      </c>
      <c r="P80" s="12" t="s">
        <v>19</v>
      </c>
      <c r="Q80" s="12" t="s">
        <v>19</v>
      </c>
      <c r="R80" s="12" t="s">
        <v>19</v>
      </c>
      <c r="S80" s="12" t="s">
        <v>19</v>
      </c>
      <c r="T80" s="12" t="s">
        <v>19</v>
      </c>
      <c r="U80" s="12" t="s">
        <v>19</v>
      </c>
      <c r="V80" s="12" t="s">
        <v>19</v>
      </c>
    </row>
    <row r="81" spans="5:22">
      <c r="E81" s="11">
        <v>29.626000000000001</v>
      </c>
      <c r="F81" s="12">
        <v>0.22549999999999998</v>
      </c>
      <c r="G81" s="12">
        <v>2.0500000000000001E-2</v>
      </c>
      <c r="H81" s="13" t="s">
        <v>19</v>
      </c>
      <c r="I81" s="13" t="s">
        <v>19</v>
      </c>
      <c r="J81" s="5" t="s">
        <v>19</v>
      </c>
      <c r="K81" s="5" t="s">
        <v>19</v>
      </c>
      <c r="L81" s="11">
        <v>59.68917305409677</v>
      </c>
      <c r="M81" s="15">
        <v>1.6728190495685811</v>
      </c>
      <c r="N81" s="15">
        <f t="shared" si="1"/>
        <v>3.7779045756862395</v>
      </c>
      <c r="O81" s="12">
        <v>0.7508322331167</v>
      </c>
      <c r="P81" s="12">
        <v>0.47811875405990373</v>
      </c>
      <c r="Q81" s="12">
        <v>0.81697998823861018</v>
      </c>
      <c r="R81" s="12">
        <v>0.39151288150947988</v>
      </c>
      <c r="S81" s="12">
        <v>0.28840054192847941</v>
      </c>
      <c r="T81" s="12">
        <v>0.14667643524304852</v>
      </c>
      <c r="U81" s="12">
        <v>0.18260716596835197</v>
      </c>
      <c r="V81" s="12">
        <v>0.21598631456702128</v>
      </c>
    </row>
    <row r="82" spans="5:22">
      <c r="E82" s="11">
        <v>39.831000000000003</v>
      </c>
      <c r="F82" s="12">
        <v>0.35874999999999996</v>
      </c>
      <c r="G82" s="12">
        <v>2.0500000000000001E-2</v>
      </c>
      <c r="H82" s="13">
        <v>0.64829999999999999</v>
      </c>
      <c r="I82" s="13">
        <v>0.26269999999999999</v>
      </c>
      <c r="J82" s="5">
        <v>11.46</v>
      </c>
      <c r="K82" s="5">
        <v>0.312</v>
      </c>
      <c r="L82" s="11" t="s">
        <v>19</v>
      </c>
      <c r="M82" s="15" t="s">
        <v>19</v>
      </c>
      <c r="N82" s="15" t="s">
        <v>19</v>
      </c>
      <c r="O82" s="12" t="s">
        <v>19</v>
      </c>
      <c r="P82" s="12" t="s">
        <v>19</v>
      </c>
      <c r="Q82" s="12" t="s">
        <v>19</v>
      </c>
      <c r="R82" s="12" t="s">
        <v>19</v>
      </c>
      <c r="S82" s="12" t="s">
        <v>19</v>
      </c>
      <c r="T82" s="12" t="s">
        <v>19</v>
      </c>
      <c r="U82" s="12" t="s">
        <v>19</v>
      </c>
      <c r="V82" s="12" t="s">
        <v>19</v>
      </c>
    </row>
    <row r="83" spans="5:22" s="20" customFormat="1">
      <c r="E83" s="11">
        <v>59.743000000000002</v>
      </c>
      <c r="F83" s="19" t="s">
        <v>19</v>
      </c>
      <c r="G83" s="26" t="s">
        <v>19</v>
      </c>
      <c r="H83" s="13" t="s">
        <v>19</v>
      </c>
      <c r="I83" s="13" t="s">
        <v>19</v>
      </c>
      <c r="J83" s="5" t="s">
        <v>19</v>
      </c>
      <c r="K83" s="5" t="s">
        <v>19</v>
      </c>
      <c r="L83" s="11">
        <v>38.581876161043425</v>
      </c>
      <c r="M83" s="15">
        <v>5.9586815013194974</v>
      </c>
      <c r="N83" s="15" t="s">
        <v>19</v>
      </c>
      <c r="O83" s="12">
        <v>0.44140825695049968</v>
      </c>
      <c r="P83" s="12">
        <v>0.46486150749311334</v>
      </c>
      <c r="Q83" s="12">
        <v>0.5932742008060834</v>
      </c>
      <c r="R83" s="12">
        <v>0.17837729543775349</v>
      </c>
      <c r="S83" s="12">
        <v>0.24635498016975385</v>
      </c>
      <c r="T83" s="12">
        <v>0.12592889511924918</v>
      </c>
      <c r="U83" s="12">
        <v>0.14855962851737523</v>
      </c>
      <c r="V83" s="12">
        <v>0.17483412077453736</v>
      </c>
    </row>
    <row r="84" spans="5:22">
      <c r="E84" s="11">
        <v>89.558999999999997</v>
      </c>
      <c r="F84" s="12">
        <v>0.48174999999999996</v>
      </c>
      <c r="G84" s="12">
        <v>3.075E-2</v>
      </c>
      <c r="H84" s="13">
        <v>0.93</v>
      </c>
      <c r="I84" s="13">
        <v>0.36099999999999999</v>
      </c>
      <c r="J84" s="5">
        <v>11.19</v>
      </c>
      <c r="K84" s="5">
        <v>0.247</v>
      </c>
      <c r="L84" s="11" t="s">
        <v>19</v>
      </c>
      <c r="M84" s="15" t="s">
        <v>19</v>
      </c>
      <c r="N84" s="15" t="s">
        <v>19</v>
      </c>
      <c r="O84" s="12" t="s">
        <v>19</v>
      </c>
      <c r="P84" s="12" t="s">
        <v>19</v>
      </c>
      <c r="Q84" s="12" t="s">
        <v>19</v>
      </c>
      <c r="R84" s="12" t="s">
        <v>19</v>
      </c>
      <c r="S84" s="12" t="s">
        <v>19</v>
      </c>
      <c r="T84" s="12" t="s">
        <v>19</v>
      </c>
      <c r="U84" s="12" t="s">
        <v>19</v>
      </c>
      <c r="V84" s="12" t="s">
        <v>19</v>
      </c>
    </row>
    <row r="85" spans="5:22">
      <c r="E85" s="11">
        <v>128.48099999999999</v>
      </c>
      <c r="F85" s="12">
        <v>0.63549999999999995</v>
      </c>
      <c r="G85" s="12">
        <v>4.1000000000000002E-2</v>
      </c>
      <c r="H85" s="13" t="s">
        <v>19</v>
      </c>
      <c r="I85" s="13" t="s">
        <v>19</v>
      </c>
      <c r="J85" s="5" t="s">
        <v>19</v>
      </c>
      <c r="K85" s="5" t="s">
        <v>19</v>
      </c>
      <c r="L85" s="11">
        <v>27.986078098471985</v>
      </c>
      <c r="M85" s="15">
        <v>2.3919177433549517</v>
      </c>
      <c r="N85" s="15">
        <f t="shared" si="1"/>
        <v>22.707719093898252</v>
      </c>
      <c r="O85" s="12">
        <v>0.5328798443065994</v>
      </c>
      <c r="P85" s="12">
        <v>0.49335811820744635</v>
      </c>
      <c r="Q85" s="12">
        <v>0.53607575158778842</v>
      </c>
      <c r="R85" s="12">
        <v>0.16700214709981909</v>
      </c>
      <c r="S85" s="12">
        <v>0.21947568810494689</v>
      </c>
      <c r="T85" s="12">
        <v>0.10739993599897088</v>
      </c>
      <c r="U85" s="12">
        <v>0.13051999875636947</v>
      </c>
      <c r="V85" s="12">
        <v>0.18778519588173329</v>
      </c>
    </row>
    <row r="86" spans="5:22">
      <c r="E86" s="11">
        <v>178.18799999999999</v>
      </c>
      <c r="F86" s="12">
        <v>0.65599999999999992</v>
      </c>
      <c r="G86" s="12">
        <v>4.1000000000000002E-2</v>
      </c>
      <c r="H86" s="13">
        <v>0.7944</v>
      </c>
      <c r="I86" s="13">
        <v>0.1133</v>
      </c>
      <c r="J86" s="5">
        <v>11.2</v>
      </c>
      <c r="K86" s="5">
        <v>0.104</v>
      </c>
      <c r="L86" s="11" t="s">
        <v>19</v>
      </c>
      <c r="M86" s="15" t="s">
        <v>19</v>
      </c>
      <c r="N86" s="15" t="s">
        <v>19</v>
      </c>
      <c r="O86" s="12" t="s">
        <v>19</v>
      </c>
      <c r="P86" s="12" t="s">
        <v>19</v>
      </c>
      <c r="Q86" s="12" t="s">
        <v>19</v>
      </c>
      <c r="R86" s="12" t="s">
        <v>19</v>
      </c>
      <c r="S86" s="12" t="s">
        <v>19</v>
      </c>
      <c r="T86" s="12" t="s">
        <v>19</v>
      </c>
      <c r="U86" s="12" t="s">
        <v>19</v>
      </c>
      <c r="V86" s="12" t="s">
        <v>19</v>
      </c>
    </row>
    <row r="87" spans="5:22">
      <c r="E87" s="11">
        <v>495.25400000000002</v>
      </c>
      <c r="F87" s="12">
        <v>0.88149999999999995</v>
      </c>
      <c r="G87" s="12">
        <v>6.1499999999999999E-2</v>
      </c>
      <c r="H87" s="13" t="s">
        <v>19</v>
      </c>
      <c r="I87" s="13" t="s">
        <v>19</v>
      </c>
      <c r="J87" s="5" t="s">
        <v>19</v>
      </c>
      <c r="K87" s="5" t="s">
        <v>19</v>
      </c>
      <c r="L87" s="11">
        <v>40.096618357487927</v>
      </c>
      <c r="M87" s="15">
        <v>6.0672710900577531</v>
      </c>
      <c r="N87" s="15">
        <f t="shared" si="1"/>
        <v>21.984397590361443</v>
      </c>
      <c r="O87" s="12">
        <v>0.63226038712339983</v>
      </c>
      <c r="P87" s="12">
        <v>0.46270510939577097</v>
      </c>
      <c r="Q87" s="12">
        <v>0.70767310496818681</v>
      </c>
      <c r="R87" s="12">
        <v>0.31631254386685187</v>
      </c>
      <c r="S87" s="12">
        <v>0.26273285116095335</v>
      </c>
      <c r="T87" s="12">
        <v>0.11557445219816319</v>
      </c>
      <c r="U87" s="12">
        <v>0.14729452575932106</v>
      </c>
      <c r="V87" s="12">
        <v>0.17849439434216732</v>
      </c>
    </row>
    <row r="88" spans="5:22">
      <c r="E88" s="11">
        <v>791.69799999999998</v>
      </c>
      <c r="F88" s="12">
        <v>0.75849999999999995</v>
      </c>
      <c r="G88" s="12">
        <v>5.1249999999999997E-2</v>
      </c>
      <c r="H88" s="13">
        <v>1.78</v>
      </c>
      <c r="I88" s="13">
        <v>0.51300000000000001</v>
      </c>
      <c r="J88" s="5">
        <v>11.37</v>
      </c>
      <c r="K88" s="5">
        <v>0.215</v>
      </c>
      <c r="L88" s="11" t="s">
        <v>19</v>
      </c>
      <c r="M88" s="15" t="s">
        <v>19</v>
      </c>
      <c r="N88" s="15" t="s">
        <v>19</v>
      </c>
      <c r="O88" s="12" t="s">
        <v>19</v>
      </c>
      <c r="P88" s="12" t="s">
        <v>19</v>
      </c>
      <c r="Q88" s="12" t="s">
        <v>19</v>
      </c>
      <c r="R88" s="12" t="s">
        <v>19</v>
      </c>
      <c r="S88" s="12" t="s">
        <v>19</v>
      </c>
      <c r="T88" s="12" t="s">
        <v>19</v>
      </c>
      <c r="U88" s="12" t="s">
        <v>19</v>
      </c>
      <c r="V88" s="12" t="s">
        <v>19</v>
      </c>
    </row>
    <row r="89" spans="5:22">
      <c r="E89" s="11">
        <v>1087.1279999999999</v>
      </c>
      <c r="F89" s="12">
        <v>1.1299999999999999</v>
      </c>
      <c r="G89" s="12">
        <v>8.2000000000000003E-2</v>
      </c>
      <c r="H89" s="13" t="s">
        <v>19</v>
      </c>
      <c r="I89" s="13" t="s">
        <v>19</v>
      </c>
      <c r="J89" s="5" t="s">
        <v>19</v>
      </c>
      <c r="K89" s="5" t="s">
        <v>19</v>
      </c>
      <c r="L89" s="11">
        <v>77.803856512744431</v>
      </c>
      <c r="M89" s="15">
        <v>0.38326573104166106</v>
      </c>
      <c r="N89" s="15">
        <f t="shared" si="1"/>
        <v>14.523701660147188</v>
      </c>
      <c r="O89" s="12">
        <v>0.50689472866899954</v>
      </c>
      <c r="P89" s="12">
        <v>0.53495358815875649</v>
      </c>
      <c r="Q89" s="12">
        <v>0.60309660608932592</v>
      </c>
      <c r="R89" s="12">
        <v>0.29265512969596469</v>
      </c>
      <c r="S89" s="12">
        <v>0.25187942527746754</v>
      </c>
      <c r="T89" s="12">
        <v>0.1069107728926762</v>
      </c>
      <c r="U89" s="12">
        <v>0.13449351097616224</v>
      </c>
      <c r="V89" s="12">
        <v>0.27823110966413717</v>
      </c>
    </row>
    <row r="90" spans="5:22">
      <c r="E90" s="11">
        <v>1380.5650000000001</v>
      </c>
      <c r="F90" s="12">
        <v>0.80974999999999997</v>
      </c>
      <c r="G90" s="12">
        <v>6.1499999999999999E-2</v>
      </c>
      <c r="H90" s="13" t="s">
        <v>19</v>
      </c>
      <c r="I90" s="13" t="s">
        <v>19</v>
      </c>
      <c r="J90" s="5" t="s">
        <v>19</v>
      </c>
      <c r="K90" s="5" t="s">
        <v>19</v>
      </c>
      <c r="L90" s="11" t="s">
        <v>19</v>
      </c>
      <c r="M90" s="15" t="s">
        <v>19</v>
      </c>
      <c r="N90" s="15" t="s">
        <v>19</v>
      </c>
      <c r="O90" s="12" t="s">
        <v>19</v>
      </c>
      <c r="P90" s="12" t="s">
        <v>19</v>
      </c>
      <c r="Q90" s="12" t="s">
        <v>19</v>
      </c>
      <c r="R90" s="12" t="s">
        <v>19</v>
      </c>
      <c r="S90" s="12" t="s">
        <v>19</v>
      </c>
      <c r="T90" s="12" t="s">
        <v>19</v>
      </c>
      <c r="U90" s="12" t="s">
        <v>19</v>
      </c>
      <c r="V90" s="12" t="s">
        <v>19</v>
      </c>
    </row>
    <row r="91" spans="5:22">
      <c r="E91" s="11">
        <v>1579.9939999999999</v>
      </c>
      <c r="F91" s="12">
        <v>0.92249999999999999</v>
      </c>
      <c r="G91" s="12">
        <v>6.1499999999999999E-2</v>
      </c>
      <c r="H91" s="13" t="s">
        <v>19</v>
      </c>
      <c r="I91" s="13" t="s">
        <v>19</v>
      </c>
      <c r="J91" s="5" t="s">
        <v>19</v>
      </c>
      <c r="K91" s="5" t="s">
        <v>19</v>
      </c>
      <c r="L91" s="11">
        <v>28.421052631578945</v>
      </c>
      <c r="M91" s="15">
        <v>4.489358178560237</v>
      </c>
      <c r="N91" s="15">
        <f t="shared" si="1"/>
        <v>32.458333333333336</v>
      </c>
      <c r="O91" s="12">
        <v>0.34793081808450005</v>
      </c>
      <c r="P91" s="12">
        <v>0.45834995495083514</v>
      </c>
      <c r="Q91" s="12">
        <v>0.64683588006151427</v>
      </c>
      <c r="R91" s="12">
        <v>0.27931029403229274</v>
      </c>
      <c r="S91" s="12">
        <v>0.18758280661572285</v>
      </c>
      <c r="T91" s="12">
        <v>8.2323941576535747E-2</v>
      </c>
      <c r="U91" s="12">
        <v>0.10627763142657468</v>
      </c>
      <c r="V91" s="12">
        <v>0.12212029266778947</v>
      </c>
    </row>
    <row r="92" spans="5:22">
      <c r="E92" s="11">
        <v>1775.894</v>
      </c>
      <c r="F92" s="12">
        <v>0.86099999999999988</v>
      </c>
      <c r="G92" s="12">
        <v>6.1499999999999999E-2</v>
      </c>
      <c r="H92" s="13" t="s">
        <v>19</v>
      </c>
      <c r="I92" s="13" t="s">
        <v>19</v>
      </c>
      <c r="J92" s="5" t="s">
        <v>19</v>
      </c>
      <c r="K92" s="5" t="s">
        <v>19</v>
      </c>
      <c r="L92" s="11" t="s">
        <v>19</v>
      </c>
      <c r="M92" s="15" t="s">
        <v>19</v>
      </c>
      <c r="N92" s="15" t="s">
        <v>19</v>
      </c>
      <c r="O92" s="12" t="s">
        <v>19</v>
      </c>
      <c r="P92" s="12" t="s">
        <v>19</v>
      </c>
      <c r="Q92" s="12" t="s">
        <v>19</v>
      </c>
      <c r="R92" s="12" t="s">
        <v>19</v>
      </c>
      <c r="S92" s="12" t="s">
        <v>19</v>
      </c>
      <c r="T92" s="12" t="s">
        <v>19</v>
      </c>
      <c r="U92" s="12" t="s">
        <v>19</v>
      </c>
      <c r="V92" s="12" t="s">
        <v>19</v>
      </c>
    </row>
    <row r="93" spans="5:22">
      <c r="E93" s="11">
        <v>2070.7289999999998</v>
      </c>
      <c r="F93" s="12">
        <v>0.79949999999999999</v>
      </c>
      <c r="G93" s="12">
        <v>5.1249999999999997E-2</v>
      </c>
      <c r="H93" s="13" t="s">
        <v>19</v>
      </c>
      <c r="I93" s="13" t="s">
        <v>19</v>
      </c>
      <c r="J93" s="5" t="s">
        <v>19</v>
      </c>
      <c r="K93" s="5" t="s">
        <v>19</v>
      </c>
      <c r="L93" s="11">
        <v>33.207547169811313</v>
      </c>
      <c r="M93" s="15">
        <v>5.6613080599238232</v>
      </c>
      <c r="N93" s="15">
        <f t="shared" si="1"/>
        <v>24.075852272727278</v>
      </c>
      <c r="O93" s="12">
        <v>0.63803574435510013</v>
      </c>
      <c r="P93" s="12">
        <v>0.43751232875711071</v>
      </c>
      <c r="Q93" s="12">
        <v>0.74134976908365191</v>
      </c>
      <c r="R93" s="12">
        <v>0.29017384045355249</v>
      </c>
      <c r="S93" s="12">
        <v>0.14729351709362482</v>
      </c>
      <c r="T93" s="12">
        <v>6.1841981007206781E-2</v>
      </c>
      <c r="U93" s="12">
        <v>7.8056922368590589E-2</v>
      </c>
      <c r="V93" s="12">
        <v>8.4612169733807793E-2</v>
      </c>
    </row>
    <row r="94" spans="5:22">
      <c r="E94" s="11">
        <v>2365.058</v>
      </c>
      <c r="F94" s="12">
        <v>0.97374999999999989</v>
      </c>
      <c r="G94" s="12">
        <v>7.1749999999999994E-2</v>
      </c>
      <c r="H94" s="13" t="s">
        <v>19</v>
      </c>
      <c r="I94" s="13" t="s">
        <v>19</v>
      </c>
      <c r="J94" s="5" t="s">
        <v>19</v>
      </c>
      <c r="K94" s="5" t="s">
        <v>19</v>
      </c>
      <c r="L94" s="11">
        <v>24.440366972477076</v>
      </c>
      <c r="M94" s="15">
        <v>4.3624511334939395</v>
      </c>
      <c r="N94" s="15">
        <f t="shared" si="1"/>
        <v>39.841873123123101</v>
      </c>
      <c r="O94" s="12">
        <v>0.8439305516621004</v>
      </c>
      <c r="P94" s="12">
        <v>0.46718867688746413</v>
      </c>
      <c r="Q94" s="12">
        <v>0.80335322715520796</v>
      </c>
      <c r="R94" s="12">
        <v>0.29591413963830648</v>
      </c>
      <c r="S94" s="12">
        <v>0.17759395884186052</v>
      </c>
      <c r="T94" s="12">
        <v>7.6542938575927907E-2</v>
      </c>
      <c r="U94" s="12">
        <v>9.4320616574063043E-2</v>
      </c>
      <c r="V94" s="12">
        <v>0.12851601564935661</v>
      </c>
    </row>
    <row r="95" spans="5:22">
      <c r="E95" s="11">
        <v>2756.8049999999998</v>
      </c>
      <c r="F95" s="12">
        <v>0.97374999999999989</v>
      </c>
      <c r="G95" s="12">
        <v>7.1749999999999994E-2</v>
      </c>
      <c r="H95" s="13">
        <v>1.1300000000000001</v>
      </c>
      <c r="I95" s="13">
        <v>0.35200000000000004</v>
      </c>
      <c r="J95" s="5">
        <v>11.15</v>
      </c>
      <c r="K95" s="5">
        <v>0.30599999999999999</v>
      </c>
      <c r="L95" s="11" t="s">
        <v>19</v>
      </c>
      <c r="M95" s="15" t="s">
        <v>19</v>
      </c>
      <c r="N95" s="15" t="s">
        <v>19</v>
      </c>
      <c r="O95" s="12" t="s">
        <v>19</v>
      </c>
      <c r="P95" s="12" t="s">
        <v>19</v>
      </c>
      <c r="Q95" s="12" t="s">
        <v>19</v>
      </c>
      <c r="R95" s="12" t="s">
        <v>19</v>
      </c>
      <c r="S95" s="12" t="s">
        <v>19</v>
      </c>
      <c r="T95" s="12" t="s">
        <v>19</v>
      </c>
      <c r="U95" s="12" t="s">
        <v>19</v>
      </c>
      <c r="V95" s="12" t="s">
        <v>19</v>
      </c>
    </row>
    <row r="96" spans="5:22">
      <c r="E96" s="11">
        <v>3196.4520000000002</v>
      </c>
      <c r="F96" s="12">
        <v>0.77899999999999991</v>
      </c>
      <c r="G96" s="12">
        <v>5.1249999999999997E-2</v>
      </c>
      <c r="H96" s="13" t="s">
        <v>19</v>
      </c>
      <c r="I96" s="13" t="s">
        <v>19</v>
      </c>
      <c r="J96" s="5" t="s">
        <v>19</v>
      </c>
      <c r="K96" s="5" t="s">
        <v>19</v>
      </c>
      <c r="L96" s="11">
        <v>36.114483954900244</v>
      </c>
      <c r="M96" s="15">
        <v>3.7451467689115305</v>
      </c>
      <c r="N96" s="15">
        <f t="shared" si="1"/>
        <v>21.570292987512016</v>
      </c>
      <c r="O96" s="12">
        <v>0.5598761204210998</v>
      </c>
      <c r="P96" s="12">
        <v>0.53838289121403848</v>
      </c>
      <c r="Q96" s="12">
        <v>0.79972138404123627</v>
      </c>
      <c r="R96" s="12">
        <v>0.52570434370105878</v>
      </c>
      <c r="S96" s="12">
        <v>0.24811553979926254</v>
      </c>
      <c r="T96" s="12">
        <v>0.10579829130653182</v>
      </c>
      <c r="U96" s="12">
        <v>0.14651279756543728</v>
      </c>
      <c r="V96" s="12">
        <v>0.26625602751665656</v>
      </c>
    </row>
    <row r="97" spans="1:23">
      <c r="E97" s="11">
        <v>3440.0250000000001</v>
      </c>
      <c r="F97" s="12">
        <v>0.61499999999999988</v>
      </c>
      <c r="G97" s="12">
        <v>4.1000000000000002E-2</v>
      </c>
      <c r="H97" s="13" t="s">
        <v>19</v>
      </c>
      <c r="I97" s="13" t="s">
        <v>19</v>
      </c>
      <c r="J97" s="5" t="s">
        <v>19</v>
      </c>
      <c r="K97" s="5" t="s">
        <v>19</v>
      </c>
      <c r="L97" s="11">
        <v>43.970037453183522</v>
      </c>
      <c r="M97" s="15">
        <v>4.4885279044524076</v>
      </c>
      <c r="N97" s="15">
        <f t="shared" si="1"/>
        <v>13.986797274275977</v>
      </c>
      <c r="O97" s="12">
        <v>0.49609968446849956</v>
      </c>
      <c r="P97" s="12">
        <v>0.47871856221630793</v>
      </c>
      <c r="Q97" s="12">
        <v>0.63035189092497446</v>
      </c>
      <c r="R97" s="12">
        <v>0.30101306103227171</v>
      </c>
      <c r="S97" s="12">
        <v>0.14756944638045963</v>
      </c>
      <c r="T97" s="12">
        <v>7.143300327698425E-2</v>
      </c>
      <c r="U97" s="12">
        <v>9.0405916013593129E-2</v>
      </c>
      <c r="V97" s="12">
        <v>0.11071488020659558</v>
      </c>
    </row>
    <row r="98" spans="1:23">
      <c r="C98" s="10"/>
      <c r="D98" s="10"/>
      <c r="E98" s="11">
        <v>3634.5320000000002</v>
      </c>
      <c r="F98" s="12">
        <v>0.64574999999999994</v>
      </c>
      <c r="G98" s="12">
        <v>4.1000000000000002E-2</v>
      </c>
      <c r="H98" s="13">
        <v>0.79500000000000004</v>
      </c>
      <c r="I98" s="13">
        <v>0.4763</v>
      </c>
      <c r="J98" s="5">
        <v>11.49</v>
      </c>
      <c r="K98" s="5">
        <v>0.76400000000000001</v>
      </c>
      <c r="L98" s="11" t="s">
        <v>19</v>
      </c>
      <c r="M98" s="15" t="s">
        <v>19</v>
      </c>
      <c r="N98" s="15" t="s">
        <v>19</v>
      </c>
      <c r="O98" s="12" t="s">
        <v>19</v>
      </c>
      <c r="P98" s="12" t="s">
        <v>19</v>
      </c>
      <c r="Q98" s="12" t="s">
        <v>19</v>
      </c>
      <c r="R98" s="12" t="s">
        <v>19</v>
      </c>
      <c r="S98" s="12" t="s">
        <v>19</v>
      </c>
      <c r="T98" s="12" t="s">
        <v>19</v>
      </c>
      <c r="U98" s="12" t="s">
        <v>19</v>
      </c>
      <c r="V98" s="12" t="s">
        <v>19</v>
      </c>
    </row>
    <row r="99" spans="1:23">
      <c r="C99" s="10"/>
      <c r="D99" s="10"/>
      <c r="E99" s="11">
        <v>3669.4</v>
      </c>
      <c r="F99" s="12">
        <v>0.62524999999999997</v>
      </c>
      <c r="G99" s="12">
        <v>4.1000000000000002E-2</v>
      </c>
      <c r="H99" s="13">
        <v>0.69089999999999996</v>
      </c>
      <c r="I99" s="13">
        <v>0.1376</v>
      </c>
      <c r="J99" s="5">
        <v>11.38</v>
      </c>
      <c r="K99" s="5">
        <v>0.16400000000000001</v>
      </c>
      <c r="L99" s="11" t="s">
        <v>19</v>
      </c>
      <c r="M99" s="15" t="s">
        <v>19</v>
      </c>
      <c r="N99" s="15" t="s">
        <v>19</v>
      </c>
      <c r="O99" s="12" t="s">
        <v>19</v>
      </c>
      <c r="P99" s="12" t="s">
        <v>19</v>
      </c>
      <c r="Q99" s="12" t="s">
        <v>19</v>
      </c>
      <c r="R99" s="12" t="s">
        <v>19</v>
      </c>
      <c r="S99" s="12" t="s">
        <v>19</v>
      </c>
      <c r="T99" s="12" t="s">
        <v>19</v>
      </c>
      <c r="U99" s="12" t="s">
        <v>19</v>
      </c>
      <c r="V99" s="12" t="s">
        <v>19</v>
      </c>
    </row>
    <row r="100" spans="1:23" s="21" customFormat="1">
      <c r="A100" t="s">
        <v>25</v>
      </c>
      <c r="B100" s="21">
        <v>77</v>
      </c>
      <c r="C100" s="10">
        <v>53</v>
      </c>
      <c r="D100" s="10">
        <v>-51.1</v>
      </c>
      <c r="E100" s="23">
        <v>14.965999999999999</v>
      </c>
      <c r="F100" s="24">
        <v>0.28699999999999998</v>
      </c>
      <c r="G100" s="24">
        <v>2.0500000000000001E-2</v>
      </c>
      <c r="H100" s="18">
        <v>1.133</v>
      </c>
      <c r="I100" s="18">
        <v>0.224</v>
      </c>
      <c r="J100" s="14">
        <v>11.49</v>
      </c>
      <c r="K100" s="14">
        <v>0.13900000000000001</v>
      </c>
      <c r="L100" s="27" t="s">
        <v>19</v>
      </c>
      <c r="M100" s="25" t="s">
        <v>19</v>
      </c>
      <c r="N100" s="15" t="s">
        <v>19</v>
      </c>
      <c r="O100" s="24" t="s">
        <v>19</v>
      </c>
      <c r="P100" s="24" t="s">
        <v>19</v>
      </c>
      <c r="Q100" s="24" t="s">
        <v>19</v>
      </c>
      <c r="R100" s="24" t="s">
        <v>19</v>
      </c>
      <c r="S100" s="24" t="s">
        <v>19</v>
      </c>
      <c r="T100" s="24" t="s">
        <v>19</v>
      </c>
      <c r="U100" s="24" t="s">
        <v>19</v>
      </c>
      <c r="V100" s="24" t="s">
        <v>19</v>
      </c>
      <c r="W100" s="28"/>
    </row>
    <row r="101" spans="1:23">
      <c r="C101" s="10"/>
      <c r="D101" s="10"/>
      <c r="E101" s="11">
        <v>30.327000000000002</v>
      </c>
      <c r="F101" s="12">
        <v>0.26649999999999996</v>
      </c>
      <c r="G101" s="12">
        <v>2.0500000000000001E-2</v>
      </c>
      <c r="H101" s="13" t="s">
        <v>19</v>
      </c>
      <c r="I101" s="13" t="s">
        <v>19</v>
      </c>
      <c r="J101" s="5" t="s">
        <v>19</v>
      </c>
      <c r="K101" s="5" t="s">
        <v>19</v>
      </c>
      <c r="L101" s="11">
        <v>41.428571428571452</v>
      </c>
      <c r="M101" s="15">
        <v>5.9219458429066139</v>
      </c>
      <c r="N101" s="15">
        <f t="shared" si="1"/>
        <v>6.4327586206896505</v>
      </c>
      <c r="O101" s="12">
        <v>0.82149532283000037</v>
      </c>
      <c r="P101" s="12">
        <v>0.41473416300822974</v>
      </c>
      <c r="Q101" s="12">
        <v>0.30794937447933646</v>
      </c>
      <c r="R101" s="12">
        <v>0.14279935812868397</v>
      </c>
      <c r="S101" s="12">
        <v>0.16745861961633823</v>
      </c>
      <c r="T101" s="12">
        <v>0.15195332369146222</v>
      </c>
      <c r="U101" s="12">
        <v>0.42635586129652525</v>
      </c>
      <c r="V101" s="12">
        <v>1.7757395730306798</v>
      </c>
      <c r="W101" s="29"/>
    </row>
    <row r="102" spans="1:23">
      <c r="C102" s="10"/>
      <c r="D102" s="10"/>
      <c r="E102" s="11">
        <v>39.643000000000001</v>
      </c>
      <c r="F102" s="12">
        <v>0.31774999999999998</v>
      </c>
      <c r="G102" s="12">
        <v>2.0500000000000001E-2</v>
      </c>
      <c r="H102" s="18">
        <v>1.355</v>
      </c>
      <c r="I102" s="18">
        <v>0.35899999999999999</v>
      </c>
      <c r="J102" s="6">
        <v>11.19</v>
      </c>
      <c r="K102" s="6">
        <v>0.16500000000000001</v>
      </c>
      <c r="L102" s="27" t="s">
        <v>19</v>
      </c>
      <c r="M102" s="15" t="s">
        <v>19</v>
      </c>
      <c r="N102" s="15" t="s">
        <v>19</v>
      </c>
      <c r="O102" s="12" t="s">
        <v>19</v>
      </c>
      <c r="P102" s="12" t="s">
        <v>19</v>
      </c>
      <c r="Q102" s="12" t="s">
        <v>19</v>
      </c>
      <c r="R102" s="12" t="s">
        <v>19</v>
      </c>
      <c r="S102" s="12" t="s">
        <v>19</v>
      </c>
      <c r="T102" s="12" t="s">
        <v>19</v>
      </c>
      <c r="U102" s="12" t="s">
        <v>19</v>
      </c>
      <c r="V102" s="12" t="s">
        <v>19</v>
      </c>
      <c r="W102" s="29"/>
    </row>
    <row r="103" spans="1:23">
      <c r="C103" s="10"/>
      <c r="D103" s="10"/>
      <c r="E103" s="11">
        <v>59.658999999999999</v>
      </c>
      <c r="F103" s="12">
        <v>0.56374999999999997</v>
      </c>
      <c r="G103" s="12">
        <v>4.1000000000000002E-2</v>
      </c>
      <c r="H103" s="13" t="s">
        <v>19</v>
      </c>
      <c r="I103" s="13" t="s">
        <v>19</v>
      </c>
      <c r="J103" s="5" t="s">
        <v>19</v>
      </c>
      <c r="K103" s="5" t="s">
        <v>19</v>
      </c>
      <c r="L103" s="11">
        <v>84.721104176511801</v>
      </c>
      <c r="M103" s="15">
        <v>0.70840883385776898</v>
      </c>
      <c r="N103" s="15">
        <f t="shared" si="1"/>
        <v>6.654186173322973</v>
      </c>
      <c r="O103" s="12">
        <v>0.59883340657000017</v>
      </c>
      <c r="P103" s="12">
        <v>0.684253197385705</v>
      </c>
      <c r="Q103" s="12">
        <v>0.21229377766239016</v>
      </c>
      <c r="R103" s="12">
        <v>7.7251075710235956E-2</v>
      </c>
      <c r="S103" s="12">
        <v>0.21001889889179079</v>
      </c>
      <c r="T103" s="12">
        <v>0.41745219524566357</v>
      </c>
      <c r="U103" s="12">
        <v>1.22316343633405</v>
      </c>
      <c r="V103" s="12">
        <v>3.8480656237602653</v>
      </c>
      <c r="W103" s="29"/>
    </row>
    <row r="104" spans="1:23">
      <c r="C104" s="10"/>
      <c r="D104" s="10"/>
      <c r="E104" s="11">
        <v>79.674000000000007</v>
      </c>
      <c r="F104" s="12">
        <v>0.57399999999999995</v>
      </c>
      <c r="G104" s="12">
        <v>4.1000000000000002E-2</v>
      </c>
      <c r="H104" s="13" t="s">
        <v>19</v>
      </c>
      <c r="I104" s="13" t="s">
        <v>19</v>
      </c>
      <c r="J104" s="5" t="s">
        <v>19</v>
      </c>
      <c r="K104" s="5" t="s">
        <v>19</v>
      </c>
      <c r="L104" s="11" t="s">
        <v>19</v>
      </c>
      <c r="M104" s="15" t="s">
        <v>19</v>
      </c>
      <c r="N104" s="15" t="s">
        <v>19</v>
      </c>
      <c r="O104" s="12" t="s">
        <v>19</v>
      </c>
      <c r="P104" s="12" t="s">
        <v>19</v>
      </c>
      <c r="Q104" s="12" t="s">
        <v>19</v>
      </c>
      <c r="R104" s="12" t="s">
        <v>19</v>
      </c>
      <c r="S104" s="12" t="s">
        <v>19</v>
      </c>
      <c r="T104" s="12" t="s">
        <v>19</v>
      </c>
      <c r="U104" s="12" t="s">
        <v>19</v>
      </c>
      <c r="V104" s="12" t="s">
        <v>19</v>
      </c>
      <c r="W104" s="29"/>
    </row>
    <row r="105" spans="1:23">
      <c r="C105" s="10"/>
      <c r="D105" s="10"/>
      <c r="E105" s="11">
        <v>99.587000000000003</v>
      </c>
      <c r="F105" s="12">
        <v>0.7892499999999999</v>
      </c>
      <c r="G105" s="12">
        <v>5.1249999999999997E-2</v>
      </c>
      <c r="H105" s="18">
        <v>1.028</v>
      </c>
      <c r="I105" s="18">
        <v>0.192</v>
      </c>
      <c r="J105" s="6">
        <v>11.03</v>
      </c>
      <c r="K105" s="6">
        <v>0.129</v>
      </c>
      <c r="L105" s="27" t="s">
        <v>19</v>
      </c>
      <c r="M105" s="15" t="s">
        <v>19</v>
      </c>
      <c r="N105" s="15" t="s">
        <v>19</v>
      </c>
      <c r="O105" s="12" t="s">
        <v>19</v>
      </c>
      <c r="P105" s="12" t="s">
        <v>19</v>
      </c>
      <c r="Q105" s="12" t="s">
        <v>19</v>
      </c>
      <c r="R105" s="12" t="s">
        <v>19</v>
      </c>
      <c r="S105" s="12" t="s">
        <v>19</v>
      </c>
      <c r="T105" s="12" t="s">
        <v>19</v>
      </c>
      <c r="U105" s="12" t="s">
        <v>19</v>
      </c>
      <c r="V105" s="12" t="s">
        <v>19</v>
      </c>
      <c r="W105" s="29"/>
    </row>
    <row r="106" spans="1:23">
      <c r="C106" s="10"/>
      <c r="D106" s="10"/>
      <c r="E106" s="11">
        <v>149.11500000000001</v>
      </c>
      <c r="F106" s="12">
        <v>0.92249999999999999</v>
      </c>
      <c r="G106" s="12">
        <v>6.1499999999999999E-2</v>
      </c>
      <c r="H106" s="18">
        <v>1.1700000000000002</v>
      </c>
      <c r="I106" s="18">
        <v>0.189</v>
      </c>
      <c r="J106" s="6">
        <v>11.24</v>
      </c>
      <c r="K106" s="6">
        <v>0.13500000000000001</v>
      </c>
      <c r="L106" s="27" t="s">
        <v>19</v>
      </c>
      <c r="M106" s="15" t="s">
        <v>19</v>
      </c>
      <c r="N106" s="15" t="s">
        <v>19</v>
      </c>
      <c r="O106" s="12" t="s">
        <v>19</v>
      </c>
      <c r="P106" s="12" t="s">
        <v>19</v>
      </c>
      <c r="Q106" s="12" t="s">
        <v>19</v>
      </c>
      <c r="R106" s="12" t="s">
        <v>19</v>
      </c>
      <c r="S106" s="12" t="s">
        <v>19</v>
      </c>
      <c r="T106" s="12" t="s">
        <v>19</v>
      </c>
      <c r="U106" s="12" t="s">
        <v>19</v>
      </c>
      <c r="V106" s="12" t="s">
        <v>19</v>
      </c>
      <c r="W106" s="29"/>
    </row>
    <row r="107" spans="1:23">
      <c r="C107" s="10"/>
      <c r="D107" s="10"/>
      <c r="E107" s="11">
        <v>396.476</v>
      </c>
      <c r="F107" s="12">
        <v>1.2402499999999999</v>
      </c>
      <c r="G107" s="12">
        <v>9.2249999999999999E-2</v>
      </c>
      <c r="H107" s="13" t="s">
        <v>19</v>
      </c>
      <c r="I107" s="13" t="s">
        <v>19</v>
      </c>
      <c r="J107" s="5" t="s">
        <v>19</v>
      </c>
      <c r="K107" s="5" t="s">
        <v>19</v>
      </c>
      <c r="L107" s="11">
        <v>35.793997776236722</v>
      </c>
      <c r="M107" s="15">
        <v>1.3785816769283192</v>
      </c>
      <c r="N107" s="15">
        <f t="shared" si="1"/>
        <v>34.649664107186972</v>
      </c>
      <c r="O107" s="12">
        <v>1.1614001594300005</v>
      </c>
      <c r="P107" s="12">
        <v>0.62232897042888125</v>
      </c>
      <c r="Q107" s="12">
        <v>0.27599070709057566</v>
      </c>
      <c r="R107" s="12">
        <v>0.10525124690190595</v>
      </c>
      <c r="S107" s="12">
        <v>0.22863609665321455</v>
      </c>
      <c r="T107" s="12">
        <v>0.39957706807341287</v>
      </c>
      <c r="U107" s="12">
        <v>0.99697482607929166</v>
      </c>
      <c r="V107" s="12">
        <v>4.3928074995862278</v>
      </c>
      <c r="W107" s="29"/>
    </row>
    <row r="108" spans="1:23">
      <c r="C108" s="10"/>
      <c r="D108" s="10"/>
      <c r="E108" s="11">
        <v>693.13599999999997</v>
      </c>
      <c r="F108" s="12">
        <v>0.98399999999999987</v>
      </c>
      <c r="G108" s="12">
        <v>7.1749999999999994E-2</v>
      </c>
      <c r="H108" s="18">
        <v>1.242</v>
      </c>
      <c r="I108" s="18">
        <v>0.20499999999999999</v>
      </c>
      <c r="J108" s="6">
        <v>11.36</v>
      </c>
      <c r="K108" s="6">
        <v>0.14199999999999999</v>
      </c>
      <c r="L108" s="27" t="s">
        <v>19</v>
      </c>
      <c r="M108" s="15" t="s">
        <v>19</v>
      </c>
      <c r="N108" s="15" t="s">
        <v>19</v>
      </c>
      <c r="O108" s="12" t="s">
        <v>19</v>
      </c>
      <c r="P108" s="12" t="s">
        <v>19</v>
      </c>
      <c r="Q108" s="12" t="s">
        <v>19</v>
      </c>
      <c r="R108" s="12" t="s">
        <v>19</v>
      </c>
      <c r="S108" s="12" t="s">
        <v>19</v>
      </c>
      <c r="T108" s="12" t="s">
        <v>19</v>
      </c>
      <c r="U108" s="12" t="s">
        <v>19</v>
      </c>
      <c r="V108" s="12" t="s">
        <v>19</v>
      </c>
      <c r="W108" s="29"/>
    </row>
    <row r="109" spans="1:23">
      <c r="C109" s="10"/>
      <c r="D109" s="10"/>
      <c r="E109" s="11">
        <v>989.27200000000005</v>
      </c>
      <c r="F109" s="12">
        <v>0.8507499999999999</v>
      </c>
      <c r="G109" s="12">
        <v>6.1499999999999999E-2</v>
      </c>
      <c r="H109" s="13" t="s">
        <v>19</v>
      </c>
      <c r="I109" s="13" t="s">
        <v>19</v>
      </c>
      <c r="J109" s="5" t="s">
        <v>19</v>
      </c>
      <c r="K109" s="5" t="s">
        <v>19</v>
      </c>
      <c r="L109" s="11">
        <v>74.980079681274859</v>
      </c>
      <c r="M109" s="15">
        <v>6.0549615166805593</v>
      </c>
      <c r="N109" s="15">
        <f t="shared" si="1"/>
        <v>11.346346971307124</v>
      </c>
      <c r="O109" s="12">
        <v>2.4652858694799993</v>
      </c>
      <c r="P109" s="12">
        <v>0.56475236731350242</v>
      </c>
      <c r="Q109" s="12">
        <v>0.47871959991468299</v>
      </c>
      <c r="R109" s="12">
        <v>0.22015266180699775</v>
      </c>
      <c r="S109" s="12">
        <v>0.32702884495598727</v>
      </c>
      <c r="T109" s="12">
        <v>0.57978772247919963</v>
      </c>
      <c r="U109" s="12">
        <v>0.74053427162755148</v>
      </c>
      <c r="V109" s="12">
        <v>2.8706101518539686</v>
      </c>
      <c r="W109" s="29"/>
    </row>
    <row r="110" spans="1:23">
      <c r="C110" s="10"/>
      <c r="D110" s="10"/>
      <c r="E110" s="11">
        <v>1087.8910000000001</v>
      </c>
      <c r="F110" s="12">
        <v>0.89174999999999993</v>
      </c>
      <c r="G110" s="12">
        <v>6.1499999999999999E-2</v>
      </c>
      <c r="H110" s="18">
        <v>1.2809999999999999</v>
      </c>
      <c r="I110" s="18">
        <v>0.25600000000000001</v>
      </c>
      <c r="J110" s="6">
        <v>11.33</v>
      </c>
      <c r="K110" s="6">
        <v>0.16200000000000001</v>
      </c>
      <c r="L110" s="27" t="s">
        <v>19</v>
      </c>
      <c r="M110" s="15" t="s">
        <v>19</v>
      </c>
      <c r="N110" s="15" t="s">
        <v>19</v>
      </c>
      <c r="O110" s="12" t="s">
        <v>19</v>
      </c>
      <c r="P110" s="12" t="s">
        <v>19</v>
      </c>
      <c r="Q110" s="12" t="s">
        <v>19</v>
      </c>
      <c r="R110" s="12" t="s">
        <v>19</v>
      </c>
      <c r="S110" s="12" t="s">
        <v>19</v>
      </c>
      <c r="T110" s="12" t="s">
        <v>19</v>
      </c>
      <c r="U110" s="12" t="s">
        <v>19</v>
      </c>
      <c r="V110" s="12" t="s">
        <v>19</v>
      </c>
      <c r="W110" s="29"/>
    </row>
    <row r="111" spans="1:23">
      <c r="C111" s="10"/>
      <c r="D111" s="10"/>
      <c r="E111" s="11">
        <v>1185.8710000000001</v>
      </c>
      <c r="F111" s="12">
        <v>0.98399999999999987</v>
      </c>
      <c r="G111" s="12">
        <v>7.1749999999999994E-2</v>
      </c>
      <c r="H111" s="13" t="s">
        <v>19</v>
      </c>
      <c r="I111" s="13" t="s">
        <v>19</v>
      </c>
      <c r="J111" s="5" t="s">
        <v>19</v>
      </c>
      <c r="K111" s="5" t="s">
        <v>19</v>
      </c>
      <c r="L111" s="11">
        <v>35.686274509803923</v>
      </c>
      <c r="M111" s="15">
        <v>9.4026527496699472</v>
      </c>
      <c r="N111" s="15">
        <f t="shared" si="1"/>
        <v>27.573626373626368</v>
      </c>
      <c r="O111" s="12" t="s">
        <v>19</v>
      </c>
      <c r="P111" s="12" t="s">
        <v>19</v>
      </c>
      <c r="Q111" s="12" t="s">
        <v>19</v>
      </c>
      <c r="R111" s="12" t="s">
        <v>19</v>
      </c>
      <c r="S111" s="12" t="s">
        <v>19</v>
      </c>
      <c r="T111" s="12" t="s">
        <v>19</v>
      </c>
      <c r="U111" s="12" t="s">
        <v>19</v>
      </c>
      <c r="V111" s="12" t="s">
        <v>19</v>
      </c>
      <c r="W111" s="29"/>
    </row>
    <row r="112" spans="1:23">
      <c r="C112" s="10"/>
      <c r="D112" s="10"/>
      <c r="E112" s="11">
        <v>1284.5940000000001</v>
      </c>
      <c r="F112" s="12">
        <v>0.97374999999999989</v>
      </c>
      <c r="G112" s="12">
        <v>7.1749999999999994E-2</v>
      </c>
      <c r="H112" s="13" t="s">
        <v>19</v>
      </c>
      <c r="I112" s="13" t="s">
        <v>19</v>
      </c>
      <c r="J112" s="5" t="s">
        <v>19</v>
      </c>
      <c r="K112" s="5" t="s">
        <v>19</v>
      </c>
      <c r="L112" s="11" t="s">
        <v>19</v>
      </c>
      <c r="M112" s="15" t="s">
        <v>19</v>
      </c>
      <c r="N112" s="15" t="s">
        <v>19</v>
      </c>
      <c r="O112" s="12" t="s">
        <v>19</v>
      </c>
      <c r="P112" s="12" t="s">
        <v>19</v>
      </c>
      <c r="Q112" s="12" t="s">
        <v>19</v>
      </c>
      <c r="R112" s="12" t="s">
        <v>19</v>
      </c>
      <c r="S112" s="12" t="s">
        <v>19</v>
      </c>
      <c r="T112" s="12" t="s">
        <v>19</v>
      </c>
      <c r="U112" s="12" t="s">
        <v>19</v>
      </c>
      <c r="V112" s="12" t="s">
        <v>19</v>
      </c>
      <c r="W112" s="29"/>
    </row>
    <row r="113" spans="1:23">
      <c r="C113" s="10"/>
      <c r="D113" s="10"/>
      <c r="E113" s="11">
        <v>1481.605</v>
      </c>
      <c r="F113" s="12">
        <v>0.92249999999999999</v>
      </c>
      <c r="G113" s="12">
        <v>6.1499999999999999E-2</v>
      </c>
      <c r="H113" s="13" t="s">
        <v>19</v>
      </c>
      <c r="I113" s="13" t="s">
        <v>19</v>
      </c>
      <c r="J113" s="5" t="s">
        <v>19</v>
      </c>
      <c r="K113" s="5" t="s">
        <v>19</v>
      </c>
      <c r="L113" s="11">
        <v>27.051792828685258</v>
      </c>
      <c r="M113" s="15">
        <v>3.8459245247762173</v>
      </c>
      <c r="N113" s="15">
        <f t="shared" si="1"/>
        <v>34.101251840942567</v>
      </c>
      <c r="O113" s="12">
        <v>0.60142964755999995</v>
      </c>
      <c r="P113" s="12">
        <v>0.49208598912770557</v>
      </c>
      <c r="Q113" s="12">
        <v>0.1297111300032831</v>
      </c>
      <c r="R113" s="12">
        <v>5.1682882808709377E-2</v>
      </c>
      <c r="S113" s="12">
        <v>6.7419438361338943E-2</v>
      </c>
      <c r="T113" s="12">
        <v>0.10832182946298209</v>
      </c>
      <c r="U113" s="12">
        <v>0.32032475845908709</v>
      </c>
      <c r="V113" s="12">
        <v>4.2038728229844757</v>
      </c>
      <c r="W113" s="29"/>
    </row>
    <row r="114" spans="1:23">
      <c r="C114" s="10"/>
      <c r="D114" s="10"/>
      <c r="E114" s="11">
        <v>1678.7270000000001</v>
      </c>
      <c r="F114" s="12">
        <v>0.97374999999999989</v>
      </c>
      <c r="G114" s="12">
        <v>7.1749999999999994E-2</v>
      </c>
      <c r="H114" s="18">
        <v>1.21</v>
      </c>
      <c r="I114" s="18">
        <v>0.215</v>
      </c>
      <c r="J114" s="6">
        <v>11.15</v>
      </c>
      <c r="K114" s="6">
        <v>0.13700000000000001</v>
      </c>
      <c r="L114" s="27" t="s">
        <v>19</v>
      </c>
      <c r="M114" s="15" t="s">
        <v>19</v>
      </c>
      <c r="N114" s="15" t="s">
        <v>19</v>
      </c>
      <c r="O114" s="12" t="s">
        <v>19</v>
      </c>
      <c r="P114" s="12" t="s">
        <v>19</v>
      </c>
      <c r="Q114" s="12" t="s">
        <v>19</v>
      </c>
      <c r="R114" s="12" t="s">
        <v>19</v>
      </c>
      <c r="S114" s="12" t="s">
        <v>19</v>
      </c>
      <c r="T114" s="12" t="s">
        <v>19</v>
      </c>
      <c r="U114" s="12" t="s">
        <v>19</v>
      </c>
      <c r="V114" s="12" t="s">
        <v>19</v>
      </c>
      <c r="W114" s="29"/>
    </row>
    <row r="115" spans="1:23">
      <c r="E115" s="11">
        <v>1874.9780000000001</v>
      </c>
      <c r="F115" s="12">
        <v>0.94299999999999995</v>
      </c>
      <c r="G115" s="12">
        <v>6.1499999999999999E-2</v>
      </c>
      <c r="H115" s="13" t="s">
        <v>19</v>
      </c>
      <c r="I115" s="13" t="s">
        <v>19</v>
      </c>
      <c r="J115" s="5" t="s">
        <v>19</v>
      </c>
      <c r="K115" s="5" t="s">
        <v>19</v>
      </c>
      <c r="L115" s="11">
        <v>42.035408986521063</v>
      </c>
      <c r="M115" s="15">
        <v>2.2018457868371049</v>
      </c>
      <c r="N115" s="15">
        <f t="shared" si="1"/>
        <v>22.433467943713342</v>
      </c>
      <c r="O115" s="12">
        <v>1.1908914792599998</v>
      </c>
      <c r="P115" s="12">
        <v>0.56349555637160009</v>
      </c>
      <c r="Q115" s="12">
        <v>0.41003187582283146</v>
      </c>
      <c r="R115" s="12">
        <v>0.1884123591990722</v>
      </c>
      <c r="S115" s="12">
        <v>0.28671603765984649</v>
      </c>
      <c r="T115" s="12">
        <v>0.4858320362335849</v>
      </c>
      <c r="U115" s="12">
        <v>0.93998711774765198</v>
      </c>
      <c r="V115" s="12">
        <v>2.909462287058445</v>
      </c>
      <c r="W115" s="29"/>
    </row>
    <row r="116" spans="1:23">
      <c r="A116" t="s">
        <v>26</v>
      </c>
      <c r="B116" t="s">
        <v>20</v>
      </c>
      <c r="C116" s="10">
        <v>49.98</v>
      </c>
      <c r="D116" s="10">
        <v>-144.97999999999999</v>
      </c>
      <c r="E116" s="1">
        <v>1</v>
      </c>
      <c r="F116" s="1">
        <v>8.1000000000000003E-2</v>
      </c>
      <c r="G116" s="1">
        <v>1E-3</v>
      </c>
      <c r="H116" s="13" t="s">
        <v>19</v>
      </c>
      <c r="I116" s="13" t="s">
        <v>19</v>
      </c>
      <c r="J116" s="5" t="s">
        <v>19</v>
      </c>
      <c r="K116" s="5" t="s">
        <v>19</v>
      </c>
      <c r="L116" s="11" t="s">
        <v>19</v>
      </c>
      <c r="M116" s="15" t="s">
        <v>19</v>
      </c>
      <c r="N116" s="15" t="s">
        <v>19</v>
      </c>
      <c r="O116" s="12" t="s">
        <v>19</v>
      </c>
      <c r="P116" s="12" t="s">
        <v>19</v>
      </c>
      <c r="Q116" s="12" t="s">
        <v>19</v>
      </c>
      <c r="R116" s="12" t="s">
        <v>19</v>
      </c>
      <c r="S116" s="12" t="s">
        <v>19</v>
      </c>
      <c r="T116" s="12" t="s">
        <v>19</v>
      </c>
      <c r="U116" s="12" t="s">
        <v>19</v>
      </c>
      <c r="V116" s="12" t="s">
        <v>19</v>
      </c>
      <c r="W116" s="29"/>
    </row>
    <row r="117" spans="1:23">
      <c r="E117" s="1">
        <v>10</v>
      </c>
      <c r="F117" s="30" t="s">
        <v>19</v>
      </c>
      <c r="G117" s="30" t="s">
        <v>19</v>
      </c>
      <c r="H117" s="13" t="s">
        <v>19</v>
      </c>
      <c r="I117" s="13" t="s">
        <v>19</v>
      </c>
      <c r="J117" s="5" t="s">
        <v>19</v>
      </c>
      <c r="K117" s="5" t="s">
        <v>19</v>
      </c>
      <c r="L117" s="11">
        <v>34</v>
      </c>
      <c r="M117" s="15">
        <v>5</v>
      </c>
      <c r="N117" s="15" t="s">
        <v>19</v>
      </c>
      <c r="O117" s="12" t="s">
        <v>19</v>
      </c>
      <c r="P117" s="12" t="s">
        <v>19</v>
      </c>
      <c r="Q117" s="12" t="s">
        <v>19</v>
      </c>
      <c r="R117" s="12" t="s">
        <v>19</v>
      </c>
      <c r="S117" s="12" t="s">
        <v>19</v>
      </c>
      <c r="T117" s="12" t="s">
        <v>19</v>
      </c>
      <c r="U117" s="12" t="s">
        <v>19</v>
      </c>
      <c r="V117" s="12" t="s">
        <v>19</v>
      </c>
    </row>
    <row r="118" spans="1:23">
      <c r="E118" s="1">
        <v>25</v>
      </c>
      <c r="F118" s="30" t="s">
        <v>19</v>
      </c>
      <c r="G118" s="30" t="s">
        <v>19</v>
      </c>
      <c r="H118" s="13" t="s">
        <v>19</v>
      </c>
      <c r="I118" s="13" t="s">
        <v>19</v>
      </c>
      <c r="J118" s="5" t="s">
        <v>19</v>
      </c>
      <c r="K118" s="5" t="s">
        <v>19</v>
      </c>
      <c r="L118" s="11">
        <v>30</v>
      </c>
      <c r="M118" s="15">
        <v>5</v>
      </c>
      <c r="N118" s="15" t="s">
        <v>19</v>
      </c>
      <c r="O118" s="12" t="s">
        <v>19</v>
      </c>
      <c r="P118" s="12" t="s">
        <v>19</v>
      </c>
      <c r="Q118" s="12" t="s">
        <v>19</v>
      </c>
      <c r="R118" s="12" t="s">
        <v>19</v>
      </c>
      <c r="S118" s="12" t="s">
        <v>19</v>
      </c>
      <c r="T118" s="12" t="s">
        <v>19</v>
      </c>
      <c r="U118" s="12" t="s">
        <v>19</v>
      </c>
      <c r="V118" s="12" t="s">
        <v>19</v>
      </c>
    </row>
    <row r="119" spans="1:23">
      <c r="E119" s="1">
        <v>50</v>
      </c>
      <c r="F119" s="30" t="s">
        <v>19</v>
      </c>
      <c r="G119" s="30" t="s">
        <v>19</v>
      </c>
      <c r="H119" s="13" t="s">
        <v>19</v>
      </c>
      <c r="I119" s="13" t="s">
        <v>19</v>
      </c>
      <c r="J119" s="5" t="s">
        <v>19</v>
      </c>
      <c r="K119" s="5" t="s">
        <v>19</v>
      </c>
      <c r="L119" s="11">
        <v>47</v>
      </c>
      <c r="M119" s="15">
        <v>3</v>
      </c>
      <c r="N119" s="15" t="s">
        <v>19</v>
      </c>
      <c r="O119" s="12" t="s">
        <v>19</v>
      </c>
      <c r="P119" s="12" t="s">
        <v>19</v>
      </c>
      <c r="Q119" s="12" t="s">
        <v>19</v>
      </c>
      <c r="R119" s="12" t="s">
        <v>19</v>
      </c>
      <c r="S119" s="12" t="s">
        <v>19</v>
      </c>
      <c r="T119" s="12" t="s">
        <v>19</v>
      </c>
      <c r="U119" s="12" t="s">
        <v>19</v>
      </c>
      <c r="V119" s="12" t="s">
        <v>19</v>
      </c>
    </row>
    <row r="120" spans="1:23">
      <c r="E120" s="1">
        <v>75</v>
      </c>
      <c r="F120" s="1">
        <v>5.5E-2</v>
      </c>
      <c r="G120" s="1">
        <v>1E-3</v>
      </c>
      <c r="H120" s="13" t="s">
        <v>19</v>
      </c>
      <c r="I120" s="13" t="s">
        <v>19</v>
      </c>
      <c r="J120" s="5" t="s">
        <v>19</v>
      </c>
      <c r="K120" s="5" t="s">
        <v>19</v>
      </c>
      <c r="L120" s="11">
        <v>21</v>
      </c>
      <c r="M120" s="15">
        <v>5</v>
      </c>
      <c r="N120" s="15">
        <f t="shared" si="1"/>
        <v>2.6190476190476191</v>
      </c>
      <c r="O120" s="12" t="s">
        <v>19</v>
      </c>
      <c r="P120" s="12" t="s">
        <v>19</v>
      </c>
      <c r="Q120" s="12" t="s">
        <v>19</v>
      </c>
      <c r="R120" s="12" t="s">
        <v>19</v>
      </c>
      <c r="S120" s="12" t="s">
        <v>19</v>
      </c>
      <c r="T120" s="12" t="s">
        <v>19</v>
      </c>
      <c r="U120" s="12" t="s">
        <v>19</v>
      </c>
      <c r="V120" s="12" t="s">
        <v>19</v>
      </c>
    </row>
    <row r="121" spans="1:23">
      <c r="E121" s="1">
        <v>100</v>
      </c>
      <c r="F121" s="1">
        <v>0.09</v>
      </c>
      <c r="G121" s="1">
        <v>1E-3</v>
      </c>
      <c r="H121" s="13" t="s">
        <v>19</v>
      </c>
      <c r="I121" s="13" t="s">
        <v>19</v>
      </c>
      <c r="J121" s="5" t="s">
        <v>19</v>
      </c>
      <c r="K121" s="5" t="s">
        <v>19</v>
      </c>
      <c r="L121" s="11">
        <v>18.666666666666668</v>
      </c>
      <c r="M121" s="15">
        <v>5</v>
      </c>
      <c r="N121" s="15">
        <f t="shared" si="1"/>
        <v>4.8214285714285712</v>
      </c>
      <c r="O121" s="12" t="s">
        <v>19</v>
      </c>
      <c r="P121" s="12" t="s">
        <v>19</v>
      </c>
      <c r="Q121" s="12" t="s">
        <v>19</v>
      </c>
      <c r="R121" s="12" t="s">
        <v>19</v>
      </c>
      <c r="S121" s="12" t="s">
        <v>19</v>
      </c>
      <c r="T121" s="12" t="s">
        <v>19</v>
      </c>
      <c r="U121" s="12" t="s">
        <v>19</v>
      </c>
      <c r="V121" s="12" t="s">
        <v>19</v>
      </c>
    </row>
    <row r="122" spans="1:23">
      <c r="E122" s="1">
        <v>200</v>
      </c>
      <c r="F122" s="1">
        <f>AVERAGE(0.353,0.38)</f>
        <v>0.36649999999999999</v>
      </c>
      <c r="G122" s="31">
        <f>STDEV(0.353,0.38)</f>
        <v>1.9091883092036802E-2</v>
      </c>
      <c r="H122" s="13" t="s">
        <v>19</v>
      </c>
      <c r="I122" s="13" t="s">
        <v>19</v>
      </c>
      <c r="J122" s="5" t="s">
        <v>19</v>
      </c>
      <c r="K122" s="5" t="s">
        <v>19</v>
      </c>
      <c r="L122" s="11">
        <v>31</v>
      </c>
      <c r="M122" s="15">
        <v>5</v>
      </c>
      <c r="N122" s="15">
        <f t="shared" si="1"/>
        <v>11.82258064516129</v>
      </c>
      <c r="O122" s="12" t="s">
        <v>19</v>
      </c>
      <c r="P122" s="12" t="s">
        <v>19</v>
      </c>
      <c r="Q122" s="12" t="s">
        <v>19</v>
      </c>
      <c r="R122" s="12" t="s">
        <v>19</v>
      </c>
      <c r="S122" s="12" t="s">
        <v>19</v>
      </c>
      <c r="T122" s="12" t="s">
        <v>19</v>
      </c>
      <c r="U122" s="12" t="s">
        <v>19</v>
      </c>
      <c r="V122" s="12" t="s">
        <v>19</v>
      </c>
    </row>
    <row r="123" spans="1:23">
      <c r="E123" s="1">
        <v>300</v>
      </c>
      <c r="F123" s="1">
        <v>0.45</v>
      </c>
      <c r="G123" s="31">
        <v>0.01</v>
      </c>
      <c r="H123" s="13" t="s">
        <v>19</v>
      </c>
      <c r="I123" s="13" t="s">
        <v>19</v>
      </c>
      <c r="J123" s="5" t="s">
        <v>19</v>
      </c>
      <c r="K123" s="5" t="s">
        <v>19</v>
      </c>
      <c r="L123" s="11" t="s">
        <v>19</v>
      </c>
      <c r="M123" s="15" t="s">
        <v>19</v>
      </c>
      <c r="N123" s="15" t="s">
        <v>19</v>
      </c>
      <c r="O123" s="12" t="s">
        <v>19</v>
      </c>
      <c r="P123" s="12" t="s">
        <v>19</v>
      </c>
      <c r="Q123" s="12" t="s">
        <v>19</v>
      </c>
      <c r="R123" s="12" t="s">
        <v>19</v>
      </c>
      <c r="S123" s="12" t="s">
        <v>19</v>
      </c>
      <c r="T123" s="12" t="s">
        <v>19</v>
      </c>
      <c r="U123" s="12" t="s">
        <v>19</v>
      </c>
      <c r="V123" s="12" t="s">
        <v>19</v>
      </c>
    </row>
    <row r="124" spans="1:23">
      <c r="E124" s="1">
        <v>400</v>
      </c>
      <c r="F124" s="1">
        <v>0.55000000000000004</v>
      </c>
      <c r="G124" s="31">
        <v>0</v>
      </c>
      <c r="H124" s="13" t="s">
        <v>19</v>
      </c>
      <c r="I124" s="13" t="s">
        <v>19</v>
      </c>
      <c r="J124" s="5" t="s">
        <v>19</v>
      </c>
      <c r="K124" s="5" t="s">
        <v>19</v>
      </c>
      <c r="L124" s="11">
        <v>54</v>
      </c>
      <c r="M124" s="15">
        <v>5</v>
      </c>
      <c r="N124" s="15">
        <f t="shared" si="1"/>
        <v>10.185185185185187</v>
      </c>
      <c r="O124" s="12" t="s">
        <v>19</v>
      </c>
      <c r="P124" s="12" t="s">
        <v>19</v>
      </c>
      <c r="Q124" s="12" t="s">
        <v>19</v>
      </c>
      <c r="R124" s="12" t="s">
        <v>19</v>
      </c>
      <c r="S124" s="12" t="s">
        <v>19</v>
      </c>
      <c r="T124" s="12" t="s">
        <v>19</v>
      </c>
      <c r="U124" s="12" t="s">
        <v>19</v>
      </c>
      <c r="V124" s="12" t="s">
        <v>19</v>
      </c>
    </row>
    <row r="125" spans="1:23">
      <c r="E125" s="1">
        <v>500</v>
      </c>
      <c r="F125" s="1">
        <f>AVERAGE(0.52, 0.66)</f>
        <v>0.59000000000000008</v>
      </c>
      <c r="G125" s="31">
        <f>STDEV(0.52,0.66)</f>
        <v>9.8994949366116247E-2</v>
      </c>
      <c r="H125" s="13" t="s">
        <v>19</v>
      </c>
      <c r="I125" s="13" t="s">
        <v>19</v>
      </c>
      <c r="J125" s="5" t="s">
        <v>19</v>
      </c>
      <c r="K125" s="5" t="s">
        <v>19</v>
      </c>
      <c r="L125" s="11" t="s">
        <v>19</v>
      </c>
      <c r="M125" s="15" t="s">
        <v>19</v>
      </c>
      <c r="N125" s="15" t="s">
        <v>19</v>
      </c>
      <c r="O125" s="12" t="s">
        <v>19</v>
      </c>
      <c r="P125" s="12" t="s">
        <v>19</v>
      </c>
      <c r="Q125" s="12" t="s">
        <v>19</v>
      </c>
      <c r="R125" s="12" t="s">
        <v>19</v>
      </c>
      <c r="S125" s="12" t="s">
        <v>19</v>
      </c>
      <c r="T125" s="12" t="s">
        <v>19</v>
      </c>
      <c r="U125" s="12" t="s">
        <v>19</v>
      </c>
      <c r="V125" s="12" t="s">
        <v>19</v>
      </c>
    </row>
    <row r="126" spans="1:23">
      <c r="E126" s="1">
        <v>600</v>
      </c>
      <c r="F126" s="1">
        <v>0.35</v>
      </c>
      <c r="G126" s="31">
        <v>0</v>
      </c>
      <c r="H126" s="13" t="s">
        <v>19</v>
      </c>
      <c r="I126" s="13" t="s">
        <v>19</v>
      </c>
      <c r="J126" s="5" t="s">
        <v>19</v>
      </c>
      <c r="K126" s="5" t="s">
        <v>19</v>
      </c>
      <c r="L126" s="11">
        <v>35</v>
      </c>
      <c r="M126" s="15">
        <v>5</v>
      </c>
      <c r="N126" s="15">
        <f t="shared" si="1"/>
        <v>9.9999999999999982</v>
      </c>
      <c r="O126" s="12" t="s">
        <v>19</v>
      </c>
      <c r="P126" s="12" t="s">
        <v>19</v>
      </c>
      <c r="Q126" s="12" t="s">
        <v>19</v>
      </c>
      <c r="R126" s="12" t="s">
        <v>19</v>
      </c>
      <c r="S126" s="12" t="s">
        <v>19</v>
      </c>
      <c r="T126" s="12" t="s">
        <v>19</v>
      </c>
      <c r="U126" s="12" t="s">
        <v>19</v>
      </c>
      <c r="V126" s="12" t="s">
        <v>19</v>
      </c>
    </row>
    <row r="127" spans="1:23">
      <c r="E127" s="1">
        <v>700</v>
      </c>
      <c r="F127" s="1">
        <v>0.38</v>
      </c>
      <c r="G127" s="31">
        <v>0.01</v>
      </c>
      <c r="H127" s="13" t="s">
        <v>19</v>
      </c>
      <c r="I127" s="13" t="s">
        <v>19</v>
      </c>
      <c r="J127" s="5" t="s">
        <v>19</v>
      </c>
      <c r="K127" s="5" t="s">
        <v>19</v>
      </c>
      <c r="L127" s="11" t="s">
        <v>19</v>
      </c>
      <c r="M127" s="15" t="s">
        <v>19</v>
      </c>
      <c r="N127" s="15" t="s">
        <v>19</v>
      </c>
      <c r="O127" s="12" t="s">
        <v>19</v>
      </c>
      <c r="P127" s="12" t="s">
        <v>19</v>
      </c>
      <c r="Q127" s="12" t="s">
        <v>19</v>
      </c>
      <c r="R127" s="12" t="s">
        <v>19</v>
      </c>
      <c r="S127" s="12" t="s">
        <v>19</v>
      </c>
      <c r="T127" s="12" t="s">
        <v>19</v>
      </c>
      <c r="U127" s="12" t="s">
        <v>19</v>
      </c>
      <c r="V127" s="12" t="s">
        <v>19</v>
      </c>
    </row>
    <row r="128" spans="1:23">
      <c r="E128" s="1">
        <v>800</v>
      </c>
      <c r="F128" s="1">
        <v>0.67</v>
      </c>
      <c r="G128" s="31">
        <v>0.01</v>
      </c>
      <c r="H128" s="13" t="s">
        <v>19</v>
      </c>
      <c r="I128" s="13" t="s">
        <v>19</v>
      </c>
      <c r="J128" s="5" t="s">
        <v>19</v>
      </c>
      <c r="K128" s="5" t="s">
        <v>19</v>
      </c>
      <c r="L128" s="11">
        <v>50.6</v>
      </c>
      <c r="M128" s="15">
        <v>3</v>
      </c>
      <c r="N128" s="15">
        <f t="shared" si="1"/>
        <v>13.24110671936759</v>
      </c>
      <c r="O128" s="12" t="s">
        <v>19</v>
      </c>
      <c r="P128" s="12" t="s">
        <v>19</v>
      </c>
      <c r="Q128" s="12" t="s">
        <v>19</v>
      </c>
      <c r="R128" s="12" t="s">
        <v>19</v>
      </c>
      <c r="S128" s="12" t="s">
        <v>19</v>
      </c>
      <c r="T128" s="12" t="s">
        <v>19</v>
      </c>
      <c r="U128" s="12" t="s">
        <v>19</v>
      </c>
      <c r="V128" s="12" t="s">
        <v>19</v>
      </c>
    </row>
    <row r="129" spans="1:22">
      <c r="E129" s="1">
        <v>1000</v>
      </c>
      <c r="F129" s="1">
        <v>0.61</v>
      </c>
      <c r="G129" s="31">
        <v>0.01</v>
      </c>
      <c r="H129" s="13" t="s">
        <v>19</v>
      </c>
      <c r="I129" s="13" t="s">
        <v>19</v>
      </c>
      <c r="J129" s="5" t="s">
        <v>19</v>
      </c>
      <c r="K129" s="5" t="s">
        <v>19</v>
      </c>
      <c r="L129" s="11">
        <v>47.5</v>
      </c>
      <c r="M129" s="15">
        <v>1</v>
      </c>
      <c r="N129" s="15">
        <f t="shared" si="1"/>
        <v>12.842105263157894</v>
      </c>
      <c r="O129" s="12" t="s">
        <v>19</v>
      </c>
      <c r="P129" s="12" t="s">
        <v>19</v>
      </c>
      <c r="Q129" s="12" t="s">
        <v>19</v>
      </c>
      <c r="R129" s="12" t="s">
        <v>19</v>
      </c>
      <c r="S129" s="12" t="s">
        <v>19</v>
      </c>
      <c r="T129" s="12" t="s">
        <v>19</v>
      </c>
      <c r="U129" s="12" t="s">
        <v>19</v>
      </c>
      <c r="V129" s="12" t="s">
        <v>19</v>
      </c>
    </row>
    <row r="130" spans="1:22">
      <c r="E130" s="1">
        <v>1100</v>
      </c>
      <c r="F130" s="1">
        <v>0.61</v>
      </c>
      <c r="G130" s="31">
        <v>0.01</v>
      </c>
      <c r="H130" s="13" t="s">
        <v>19</v>
      </c>
      <c r="I130" s="13" t="s">
        <v>19</v>
      </c>
      <c r="J130" s="5" t="s">
        <v>19</v>
      </c>
      <c r="K130" s="5" t="s">
        <v>19</v>
      </c>
      <c r="L130" s="11" t="s">
        <v>19</v>
      </c>
      <c r="M130" s="15" t="s">
        <v>19</v>
      </c>
      <c r="N130" s="15" t="s">
        <v>19</v>
      </c>
      <c r="O130" s="12" t="s">
        <v>19</v>
      </c>
      <c r="P130" s="12" t="s">
        <v>19</v>
      </c>
      <c r="Q130" s="12" t="s">
        <v>19</v>
      </c>
      <c r="R130" s="12" t="s">
        <v>19</v>
      </c>
      <c r="S130" s="12" t="s">
        <v>19</v>
      </c>
      <c r="T130" s="12" t="s">
        <v>19</v>
      </c>
      <c r="U130" s="12" t="s">
        <v>19</v>
      </c>
      <c r="V130" s="12" t="s">
        <v>19</v>
      </c>
    </row>
    <row r="131" spans="1:22">
      <c r="E131" s="1">
        <v>1200</v>
      </c>
      <c r="F131" s="1">
        <v>0.47</v>
      </c>
      <c r="G131" s="31">
        <v>0.01</v>
      </c>
      <c r="H131" s="13" t="s">
        <v>19</v>
      </c>
      <c r="I131" s="13" t="s">
        <v>19</v>
      </c>
      <c r="J131" s="5" t="s">
        <v>19</v>
      </c>
      <c r="K131" s="5" t="s">
        <v>19</v>
      </c>
      <c r="L131" s="11">
        <v>18</v>
      </c>
      <c r="M131" s="15">
        <v>2</v>
      </c>
      <c r="N131" s="15">
        <f t="shared" si="1"/>
        <v>26.111111111111111</v>
      </c>
      <c r="O131" s="12" t="s">
        <v>19</v>
      </c>
      <c r="P131" s="12" t="s">
        <v>19</v>
      </c>
      <c r="Q131" s="12" t="s">
        <v>19</v>
      </c>
      <c r="R131" s="12" t="s">
        <v>19</v>
      </c>
      <c r="S131" s="12" t="s">
        <v>19</v>
      </c>
      <c r="T131" s="12" t="s">
        <v>19</v>
      </c>
      <c r="U131" s="12" t="s">
        <v>19</v>
      </c>
      <c r="V131" s="12" t="s">
        <v>19</v>
      </c>
    </row>
    <row r="132" spans="1:22">
      <c r="E132" s="1">
        <v>1400</v>
      </c>
      <c r="F132" s="1">
        <v>0.5</v>
      </c>
      <c r="G132" s="31">
        <v>0</v>
      </c>
      <c r="H132" s="13" t="s">
        <v>19</v>
      </c>
      <c r="I132" s="13" t="s">
        <v>19</v>
      </c>
      <c r="J132" s="5" t="s">
        <v>19</v>
      </c>
      <c r="K132" s="5" t="s">
        <v>19</v>
      </c>
      <c r="L132" s="11">
        <v>32.700000000000003</v>
      </c>
      <c r="M132" s="15">
        <v>2</v>
      </c>
      <c r="N132" s="15">
        <f t="shared" si="1"/>
        <v>15.290519877675841</v>
      </c>
      <c r="O132" s="12" t="s">
        <v>19</v>
      </c>
      <c r="P132" s="12" t="s">
        <v>19</v>
      </c>
      <c r="Q132" s="12" t="s">
        <v>19</v>
      </c>
      <c r="R132" s="12" t="s">
        <v>19</v>
      </c>
      <c r="S132" s="12" t="s">
        <v>19</v>
      </c>
      <c r="T132" s="12" t="s">
        <v>19</v>
      </c>
      <c r="U132" s="12" t="s">
        <v>19</v>
      </c>
      <c r="V132" s="12" t="s">
        <v>19</v>
      </c>
    </row>
    <row r="133" spans="1:22">
      <c r="A133" t="s">
        <v>27</v>
      </c>
      <c r="B133" t="s">
        <v>21</v>
      </c>
      <c r="C133">
        <v>-50.62</v>
      </c>
      <c r="D133">
        <v>72.06</v>
      </c>
      <c r="E133" s="32">
        <v>45</v>
      </c>
      <c r="F133" s="32">
        <v>0.28000000000000003</v>
      </c>
      <c r="G133" s="31">
        <v>0</v>
      </c>
      <c r="H133" s="13" t="s">
        <v>19</v>
      </c>
      <c r="I133" s="13" t="s">
        <v>19</v>
      </c>
      <c r="J133" s="5" t="s">
        <v>19</v>
      </c>
      <c r="K133" s="5" t="s">
        <v>19</v>
      </c>
      <c r="L133" s="11">
        <v>20.505747100000001</v>
      </c>
      <c r="M133" s="15">
        <v>3.62</v>
      </c>
      <c r="N133" s="15">
        <f t="shared" si="1"/>
        <v>13.654708537783538</v>
      </c>
      <c r="O133" s="9" t="s">
        <v>19</v>
      </c>
      <c r="P133" s="12" t="s">
        <v>19</v>
      </c>
      <c r="Q133" s="12" t="s">
        <v>19</v>
      </c>
      <c r="R133" s="12" t="s">
        <v>19</v>
      </c>
      <c r="S133" s="12" t="s">
        <v>19</v>
      </c>
      <c r="T133" s="12" t="s">
        <v>19</v>
      </c>
      <c r="U133" s="12" t="s">
        <v>19</v>
      </c>
      <c r="V133" s="12" t="s">
        <v>19</v>
      </c>
    </row>
    <row r="134" spans="1:22">
      <c r="E134" s="1">
        <v>105</v>
      </c>
      <c r="F134" s="1">
        <v>0.4</v>
      </c>
      <c r="G134" s="31">
        <v>0.01</v>
      </c>
      <c r="H134" s="13" t="s">
        <v>19</v>
      </c>
      <c r="I134" s="13" t="s">
        <v>19</v>
      </c>
      <c r="J134" s="5" t="s">
        <v>19</v>
      </c>
      <c r="K134" s="5" t="s">
        <v>19</v>
      </c>
      <c r="L134" s="11">
        <v>31.584158000000002</v>
      </c>
      <c r="M134" s="15">
        <v>4.45</v>
      </c>
      <c r="N134" s="15">
        <f t="shared" si="1"/>
        <v>12.664576969251485</v>
      </c>
      <c r="O134" s="9" t="s">
        <v>19</v>
      </c>
      <c r="P134" s="12" t="s">
        <v>19</v>
      </c>
      <c r="Q134" s="12" t="s">
        <v>19</v>
      </c>
      <c r="R134" s="12" t="s">
        <v>19</v>
      </c>
      <c r="S134" s="12" t="s">
        <v>19</v>
      </c>
      <c r="T134" s="12" t="s">
        <v>19</v>
      </c>
      <c r="U134" s="12" t="s">
        <v>19</v>
      </c>
      <c r="V134" s="12" t="s">
        <v>19</v>
      </c>
    </row>
    <row r="135" spans="1:22">
      <c r="E135" s="1">
        <v>340</v>
      </c>
      <c r="F135" s="1">
        <v>0.53</v>
      </c>
      <c r="G135" s="31">
        <v>0.03</v>
      </c>
      <c r="H135" s="13" t="s">
        <v>19</v>
      </c>
      <c r="I135" s="13" t="s">
        <v>19</v>
      </c>
      <c r="J135" s="5" t="s">
        <v>19</v>
      </c>
      <c r="K135" s="5" t="s">
        <v>19</v>
      </c>
      <c r="L135" s="11">
        <v>60.095693999999995</v>
      </c>
      <c r="M135" s="15">
        <v>6.99</v>
      </c>
      <c r="N135" s="15">
        <f t="shared" si="1"/>
        <v>8.8192674836237028</v>
      </c>
      <c r="O135" s="9" t="s">
        <v>19</v>
      </c>
      <c r="P135" s="12" t="s">
        <v>19</v>
      </c>
      <c r="Q135" s="9" t="s">
        <v>19</v>
      </c>
      <c r="R135" s="9" t="s">
        <v>19</v>
      </c>
      <c r="S135" s="12" t="s">
        <v>19</v>
      </c>
      <c r="T135" s="12" t="s">
        <v>19</v>
      </c>
      <c r="U135" s="12" t="s">
        <v>19</v>
      </c>
      <c r="V135" s="12" t="s">
        <v>19</v>
      </c>
    </row>
    <row r="136" spans="1:22">
      <c r="A136" t="s">
        <v>27</v>
      </c>
      <c r="B136" t="s">
        <v>22</v>
      </c>
      <c r="C136">
        <v>-48.75</v>
      </c>
      <c r="D136">
        <v>71.42</v>
      </c>
      <c r="E136" s="1">
        <v>40</v>
      </c>
      <c r="F136" s="1">
        <v>0.16</v>
      </c>
      <c r="G136" s="31">
        <v>0.01</v>
      </c>
      <c r="H136" s="13" t="s">
        <v>19</v>
      </c>
      <c r="I136" s="13" t="s">
        <v>19</v>
      </c>
      <c r="J136" s="5" t="s">
        <v>19</v>
      </c>
      <c r="K136" s="5" t="s">
        <v>19</v>
      </c>
      <c r="L136" s="11">
        <v>41.134751800000004</v>
      </c>
      <c r="M136" s="15">
        <v>2.96</v>
      </c>
      <c r="N136" s="15">
        <f t="shared" si="1"/>
        <v>3.8896551698653985</v>
      </c>
      <c r="O136" s="9" t="s">
        <v>19</v>
      </c>
      <c r="P136" s="12" t="s">
        <v>19</v>
      </c>
      <c r="Q136" s="12" t="s">
        <v>19</v>
      </c>
      <c r="R136" s="12" t="s">
        <v>19</v>
      </c>
      <c r="S136" s="12" t="s">
        <v>19</v>
      </c>
      <c r="T136" s="12" t="s">
        <v>19</v>
      </c>
      <c r="U136" s="12" t="s">
        <v>19</v>
      </c>
      <c r="V136" s="12" t="s">
        <v>19</v>
      </c>
    </row>
    <row r="137" spans="1:22">
      <c r="E137" s="1">
        <v>180</v>
      </c>
      <c r="F137" s="1">
        <v>0.28000000000000003</v>
      </c>
      <c r="G137" s="31">
        <v>0</v>
      </c>
      <c r="H137" s="13" t="s">
        <v>19</v>
      </c>
      <c r="I137" s="13" t="s">
        <v>19</v>
      </c>
      <c r="J137" s="5" t="s">
        <v>19</v>
      </c>
      <c r="K137" s="5" t="s">
        <v>19</v>
      </c>
      <c r="L137" s="11">
        <v>56.408288599999999</v>
      </c>
      <c r="M137" s="15">
        <v>6.19</v>
      </c>
      <c r="N137" s="15">
        <f t="shared" si="1"/>
        <v>4.9638095207164294</v>
      </c>
      <c r="O137" s="9" t="s">
        <v>19</v>
      </c>
      <c r="P137" s="12" t="s">
        <v>19</v>
      </c>
      <c r="Q137" s="12" t="s">
        <v>19</v>
      </c>
      <c r="R137" s="12" t="s">
        <v>19</v>
      </c>
      <c r="S137" s="12" t="s">
        <v>19</v>
      </c>
      <c r="T137" s="12" t="s">
        <v>19</v>
      </c>
      <c r="U137" s="12" t="s">
        <v>19</v>
      </c>
      <c r="V137" s="12" t="s">
        <v>19</v>
      </c>
    </row>
    <row r="138" spans="1:22">
      <c r="E138" s="1">
        <v>300</v>
      </c>
      <c r="F138" s="1">
        <v>0.35</v>
      </c>
      <c r="G138" s="31">
        <v>0.01</v>
      </c>
      <c r="H138" s="13" t="s">
        <v>19</v>
      </c>
      <c r="I138" s="13" t="s">
        <v>19</v>
      </c>
      <c r="J138" s="5" t="s">
        <v>19</v>
      </c>
      <c r="K138" s="5" t="s">
        <v>19</v>
      </c>
      <c r="L138" s="11">
        <v>38.030500000000004</v>
      </c>
      <c r="M138" s="15">
        <v>6.17</v>
      </c>
      <c r="N138" s="15">
        <f t="shared" ref="N138:N144" si="2">F138/(L138/1000)</f>
        <v>9.2031395853328242</v>
      </c>
      <c r="O138" s="9" t="s">
        <v>19</v>
      </c>
      <c r="P138" s="12" t="s">
        <v>19</v>
      </c>
      <c r="Q138" s="12" t="s">
        <v>19</v>
      </c>
      <c r="R138" s="12" t="s">
        <v>19</v>
      </c>
      <c r="S138" s="12" t="s">
        <v>19</v>
      </c>
      <c r="T138" s="12" t="s">
        <v>19</v>
      </c>
      <c r="U138" s="12" t="s">
        <v>19</v>
      </c>
      <c r="V138" s="12" t="s">
        <v>19</v>
      </c>
    </row>
    <row r="139" spans="1:22">
      <c r="E139" s="1">
        <v>700</v>
      </c>
      <c r="F139" s="1">
        <v>0.42</v>
      </c>
      <c r="G139" s="31">
        <v>0.01</v>
      </c>
      <c r="H139" s="13" t="s">
        <v>19</v>
      </c>
      <c r="I139" s="13" t="s">
        <v>19</v>
      </c>
      <c r="J139" s="5" t="s">
        <v>19</v>
      </c>
      <c r="K139" s="5" t="s">
        <v>19</v>
      </c>
      <c r="L139" s="11">
        <v>31.590909</v>
      </c>
      <c r="M139" s="15">
        <v>2.42</v>
      </c>
      <c r="N139" s="15">
        <f t="shared" si="2"/>
        <v>13.294964067035867</v>
      </c>
      <c r="O139" s="9" t="s">
        <v>19</v>
      </c>
      <c r="P139" s="12" t="s">
        <v>19</v>
      </c>
      <c r="Q139" s="12" t="s">
        <v>19</v>
      </c>
      <c r="R139" s="12" t="s">
        <v>19</v>
      </c>
      <c r="S139" s="12" t="s">
        <v>19</v>
      </c>
      <c r="T139" s="12" t="s">
        <v>19</v>
      </c>
      <c r="U139" s="12" t="s">
        <v>19</v>
      </c>
      <c r="V139" s="12" t="s">
        <v>19</v>
      </c>
    </row>
    <row r="140" spans="1:22">
      <c r="E140" s="1">
        <v>1100</v>
      </c>
      <c r="F140" s="1">
        <v>0.61</v>
      </c>
      <c r="G140" s="31">
        <v>0.02</v>
      </c>
      <c r="H140" s="13" t="s">
        <v>19</v>
      </c>
      <c r="I140" s="13" t="s">
        <v>19</v>
      </c>
      <c r="J140" s="5" t="s">
        <v>19</v>
      </c>
      <c r="K140" s="5" t="s">
        <v>19</v>
      </c>
      <c r="L140" s="11">
        <v>44</v>
      </c>
      <c r="M140" s="15">
        <v>4.5</v>
      </c>
      <c r="N140" s="15">
        <f t="shared" si="2"/>
        <v>13.863636363636363</v>
      </c>
      <c r="O140" s="9" t="s">
        <v>19</v>
      </c>
      <c r="P140" s="12" t="s">
        <v>19</v>
      </c>
      <c r="Q140" s="12" t="s">
        <v>19</v>
      </c>
      <c r="R140" s="12" t="s">
        <v>19</v>
      </c>
      <c r="S140" s="12" t="s">
        <v>19</v>
      </c>
      <c r="T140" s="12" t="s">
        <v>19</v>
      </c>
      <c r="U140" s="12" t="s">
        <v>19</v>
      </c>
      <c r="V140" s="12" t="s">
        <v>19</v>
      </c>
    </row>
    <row r="141" spans="1:22">
      <c r="A141" t="s">
        <v>27</v>
      </c>
      <c r="B141" t="s">
        <v>23</v>
      </c>
      <c r="C141">
        <v>-50.38</v>
      </c>
      <c r="D141">
        <v>66.680000000000007</v>
      </c>
      <c r="E141" s="1">
        <v>170</v>
      </c>
      <c r="F141" s="1">
        <v>0.12</v>
      </c>
      <c r="G141" s="31">
        <v>0.01</v>
      </c>
      <c r="H141" s="13" t="s">
        <v>19</v>
      </c>
      <c r="I141" s="13" t="s">
        <v>19</v>
      </c>
      <c r="J141" s="5" t="s">
        <v>19</v>
      </c>
      <c r="K141" s="5" t="s">
        <v>19</v>
      </c>
      <c r="L141" s="11">
        <v>57.575757580000001</v>
      </c>
      <c r="M141" s="15">
        <v>4.5999999999999996</v>
      </c>
      <c r="N141" s="15">
        <f t="shared" si="2"/>
        <v>2.0842105261622157</v>
      </c>
      <c r="O141" s="9" t="s">
        <v>19</v>
      </c>
      <c r="P141" s="12" t="s">
        <v>19</v>
      </c>
      <c r="Q141" s="12" t="s">
        <v>19</v>
      </c>
      <c r="R141" s="12" t="s">
        <v>19</v>
      </c>
      <c r="S141" s="12" t="s">
        <v>19</v>
      </c>
      <c r="T141" s="12" t="s">
        <v>19</v>
      </c>
      <c r="U141" s="12" t="s">
        <v>19</v>
      </c>
      <c r="V141" s="12" t="s">
        <v>19</v>
      </c>
    </row>
    <row r="142" spans="1:22">
      <c r="E142" s="1">
        <v>235</v>
      </c>
      <c r="F142" s="1">
        <v>0.26</v>
      </c>
      <c r="G142" s="31">
        <v>0</v>
      </c>
      <c r="H142" s="13" t="s">
        <v>19</v>
      </c>
      <c r="I142" s="13" t="s">
        <v>19</v>
      </c>
      <c r="J142" s="5" t="s">
        <v>19</v>
      </c>
      <c r="K142" s="5" t="s">
        <v>19</v>
      </c>
      <c r="L142" s="11">
        <v>18.441128000000003</v>
      </c>
      <c r="M142" s="15">
        <v>3.3</v>
      </c>
      <c r="N142" s="15">
        <f t="shared" si="2"/>
        <v>14.09892063001786</v>
      </c>
      <c r="O142" s="9" t="s">
        <v>19</v>
      </c>
      <c r="P142" s="12" t="s">
        <v>19</v>
      </c>
      <c r="Q142" s="12" t="s">
        <v>19</v>
      </c>
      <c r="R142" s="12" t="s">
        <v>19</v>
      </c>
      <c r="S142" s="12" t="s">
        <v>19</v>
      </c>
      <c r="T142" s="12" t="s">
        <v>19</v>
      </c>
      <c r="U142" s="12" t="s">
        <v>19</v>
      </c>
      <c r="V142" s="12" t="s">
        <v>19</v>
      </c>
    </row>
    <row r="143" spans="1:22">
      <c r="E143" s="1">
        <v>900</v>
      </c>
      <c r="F143" s="1">
        <v>0.28000000000000003</v>
      </c>
      <c r="G143" s="31">
        <v>0.01</v>
      </c>
      <c r="H143" s="13" t="s">
        <v>19</v>
      </c>
      <c r="I143" s="13" t="s">
        <v>19</v>
      </c>
      <c r="J143" s="5" t="s">
        <v>19</v>
      </c>
      <c r="K143" s="5" t="s">
        <v>19</v>
      </c>
      <c r="L143" s="11">
        <v>29.026914999999995</v>
      </c>
      <c r="M143" s="15">
        <v>3.45</v>
      </c>
      <c r="N143" s="15">
        <f t="shared" si="2"/>
        <v>9.6462197240044301</v>
      </c>
      <c r="O143" s="9" t="s">
        <v>19</v>
      </c>
      <c r="P143" s="12" t="s">
        <v>19</v>
      </c>
      <c r="Q143" s="12" t="s">
        <v>19</v>
      </c>
      <c r="R143" s="12" t="s">
        <v>19</v>
      </c>
      <c r="S143" s="12" t="s">
        <v>19</v>
      </c>
      <c r="T143" s="12" t="s">
        <v>19</v>
      </c>
      <c r="U143" s="12" t="s">
        <v>19</v>
      </c>
      <c r="V143" s="12" t="s">
        <v>19</v>
      </c>
    </row>
    <row r="144" spans="1:22">
      <c r="E144" s="1">
        <v>1300</v>
      </c>
      <c r="F144" s="1">
        <v>0.32</v>
      </c>
      <c r="G144" s="31">
        <v>0.01</v>
      </c>
      <c r="H144" s="13" t="s">
        <v>19</v>
      </c>
      <c r="I144" s="13" t="s">
        <v>19</v>
      </c>
      <c r="J144" s="5" t="s">
        <v>19</v>
      </c>
      <c r="K144" s="5" t="s">
        <v>19</v>
      </c>
      <c r="L144" s="11">
        <v>48.107243000000004</v>
      </c>
      <c r="M144" s="15">
        <v>3.49</v>
      </c>
      <c r="N144" s="15">
        <f t="shared" si="2"/>
        <v>6.6518050099025627</v>
      </c>
      <c r="O144" s="9" t="s">
        <v>19</v>
      </c>
      <c r="P144" s="12" t="s">
        <v>19</v>
      </c>
      <c r="Q144" s="12" t="s">
        <v>19</v>
      </c>
      <c r="R144" s="12" t="s">
        <v>19</v>
      </c>
      <c r="S144" s="12" t="s">
        <v>19</v>
      </c>
      <c r="T144" s="12" t="s">
        <v>19</v>
      </c>
      <c r="U144" s="12" t="s">
        <v>19</v>
      </c>
      <c r="V144" s="12" t="s">
        <v>19</v>
      </c>
    </row>
    <row r="145" spans="1:22">
      <c r="A145" t="s">
        <v>29</v>
      </c>
      <c r="B145" t="s">
        <v>30</v>
      </c>
      <c r="C145" s="29">
        <v>32.232390000000002</v>
      </c>
      <c r="D145" s="29">
        <v>-64.240549999999999</v>
      </c>
      <c r="E145" s="1">
        <v>5</v>
      </c>
      <c r="F145" s="31">
        <v>1.1842348989595521</v>
      </c>
      <c r="G145" s="31">
        <v>2.5453944918236611E-2</v>
      </c>
      <c r="H145" s="13" t="s">
        <v>19</v>
      </c>
      <c r="I145" s="13" t="s">
        <v>19</v>
      </c>
      <c r="J145" s="5" t="s">
        <v>19</v>
      </c>
      <c r="K145" s="5" t="s">
        <v>19</v>
      </c>
      <c r="L145" s="37">
        <v>51.23772102161098</v>
      </c>
      <c r="M145" s="36">
        <v>3.8076472095747946</v>
      </c>
      <c r="N145" s="15">
        <f>(F145/L145)*1000</f>
        <v>23.112559952853232</v>
      </c>
      <c r="O145" s="9" t="s">
        <v>19</v>
      </c>
      <c r="P145" s="12" t="s">
        <v>19</v>
      </c>
      <c r="Q145" s="12" t="s">
        <v>19</v>
      </c>
      <c r="R145" s="12" t="s">
        <v>19</v>
      </c>
      <c r="S145" s="12" t="s">
        <v>19</v>
      </c>
      <c r="T145" s="12" t="s">
        <v>19</v>
      </c>
      <c r="U145" s="12" t="s">
        <v>19</v>
      </c>
      <c r="V145" s="12" t="s">
        <v>19</v>
      </c>
    </row>
    <row r="146" spans="1:22">
      <c r="C146" s="29">
        <v>32.959000000000003</v>
      </c>
      <c r="D146" s="29">
        <v>-64.352900000000005</v>
      </c>
      <c r="E146" s="1">
        <v>5</v>
      </c>
      <c r="F146" s="31">
        <v>0.77742606138065917</v>
      </c>
      <c r="G146" s="31">
        <v>1.6709995763315888E-2</v>
      </c>
      <c r="H146" s="13" t="s">
        <v>19</v>
      </c>
      <c r="I146" s="13" t="s">
        <v>19</v>
      </c>
      <c r="J146" s="5" t="s">
        <v>19</v>
      </c>
      <c r="K146" s="5" t="s">
        <v>19</v>
      </c>
      <c r="L146" s="37">
        <v>54.25629290617848</v>
      </c>
      <c r="M146" s="36">
        <v>7.2068991661115884</v>
      </c>
      <c r="N146" s="15">
        <f t="shared" ref="N146:N172" si="3">(F146/L146)*1000</f>
        <v>14.328772198369807</v>
      </c>
      <c r="O146" s="9" t="s">
        <v>19</v>
      </c>
      <c r="P146" s="12" t="s">
        <v>19</v>
      </c>
      <c r="Q146" s="12" t="s">
        <v>19</v>
      </c>
      <c r="R146" s="12" t="s">
        <v>19</v>
      </c>
      <c r="S146" s="12" t="s">
        <v>19</v>
      </c>
      <c r="T146" s="12" t="s">
        <v>19</v>
      </c>
      <c r="U146" s="12" t="s">
        <v>19</v>
      </c>
      <c r="V146" s="12" t="s">
        <v>19</v>
      </c>
    </row>
    <row r="147" spans="1:22">
      <c r="C147" s="29">
        <v>34.116</v>
      </c>
      <c r="D147" s="29">
        <v>-64.466999999999999</v>
      </c>
      <c r="E147" s="1">
        <v>5</v>
      </c>
      <c r="F147" s="31">
        <v>0.87503487403430613</v>
      </c>
      <c r="G147" s="31">
        <v>1.8807999582493375E-2</v>
      </c>
      <c r="H147" s="13" t="s">
        <v>19</v>
      </c>
      <c r="I147" s="13" t="s">
        <v>19</v>
      </c>
      <c r="J147" s="5" t="s">
        <v>19</v>
      </c>
      <c r="K147" s="5" t="s">
        <v>19</v>
      </c>
      <c r="L147" s="37">
        <v>61.752066115702483</v>
      </c>
      <c r="M147" s="36">
        <v>5.5285739681544834</v>
      </c>
      <c r="N147" s="15">
        <f t="shared" si="3"/>
        <v>14.170131123949549</v>
      </c>
      <c r="O147" s="9" t="s">
        <v>19</v>
      </c>
      <c r="P147" s="12" t="s">
        <v>19</v>
      </c>
      <c r="Q147" s="12" t="s">
        <v>19</v>
      </c>
      <c r="R147" s="12" t="s">
        <v>19</v>
      </c>
      <c r="S147" s="12" t="s">
        <v>19</v>
      </c>
      <c r="T147" s="12" t="s">
        <v>19</v>
      </c>
      <c r="U147" s="12" t="s">
        <v>19</v>
      </c>
      <c r="V147" s="12" t="s">
        <v>19</v>
      </c>
    </row>
    <row r="148" spans="1:22">
      <c r="C148" s="29">
        <v>35.146999999999998</v>
      </c>
      <c r="D148" s="29">
        <v>-64.290999999999997</v>
      </c>
      <c r="E148" s="1">
        <v>5</v>
      </c>
      <c r="F148" s="31">
        <v>0.89882070140670367</v>
      </c>
      <c r="G148" s="31">
        <v>1.9319252156035686E-2</v>
      </c>
      <c r="H148" s="13" t="s">
        <v>19</v>
      </c>
      <c r="I148" s="13" t="s">
        <v>19</v>
      </c>
      <c r="J148" s="5" t="s">
        <v>19</v>
      </c>
      <c r="K148" s="5" t="s">
        <v>19</v>
      </c>
      <c r="L148" s="37">
        <v>69.600000000000037</v>
      </c>
      <c r="M148" s="36">
        <v>6.3954303686304002</v>
      </c>
      <c r="N148" s="15">
        <f t="shared" si="3"/>
        <v>12.914090537452632</v>
      </c>
      <c r="O148" s="9" t="s">
        <v>19</v>
      </c>
      <c r="P148" s="12" t="s">
        <v>19</v>
      </c>
      <c r="Q148" s="12" t="s">
        <v>19</v>
      </c>
      <c r="R148" s="12" t="s">
        <v>19</v>
      </c>
      <c r="S148" s="12" t="s">
        <v>19</v>
      </c>
      <c r="T148" s="12" t="s">
        <v>19</v>
      </c>
      <c r="U148" s="12" t="s">
        <v>19</v>
      </c>
      <c r="V148" s="12" t="s">
        <v>19</v>
      </c>
    </row>
    <row r="149" spans="1:22">
      <c r="C149" s="29">
        <v>36.1511</v>
      </c>
      <c r="D149" s="29">
        <v>-63.963999999999999</v>
      </c>
      <c r="E149" s="1">
        <v>5</v>
      </c>
      <c r="F149" s="31">
        <v>1.2532882715699498</v>
      </c>
      <c r="G149" s="31">
        <v>2.6938178109124505E-2</v>
      </c>
      <c r="H149" s="13" t="s">
        <v>19</v>
      </c>
      <c r="I149" s="13" t="s">
        <v>19</v>
      </c>
      <c r="J149" s="5" t="s">
        <v>19</v>
      </c>
      <c r="K149" s="5" t="s">
        <v>19</v>
      </c>
      <c r="L149" s="37">
        <v>100.00000000000003</v>
      </c>
      <c r="M149" s="36">
        <v>9.3745713207889949</v>
      </c>
      <c r="N149" s="15">
        <f t="shared" si="3"/>
        <v>12.532882715699495</v>
      </c>
      <c r="O149" s="9" t="s">
        <v>19</v>
      </c>
      <c r="P149" s="12" t="s">
        <v>19</v>
      </c>
      <c r="Q149" s="12" t="s">
        <v>19</v>
      </c>
      <c r="R149" s="12" t="s">
        <v>19</v>
      </c>
      <c r="S149" s="12" t="s">
        <v>19</v>
      </c>
      <c r="T149" s="12" t="s">
        <v>19</v>
      </c>
      <c r="U149" s="12" t="s">
        <v>19</v>
      </c>
      <c r="V149" s="12" t="s">
        <v>19</v>
      </c>
    </row>
    <row r="150" spans="1:22">
      <c r="C150" s="29">
        <v>37.198500000000003</v>
      </c>
      <c r="D150" s="29">
        <v>-63.674500000000002</v>
      </c>
      <c r="E150" s="1">
        <v>5</v>
      </c>
      <c r="F150" s="31">
        <v>1.0342804269367989</v>
      </c>
      <c r="G150" s="31">
        <v>2.2230823496579552E-2</v>
      </c>
      <c r="H150" s="13" t="s">
        <v>19</v>
      </c>
      <c r="I150" s="13" t="s">
        <v>19</v>
      </c>
      <c r="J150" s="5" t="s">
        <v>19</v>
      </c>
      <c r="K150" s="5" t="s">
        <v>19</v>
      </c>
      <c r="L150" s="37">
        <v>48.181818181818194</v>
      </c>
      <c r="M150" s="36">
        <v>5.525259087616381</v>
      </c>
      <c r="N150" s="15">
        <f t="shared" si="3"/>
        <v>21.466197540197708</v>
      </c>
      <c r="O150" s="9" t="s">
        <v>19</v>
      </c>
      <c r="P150" s="12" t="s">
        <v>19</v>
      </c>
      <c r="Q150" s="12" t="s">
        <v>19</v>
      </c>
      <c r="R150" s="12" t="s">
        <v>19</v>
      </c>
      <c r="S150" s="12" t="s">
        <v>19</v>
      </c>
      <c r="T150" s="12" t="s">
        <v>19</v>
      </c>
      <c r="U150" s="12" t="s">
        <v>19</v>
      </c>
      <c r="V150" s="12" t="s">
        <v>19</v>
      </c>
    </row>
    <row r="151" spans="1:22">
      <c r="C151" s="29">
        <v>39.249600000000001</v>
      </c>
      <c r="D151" s="29">
        <v>-64.197659999999999</v>
      </c>
      <c r="E151" s="1">
        <v>5</v>
      </c>
      <c r="F151" s="31">
        <v>0.70334090657928616</v>
      </c>
      <c r="G151" s="31">
        <v>1.5117609446015175E-2</v>
      </c>
      <c r="H151" s="13" t="s">
        <v>19</v>
      </c>
      <c r="I151" s="13" t="s">
        <v>19</v>
      </c>
      <c r="J151" s="5" t="s">
        <v>19</v>
      </c>
      <c r="K151" s="5" t="s">
        <v>19</v>
      </c>
      <c r="L151" s="37">
        <v>33.822894168466526</v>
      </c>
      <c r="M151" s="36">
        <v>5.2069101202630996</v>
      </c>
      <c r="N151" s="15">
        <f t="shared" si="3"/>
        <v>20.794817352886938</v>
      </c>
      <c r="O151" s="9" t="s">
        <v>19</v>
      </c>
      <c r="P151" s="12" t="s">
        <v>19</v>
      </c>
      <c r="Q151" s="12" t="s">
        <v>19</v>
      </c>
      <c r="R151" s="12" t="s">
        <v>19</v>
      </c>
      <c r="S151" s="12" t="s">
        <v>19</v>
      </c>
      <c r="T151" s="12" t="s">
        <v>19</v>
      </c>
      <c r="U151" s="12" t="s">
        <v>19</v>
      </c>
      <c r="V151" s="12" t="s">
        <v>19</v>
      </c>
    </row>
    <row r="152" spans="1:22">
      <c r="C152" s="29">
        <v>40.477499999999999</v>
      </c>
      <c r="D152" s="29">
        <v>-64.616299999999995</v>
      </c>
      <c r="E152" s="1">
        <v>5</v>
      </c>
      <c r="F152" s="31">
        <v>0.63332929501510649</v>
      </c>
      <c r="G152" s="31">
        <v>1.3612779867054699E-2</v>
      </c>
      <c r="H152" s="13" t="s">
        <v>19</v>
      </c>
      <c r="I152" s="13" t="s">
        <v>19</v>
      </c>
      <c r="J152" s="5" t="s">
        <v>19</v>
      </c>
      <c r="K152" s="5" t="s">
        <v>19</v>
      </c>
      <c r="L152" s="37">
        <v>59.023972602739754</v>
      </c>
      <c r="M152" s="36">
        <v>6.8109212309123999</v>
      </c>
      <c r="N152" s="15">
        <f t="shared" si="3"/>
        <v>10.730035053345578</v>
      </c>
      <c r="O152" s="9" t="s">
        <v>19</v>
      </c>
      <c r="P152" s="12" t="s">
        <v>19</v>
      </c>
      <c r="Q152" s="12" t="s">
        <v>19</v>
      </c>
      <c r="R152" s="12" t="s">
        <v>19</v>
      </c>
      <c r="S152" s="12" t="s">
        <v>19</v>
      </c>
      <c r="T152" s="12" t="s">
        <v>19</v>
      </c>
      <c r="U152" s="12" t="s">
        <v>19</v>
      </c>
      <c r="V152" s="12" t="s">
        <v>19</v>
      </c>
    </row>
    <row r="153" spans="1:22">
      <c r="C153" s="29">
        <v>41.926527999999998</v>
      </c>
      <c r="D153" s="29">
        <v>-64.961691999999999</v>
      </c>
      <c r="E153" s="1">
        <v>5</v>
      </c>
      <c r="F153" s="31">
        <v>0.77238406878607602</v>
      </c>
      <c r="G153" s="31">
        <v>2.617752987120606E-2</v>
      </c>
      <c r="H153" s="13" t="s">
        <v>19</v>
      </c>
      <c r="I153" s="13" t="s">
        <v>19</v>
      </c>
      <c r="J153" s="5" t="s">
        <v>19</v>
      </c>
      <c r="K153" s="5" t="s">
        <v>19</v>
      </c>
      <c r="L153" s="37">
        <v>50.66433566433566</v>
      </c>
      <c r="M153" s="36">
        <v>3.741504615001638</v>
      </c>
      <c r="N153" s="15">
        <f t="shared" si="3"/>
        <v>15.245123786943944</v>
      </c>
      <c r="O153" s="9" t="s">
        <v>19</v>
      </c>
      <c r="P153" s="12" t="s">
        <v>19</v>
      </c>
      <c r="Q153" s="12" t="s">
        <v>19</v>
      </c>
      <c r="R153" s="12" t="s">
        <v>19</v>
      </c>
      <c r="S153" s="12" t="s">
        <v>19</v>
      </c>
      <c r="T153" s="12" t="s">
        <v>19</v>
      </c>
      <c r="U153" s="12" t="s">
        <v>19</v>
      </c>
      <c r="V153" s="12" t="s">
        <v>19</v>
      </c>
    </row>
    <row r="154" spans="1:22">
      <c r="C154" s="29">
        <v>42.451318999999998</v>
      </c>
      <c r="D154" s="29">
        <v>-65.611311999999998</v>
      </c>
      <c r="E154" s="1">
        <v>5</v>
      </c>
      <c r="F154" s="31">
        <v>1.5358030962125655</v>
      </c>
      <c r="G154" s="31">
        <v>1.6601623174487917E-2</v>
      </c>
      <c r="H154" s="13" t="s">
        <v>19</v>
      </c>
      <c r="I154" s="13" t="s">
        <v>19</v>
      </c>
      <c r="J154" s="5" t="s">
        <v>19</v>
      </c>
      <c r="K154" s="5" t="s">
        <v>19</v>
      </c>
      <c r="L154" s="37">
        <v>142.11333333333337</v>
      </c>
      <c r="M154" s="36">
        <v>10.402100794165165</v>
      </c>
      <c r="N154" s="15">
        <f t="shared" si="3"/>
        <v>10.806889545052529</v>
      </c>
      <c r="O154" s="9" t="s">
        <v>19</v>
      </c>
      <c r="P154" s="12" t="s">
        <v>19</v>
      </c>
      <c r="Q154" s="12" t="s">
        <v>19</v>
      </c>
      <c r="R154" s="12" t="s">
        <v>19</v>
      </c>
      <c r="S154" s="12" t="s">
        <v>19</v>
      </c>
      <c r="T154" s="12" t="s">
        <v>19</v>
      </c>
      <c r="U154" s="12" t="s">
        <v>19</v>
      </c>
      <c r="V154" s="12" t="s">
        <v>19</v>
      </c>
    </row>
    <row r="155" spans="1:22">
      <c r="C155" s="29">
        <v>42.960880000000003</v>
      </c>
      <c r="D155" s="29">
        <v>-66.344570000000004</v>
      </c>
      <c r="E155" s="1">
        <v>5</v>
      </c>
      <c r="F155" s="31">
        <v>1.425448673433118</v>
      </c>
      <c r="G155" s="31">
        <v>3.3010551749992886E-2</v>
      </c>
      <c r="H155" s="13" t="s">
        <v>19</v>
      </c>
      <c r="I155" s="13" t="s">
        <v>19</v>
      </c>
      <c r="J155" s="5" t="s">
        <v>19</v>
      </c>
      <c r="K155" s="5" t="s">
        <v>19</v>
      </c>
      <c r="L155" s="37">
        <v>146.64961067853164</v>
      </c>
      <c r="M155" s="36">
        <v>10.290621838983547</v>
      </c>
      <c r="N155" s="15">
        <f t="shared" si="3"/>
        <v>9.7200985862677953</v>
      </c>
      <c r="O155" s="9" t="s">
        <v>19</v>
      </c>
      <c r="P155" s="12" t="s">
        <v>19</v>
      </c>
      <c r="Q155" s="12" t="s">
        <v>19</v>
      </c>
      <c r="R155" s="12" t="s">
        <v>19</v>
      </c>
      <c r="S155" s="12" t="s">
        <v>19</v>
      </c>
      <c r="T155" s="12" t="s">
        <v>19</v>
      </c>
      <c r="U155" s="12" t="s">
        <v>19</v>
      </c>
      <c r="V155" s="12" t="s">
        <v>19</v>
      </c>
    </row>
    <row r="156" spans="1:22">
      <c r="C156" s="29">
        <v>42.805880000000002</v>
      </c>
      <c r="D156" s="29">
        <v>-66.826099999999997</v>
      </c>
      <c r="E156" s="1">
        <v>5</v>
      </c>
      <c r="F156" s="31">
        <v>0.72174901911568501</v>
      </c>
      <c r="G156" s="31">
        <v>3.0638593786771442E-2</v>
      </c>
      <c r="H156" s="13" t="s">
        <v>19</v>
      </c>
      <c r="I156" s="13" t="s">
        <v>19</v>
      </c>
      <c r="J156" s="5" t="s">
        <v>19</v>
      </c>
      <c r="K156" s="5" t="s">
        <v>19</v>
      </c>
      <c r="L156" s="37">
        <v>103.21605870925971</v>
      </c>
      <c r="M156" s="36">
        <v>9.8040662757809667</v>
      </c>
      <c r="N156" s="15">
        <f t="shared" si="3"/>
        <v>6.9926039430425915</v>
      </c>
      <c r="O156" s="9" t="s">
        <v>19</v>
      </c>
      <c r="P156" s="12" t="s">
        <v>19</v>
      </c>
      <c r="Q156" s="12" t="s">
        <v>19</v>
      </c>
      <c r="R156" s="12" t="s">
        <v>19</v>
      </c>
      <c r="S156" s="12" t="s">
        <v>19</v>
      </c>
      <c r="T156" s="12" t="s">
        <v>19</v>
      </c>
      <c r="U156" s="12" t="s">
        <v>19</v>
      </c>
      <c r="V156" s="12" t="s">
        <v>19</v>
      </c>
    </row>
    <row r="157" spans="1:22">
      <c r="C157" s="29">
        <v>42.357944000000003</v>
      </c>
      <c r="D157" s="29">
        <v>-67.763960999999995</v>
      </c>
      <c r="E157" s="1">
        <v>5</v>
      </c>
      <c r="F157" s="31">
        <v>0.75407260908277562</v>
      </c>
      <c r="G157" s="31">
        <v>1.5513273416872532E-2</v>
      </c>
      <c r="H157" s="13" t="s">
        <v>19</v>
      </c>
      <c r="I157" s="13" t="s">
        <v>19</v>
      </c>
      <c r="J157" s="5" t="s">
        <v>19</v>
      </c>
      <c r="K157" s="5" t="s">
        <v>19</v>
      </c>
      <c r="L157" s="37">
        <v>121.06796116504862</v>
      </c>
      <c r="M157" s="36">
        <v>13.723521480594824</v>
      </c>
      <c r="N157" s="15">
        <f t="shared" si="3"/>
        <v>6.2285067149579669</v>
      </c>
      <c r="O157" s="9" t="s">
        <v>19</v>
      </c>
      <c r="P157" s="12" t="s">
        <v>19</v>
      </c>
      <c r="Q157" s="12" t="s">
        <v>19</v>
      </c>
      <c r="R157" s="12" t="s">
        <v>19</v>
      </c>
      <c r="S157" s="12" t="s">
        <v>19</v>
      </c>
      <c r="T157" s="12" t="s">
        <v>19</v>
      </c>
      <c r="U157" s="12" t="s">
        <v>19</v>
      </c>
      <c r="V157" s="12" t="s">
        <v>19</v>
      </c>
    </row>
    <row r="158" spans="1:22">
      <c r="C158" s="29">
        <v>41.413680999999997</v>
      </c>
      <c r="D158" s="29">
        <v>-68.607878999999997</v>
      </c>
      <c r="E158" s="1">
        <v>5</v>
      </c>
      <c r="F158" s="31">
        <v>1.1822142455931541</v>
      </c>
      <c r="G158" s="31">
        <v>1.6208036659625179E-2</v>
      </c>
      <c r="H158" s="13" t="s">
        <v>19</v>
      </c>
      <c r="I158" s="13" t="s">
        <v>19</v>
      </c>
      <c r="J158" s="5" t="s">
        <v>19</v>
      </c>
      <c r="K158" s="5" t="s">
        <v>19</v>
      </c>
      <c r="L158" s="37">
        <v>121.26849894291757</v>
      </c>
      <c r="M158" s="36">
        <v>6.1368090281503198</v>
      </c>
      <c r="N158" s="15">
        <f t="shared" si="3"/>
        <v>9.7487332316171855</v>
      </c>
      <c r="O158" s="9" t="s">
        <v>19</v>
      </c>
      <c r="P158" s="12" t="s">
        <v>19</v>
      </c>
      <c r="Q158" s="12" t="s">
        <v>19</v>
      </c>
      <c r="R158" s="12" t="s">
        <v>19</v>
      </c>
      <c r="S158" s="12" t="s">
        <v>19</v>
      </c>
      <c r="T158" s="12" t="s">
        <v>19</v>
      </c>
      <c r="U158" s="12" t="s">
        <v>19</v>
      </c>
      <c r="V158" s="12" t="s">
        <v>19</v>
      </c>
    </row>
    <row r="159" spans="1:22">
      <c r="C159" s="29">
        <v>40.522295999999997</v>
      </c>
      <c r="D159" s="29">
        <v>-69.828711999999996</v>
      </c>
      <c r="E159" s="1">
        <v>5</v>
      </c>
      <c r="F159" s="31">
        <v>0.80952844855451656</v>
      </c>
      <c r="G159" s="31">
        <v>2.5410512994779252E-2</v>
      </c>
      <c r="H159" s="13" t="s">
        <v>19</v>
      </c>
      <c r="I159" s="13" t="s">
        <v>19</v>
      </c>
      <c r="J159" s="5" t="s">
        <v>19</v>
      </c>
      <c r="K159" s="5" t="s">
        <v>19</v>
      </c>
      <c r="L159" s="37">
        <v>97.122302158273399</v>
      </c>
      <c r="M159" s="36">
        <v>15.135807820464654</v>
      </c>
      <c r="N159" s="15">
        <f t="shared" si="3"/>
        <v>8.3351447665983542</v>
      </c>
      <c r="O159" s="9" t="s">
        <v>19</v>
      </c>
      <c r="P159" s="12" t="s">
        <v>19</v>
      </c>
      <c r="Q159" s="12" t="s">
        <v>19</v>
      </c>
      <c r="R159" s="12" t="s">
        <v>19</v>
      </c>
      <c r="S159" s="12" t="s">
        <v>19</v>
      </c>
      <c r="T159" s="12" t="s">
        <v>19</v>
      </c>
      <c r="U159" s="12" t="s">
        <v>19</v>
      </c>
      <c r="V159" s="12" t="s">
        <v>19</v>
      </c>
    </row>
    <row r="160" spans="1:22">
      <c r="C160" s="29">
        <v>40.190809999999999</v>
      </c>
      <c r="D160" s="29">
        <v>-71.260551000000007</v>
      </c>
      <c r="E160" s="1">
        <v>5</v>
      </c>
      <c r="F160" s="31">
        <v>0.77241365900266845</v>
      </c>
      <c r="G160" s="31">
        <v>1.7400004473230781E-2</v>
      </c>
      <c r="H160" s="13" t="s">
        <v>19</v>
      </c>
      <c r="I160" s="13" t="s">
        <v>19</v>
      </c>
      <c r="J160" s="5" t="s">
        <v>19</v>
      </c>
      <c r="K160" s="5" t="s">
        <v>19</v>
      </c>
      <c r="L160" s="37">
        <v>74.460887949260055</v>
      </c>
      <c r="M160" s="36">
        <v>8.6941815706283201</v>
      </c>
      <c r="N160" s="15">
        <f t="shared" si="3"/>
        <v>10.373414557304432</v>
      </c>
      <c r="O160" s="9" t="s">
        <v>19</v>
      </c>
      <c r="P160" s="12" t="s">
        <v>19</v>
      </c>
      <c r="Q160" s="12" t="s">
        <v>19</v>
      </c>
      <c r="R160" s="12" t="s">
        <v>19</v>
      </c>
      <c r="S160" s="12" t="s">
        <v>19</v>
      </c>
      <c r="T160" s="12" t="s">
        <v>19</v>
      </c>
      <c r="U160" s="12" t="s">
        <v>19</v>
      </c>
      <c r="V160" s="12" t="s">
        <v>19</v>
      </c>
    </row>
    <row r="161" spans="3:22">
      <c r="C161" s="29">
        <v>39.628345000000003</v>
      </c>
      <c r="D161" s="29">
        <v>-73.366721999999996</v>
      </c>
      <c r="E161" s="1">
        <v>5</v>
      </c>
      <c r="F161" s="31">
        <v>1.1983558763272351</v>
      </c>
      <c r="G161" s="31">
        <v>1.6602259186603355E-2</v>
      </c>
      <c r="H161" s="13" t="s">
        <v>19</v>
      </c>
      <c r="I161" s="13" t="s">
        <v>19</v>
      </c>
      <c r="J161" s="5" t="s">
        <v>19</v>
      </c>
      <c r="K161" s="5" t="s">
        <v>19</v>
      </c>
      <c r="L161" s="37">
        <v>75.940298507462629</v>
      </c>
      <c r="M161" s="36">
        <v>14.738673551918263</v>
      </c>
      <c r="N161" s="15">
        <f t="shared" si="3"/>
        <v>15.780236578994657</v>
      </c>
      <c r="O161" s="9" t="s">
        <v>19</v>
      </c>
      <c r="P161" s="12" t="s">
        <v>19</v>
      </c>
      <c r="Q161" s="12" t="s">
        <v>19</v>
      </c>
      <c r="R161" s="12" t="s">
        <v>19</v>
      </c>
      <c r="S161" s="12" t="s">
        <v>19</v>
      </c>
      <c r="T161" s="12" t="s">
        <v>19</v>
      </c>
      <c r="U161" s="12" t="s">
        <v>19</v>
      </c>
      <c r="V161" s="12" t="s">
        <v>19</v>
      </c>
    </row>
    <row r="162" spans="3:22">
      <c r="C162" s="29">
        <v>39.303634000000002</v>
      </c>
      <c r="D162" s="29">
        <v>-73.862548000000004</v>
      </c>
      <c r="E162" s="1">
        <v>5</v>
      </c>
      <c r="F162" s="31">
        <v>1.6236688340347942</v>
      </c>
      <c r="G162" s="31">
        <v>2.5757461205777592E-2</v>
      </c>
      <c r="H162" s="13" t="s">
        <v>19</v>
      </c>
      <c r="I162" s="13" t="s">
        <v>19</v>
      </c>
      <c r="J162" s="5" t="s">
        <v>19</v>
      </c>
      <c r="K162" s="5" t="s">
        <v>19</v>
      </c>
      <c r="L162" s="37">
        <v>101.57307115480755</v>
      </c>
      <c r="M162" s="36">
        <v>5.470667298530671</v>
      </c>
      <c r="N162" s="15">
        <f t="shared" si="3"/>
        <v>15.985229309057319</v>
      </c>
      <c r="O162" s="9" t="s">
        <v>19</v>
      </c>
      <c r="P162" s="12" t="s">
        <v>19</v>
      </c>
      <c r="Q162" s="12" t="s">
        <v>19</v>
      </c>
      <c r="R162" s="12" t="s">
        <v>19</v>
      </c>
      <c r="S162" s="12" t="s">
        <v>19</v>
      </c>
      <c r="T162" s="12" t="s">
        <v>19</v>
      </c>
      <c r="U162" s="12" t="s">
        <v>19</v>
      </c>
      <c r="V162" s="12" t="s">
        <v>19</v>
      </c>
    </row>
    <row r="163" spans="3:22">
      <c r="C163" s="29">
        <v>38.76155</v>
      </c>
      <c r="D163" s="29">
        <v>-74.463706000000002</v>
      </c>
      <c r="E163" s="1">
        <v>5</v>
      </c>
      <c r="F163" s="31">
        <v>1.8735327402414366</v>
      </c>
      <c r="G163" s="31">
        <v>3.4899137918743862E-2</v>
      </c>
      <c r="H163" s="13" t="s">
        <v>19</v>
      </c>
      <c r="I163" s="13" t="s">
        <v>19</v>
      </c>
      <c r="J163" s="5" t="s">
        <v>19</v>
      </c>
      <c r="K163" s="5" t="s">
        <v>19</v>
      </c>
      <c r="L163" s="37">
        <v>188.67441020743001</v>
      </c>
      <c r="M163" s="36">
        <v>3.5185202513387694</v>
      </c>
      <c r="N163" s="15">
        <f t="shared" si="3"/>
        <v>9.9299779879086998</v>
      </c>
      <c r="O163" s="9" t="s">
        <v>19</v>
      </c>
      <c r="P163" s="12" t="s">
        <v>19</v>
      </c>
      <c r="Q163" s="12" t="s">
        <v>19</v>
      </c>
      <c r="R163" s="12" t="s">
        <v>19</v>
      </c>
      <c r="S163" s="12" t="s">
        <v>19</v>
      </c>
      <c r="T163" s="12" t="s">
        <v>19</v>
      </c>
      <c r="U163" s="12" t="s">
        <v>19</v>
      </c>
      <c r="V163" s="12" t="s">
        <v>19</v>
      </c>
    </row>
    <row r="164" spans="3:22">
      <c r="C164" s="29">
        <v>37.885621999999998</v>
      </c>
      <c r="D164" s="29">
        <v>-73.724050000000005</v>
      </c>
      <c r="E164" s="1">
        <v>5</v>
      </c>
      <c r="F164" s="31">
        <v>0.98092003530094396</v>
      </c>
      <c r="G164" s="31">
        <v>4.0269712718749434E-2</v>
      </c>
      <c r="H164" s="13" t="s">
        <v>19</v>
      </c>
      <c r="I164" s="13" t="s">
        <v>19</v>
      </c>
      <c r="J164" s="5" t="s">
        <v>19</v>
      </c>
      <c r="K164" s="5" t="s">
        <v>19</v>
      </c>
      <c r="L164" s="37">
        <v>58.288288288288307</v>
      </c>
      <c r="M164" s="36">
        <v>5.7364766140077128</v>
      </c>
      <c r="N164" s="15">
        <f t="shared" si="3"/>
        <v>16.828767220773528</v>
      </c>
      <c r="O164" s="9" t="s">
        <v>19</v>
      </c>
      <c r="P164" s="12" t="s">
        <v>19</v>
      </c>
      <c r="Q164" s="12" t="s">
        <v>19</v>
      </c>
      <c r="R164" s="12" t="s">
        <v>19</v>
      </c>
      <c r="S164" s="12" t="s">
        <v>19</v>
      </c>
      <c r="T164" s="12" t="s">
        <v>19</v>
      </c>
      <c r="U164" s="12" t="s">
        <v>19</v>
      </c>
      <c r="V164" s="12" t="s">
        <v>19</v>
      </c>
    </row>
    <row r="165" spans="3:22">
      <c r="C165" s="29">
        <v>36.915979999999998</v>
      </c>
      <c r="D165" s="29">
        <v>-72.817252999999994</v>
      </c>
      <c r="E165" s="1">
        <v>5</v>
      </c>
      <c r="F165" s="31">
        <v>1.0251961076238918</v>
      </c>
      <c r="G165" s="31">
        <v>2.108389523875849E-2</v>
      </c>
      <c r="H165" s="13" t="s">
        <v>19</v>
      </c>
      <c r="I165" s="13" t="s">
        <v>19</v>
      </c>
      <c r="J165" s="5" t="s">
        <v>19</v>
      </c>
      <c r="K165" s="5" t="s">
        <v>19</v>
      </c>
      <c r="L165" s="37">
        <v>100.01008064516125</v>
      </c>
      <c r="M165" s="36">
        <v>9.135862243758412</v>
      </c>
      <c r="N165" s="15">
        <f t="shared" si="3"/>
        <v>10.250927716590072</v>
      </c>
      <c r="O165" s="9" t="s">
        <v>19</v>
      </c>
      <c r="P165" s="12" t="s">
        <v>19</v>
      </c>
      <c r="Q165" s="12" t="s">
        <v>19</v>
      </c>
      <c r="R165" s="12" t="s">
        <v>19</v>
      </c>
      <c r="S165" s="12" t="s">
        <v>19</v>
      </c>
      <c r="T165" s="12" t="s">
        <v>19</v>
      </c>
      <c r="U165" s="12" t="s">
        <v>19</v>
      </c>
      <c r="V165" s="12" t="s">
        <v>19</v>
      </c>
    </row>
    <row r="166" spans="3:22">
      <c r="C166" s="29">
        <v>36.259742000000003</v>
      </c>
      <c r="D166" s="29">
        <v>-71.818556999999998</v>
      </c>
      <c r="E166" s="1">
        <v>5</v>
      </c>
      <c r="F166" s="31">
        <v>0.91066221139729675</v>
      </c>
      <c r="G166" s="31">
        <v>2.203556513726793E-2</v>
      </c>
      <c r="H166" s="13" t="s">
        <v>19</v>
      </c>
      <c r="I166" s="13" t="s">
        <v>19</v>
      </c>
      <c r="J166" s="5" t="s">
        <v>19</v>
      </c>
      <c r="K166" s="5" t="s">
        <v>19</v>
      </c>
      <c r="L166" s="37">
        <v>74.719415179531296</v>
      </c>
      <c r="M166" s="36">
        <v>9.4236335814118419</v>
      </c>
      <c r="N166" s="15">
        <f t="shared" si="3"/>
        <v>12.187758820237185</v>
      </c>
      <c r="O166" s="9" t="s">
        <v>19</v>
      </c>
      <c r="P166" s="12" t="s">
        <v>19</v>
      </c>
      <c r="Q166" s="12" t="s">
        <v>19</v>
      </c>
      <c r="R166" s="12" t="s">
        <v>19</v>
      </c>
      <c r="S166" s="12" t="s">
        <v>19</v>
      </c>
      <c r="T166" s="12" t="s">
        <v>19</v>
      </c>
      <c r="U166" s="12" t="s">
        <v>19</v>
      </c>
      <c r="V166" s="12" t="s">
        <v>19</v>
      </c>
    </row>
    <row r="167" spans="3:22">
      <c r="C167" s="29">
        <v>35.686217999999997</v>
      </c>
      <c r="D167" s="29">
        <v>-70.534492</v>
      </c>
      <c r="E167" s="1">
        <v>5</v>
      </c>
      <c r="F167" s="31">
        <v>1.0430595111493426</v>
      </c>
      <c r="G167" s="31">
        <v>1.9573773571773499E-2</v>
      </c>
      <c r="H167" s="13" t="s">
        <v>19</v>
      </c>
      <c r="I167" s="13" t="s">
        <v>19</v>
      </c>
      <c r="J167" s="5" t="s">
        <v>19</v>
      </c>
      <c r="K167" s="5" t="s">
        <v>19</v>
      </c>
      <c r="L167" s="37">
        <v>78.044764599948607</v>
      </c>
      <c r="M167" s="36">
        <v>8.3363784669612429</v>
      </c>
      <c r="N167" s="15">
        <f t="shared" si="3"/>
        <v>13.364887657692153</v>
      </c>
      <c r="O167" s="9" t="s">
        <v>19</v>
      </c>
      <c r="P167" s="12" t="s">
        <v>19</v>
      </c>
      <c r="Q167" s="12" t="s">
        <v>19</v>
      </c>
      <c r="R167" s="12" t="s">
        <v>19</v>
      </c>
      <c r="S167" s="12" t="s">
        <v>19</v>
      </c>
      <c r="T167" s="12" t="s">
        <v>19</v>
      </c>
      <c r="U167" s="12" t="s">
        <v>19</v>
      </c>
      <c r="V167" s="12" t="s">
        <v>19</v>
      </c>
    </row>
    <row r="168" spans="3:22">
      <c r="C168" s="29">
        <v>35.282843999999997</v>
      </c>
      <c r="D168" s="29">
        <v>-69.152434999999997</v>
      </c>
      <c r="E168" s="1">
        <v>5</v>
      </c>
      <c r="F168" s="31">
        <v>0.68695734811720499</v>
      </c>
      <c r="G168" s="31">
        <v>2.241952113264397E-2</v>
      </c>
      <c r="H168" s="13" t="s">
        <v>19</v>
      </c>
      <c r="I168" s="13" t="s">
        <v>19</v>
      </c>
      <c r="J168" s="5" t="s">
        <v>19</v>
      </c>
      <c r="K168" s="5" t="s">
        <v>19</v>
      </c>
      <c r="L168" s="37">
        <v>83.685847589424597</v>
      </c>
      <c r="M168" s="36">
        <v>8.4985717502896687</v>
      </c>
      <c r="N168" s="15">
        <f t="shared" si="3"/>
        <v>8.2087637026456548</v>
      </c>
      <c r="O168" s="9" t="s">
        <v>19</v>
      </c>
      <c r="P168" s="12" t="s">
        <v>19</v>
      </c>
      <c r="Q168" s="12" t="s">
        <v>19</v>
      </c>
      <c r="R168" s="12" t="s">
        <v>19</v>
      </c>
      <c r="S168" s="12" t="s">
        <v>19</v>
      </c>
      <c r="T168" s="12" t="s">
        <v>19</v>
      </c>
      <c r="U168" s="12" t="s">
        <v>19</v>
      </c>
      <c r="V168" s="12" t="s">
        <v>19</v>
      </c>
    </row>
    <row r="169" spans="3:22">
      <c r="C169" s="29">
        <v>34.862696999999997</v>
      </c>
      <c r="D169" s="29">
        <v>-68.648099999999999</v>
      </c>
      <c r="E169" s="1">
        <v>5</v>
      </c>
      <c r="F169" s="31">
        <v>0.57910962166819413</v>
      </c>
      <c r="G169" s="31">
        <v>1.4765461240431205E-2</v>
      </c>
      <c r="H169" s="13" t="s">
        <v>19</v>
      </c>
      <c r="I169" s="13" t="s">
        <v>19</v>
      </c>
      <c r="J169" s="5" t="s">
        <v>19</v>
      </c>
      <c r="K169" s="5" t="s">
        <v>19</v>
      </c>
      <c r="L169" s="37">
        <v>38.571428571428562</v>
      </c>
      <c r="M169" s="36">
        <v>4.631218682975172</v>
      </c>
      <c r="N169" s="15">
        <f t="shared" si="3"/>
        <v>15.013953154360593</v>
      </c>
      <c r="O169" s="9" t="s">
        <v>19</v>
      </c>
      <c r="P169" s="12" t="s">
        <v>19</v>
      </c>
      <c r="Q169" s="12" t="s">
        <v>19</v>
      </c>
      <c r="R169" s="12" t="s">
        <v>19</v>
      </c>
      <c r="S169" s="12" t="s">
        <v>19</v>
      </c>
      <c r="T169" s="12" t="s">
        <v>19</v>
      </c>
      <c r="U169" s="12" t="s">
        <v>19</v>
      </c>
      <c r="V169" s="12" t="s">
        <v>19</v>
      </c>
    </row>
    <row r="170" spans="3:22">
      <c r="C170" s="29">
        <v>34.128669000000002</v>
      </c>
      <c r="D170" s="29">
        <v>-67.031165999999999</v>
      </c>
      <c r="E170" s="1">
        <v>5</v>
      </c>
      <c r="F170" s="31">
        <v>0.69357414266679474</v>
      </c>
      <c r="G170" s="31">
        <v>1.2447382208136166E-2</v>
      </c>
      <c r="H170" s="13" t="s">
        <v>19</v>
      </c>
      <c r="I170" s="13" t="s">
        <v>19</v>
      </c>
      <c r="J170" s="5" t="s">
        <v>19</v>
      </c>
      <c r="K170" s="5" t="s">
        <v>19</v>
      </c>
      <c r="L170" s="37">
        <v>56.918161710493969</v>
      </c>
      <c r="M170" s="36">
        <v>6.547054230233015</v>
      </c>
      <c r="N170" s="15">
        <f t="shared" si="3"/>
        <v>12.185462808770243</v>
      </c>
      <c r="O170" s="9" t="s">
        <v>19</v>
      </c>
      <c r="P170" s="12" t="s">
        <v>19</v>
      </c>
      <c r="Q170" s="12" t="s">
        <v>19</v>
      </c>
      <c r="R170" s="12" t="s">
        <v>19</v>
      </c>
      <c r="S170" s="12" t="s">
        <v>19</v>
      </c>
      <c r="T170" s="12" t="s">
        <v>19</v>
      </c>
      <c r="U170" s="12" t="s">
        <v>19</v>
      </c>
      <c r="V170" s="12" t="s">
        <v>19</v>
      </c>
    </row>
    <row r="171" spans="3:22">
      <c r="C171" s="29">
        <v>33.410300999999997</v>
      </c>
      <c r="D171" s="29">
        <v>-65.932754000000003</v>
      </c>
      <c r="E171" s="1">
        <v>5</v>
      </c>
      <c r="F171" s="31">
        <v>0.77805714672232951</v>
      </c>
      <c r="G171" s="31">
        <v>1.4907682622480085E-2</v>
      </c>
      <c r="H171" s="13" t="s">
        <v>19</v>
      </c>
      <c r="I171" s="13" t="s">
        <v>19</v>
      </c>
      <c r="J171" s="5" t="s">
        <v>19</v>
      </c>
      <c r="K171" s="5" t="s">
        <v>19</v>
      </c>
      <c r="L171" s="37">
        <v>48.991519596607844</v>
      </c>
      <c r="M171" s="36">
        <v>5.07</v>
      </c>
      <c r="N171" s="15">
        <f t="shared" si="3"/>
        <v>15.881465876722917</v>
      </c>
      <c r="O171" s="9" t="s">
        <v>19</v>
      </c>
      <c r="P171" s="12" t="s">
        <v>19</v>
      </c>
      <c r="Q171" s="12" t="s">
        <v>19</v>
      </c>
      <c r="R171" s="12" t="s">
        <v>19</v>
      </c>
      <c r="S171" s="12" t="s">
        <v>19</v>
      </c>
      <c r="T171" s="12" t="s">
        <v>19</v>
      </c>
      <c r="U171" s="12" t="s">
        <v>19</v>
      </c>
      <c r="V171" s="12" t="s">
        <v>19</v>
      </c>
    </row>
    <row r="172" spans="3:22">
      <c r="C172" s="29">
        <v>32.842418000000002</v>
      </c>
      <c r="D172" s="29">
        <v>-65.071440999999993</v>
      </c>
      <c r="E172" s="1">
        <v>5</v>
      </c>
      <c r="F172" s="31">
        <v>0.87</v>
      </c>
      <c r="G172" s="31">
        <v>1.672356031164975E-2</v>
      </c>
      <c r="H172" s="13" t="s">
        <v>19</v>
      </c>
      <c r="I172" s="13" t="s">
        <v>19</v>
      </c>
      <c r="J172" s="5" t="s">
        <v>19</v>
      </c>
      <c r="K172" s="5" t="s">
        <v>19</v>
      </c>
      <c r="L172" s="37">
        <v>36.243654822335039</v>
      </c>
      <c r="M172" s="36">
        <v>3.194484273470501</v>
      </c>
      <c r="N172" s="15">
        <f t="shared" si="3"/>
        <v>24.00420168067226</v>
      </c>
      <c r="O172" s="9" t="s">
        <v>19</v>
      </c>
      <c r="P172" s="12" t="s">
        <v>19</v>
      </c>
      <c r="Q172" s="12" t="s">
        <v>19</v>
      </c>
      <c r="R172" s="12" t="s">
        <v>19</v>
      </c>
      <c r="S172" s="12" t="s">
        <v>19</v>
      </c>
      <c r="T172" s="12" t="s">
        <v>19</v>
      </c>
      <c r="U172" s="12" t="s">
        <v>19</v>
      </c>
      <c r="V172" s="12" t="s">
        <v>19</v>
      </c>
    </row>
    <row r="173" spans="3:22">
      <c r="G173" s="29"/>
    </row>
  </sheetData>
  <mergeCells count="1">
    <mergeCell ref="A1:V3"/>
  </mergeCells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獫票楧栮捯洀鉭曮㞱Û뜰⠲쎔딁烊皭〼፥ᙼ䕸忤઱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Whitby</dc:creator>
  <cp:lastModifiedBy>Hannah Whitby</cp:lastModifiedBy>
  <cp:lastPrinted>2018-11-28T14:04:19Z</cp:lastPrinted>
  <dcterms:created xsi:type="dcterms:W3CDTF">2018-11-28T14:03:39Z</dcterms:created>
  <dcterms:modified xsi:type="dcterms:W3CDTF">2019-12-16T14:28:05Z</dcterms:modified>
</cp:coreProperties>
</file>