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mbaascel/Desktop/revision pathogens/à resoumettre (2)/"/>
    </mc:Choice>
  </mc:AlternateContent>
  <xr:revisionPtr revIDLastSave="0" documentId="8_{9B1F496B-4464-3C42-946A-BB2C63DC4F56}" xr6:coauthVersionLast="36" xr6:coauthVersionMax="36" xr10:uidLastSave="{00000000-0000-0000-0000-000000000000}"/>
  <bookViews>
    <workbookView xWindow="2840" yWindow="460" windowWidth="12220" windowHeight="9100" xr2:uid="{00000000-000D-0000-FFFF-FFFF00000000}"/>
  </bookViews>
  <sheets>
    <sheet name="Raw data RT-qPCR (Fig 1)" sheetId="4" r:id="rId1"/>
    <sheet name="Raw data RT-qPCR (Fig 2c)" sheetId="11" r:id="rId2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8" i="11" l="1"/>
  <c r="E38" i="11"/>
  <c r="C38" i="11"/>
  <c r="C45" i="11" s="1"/>
  <c r="D42" i="11"/>
  <c r="E42" i="11"/>
  <c r="D43" i="11"/>
  <c r="E43" i="11"/>
  <c r="D44" i="11"/>
  <c r="E44" i="11"/>
  <c r="D45" i="11"/>
  <c r="E45" i="11"/>
  <c r="C36" i="11"/>
  <c r="C43" i="11" s="1"/>
  <c r="D36" i="11"/>
  <c r="E36" i="11"/>
  <c r="C37" i="11"/>
  <c r="C44" i="11" s="1"/>
  <c r="D37" i="11"/>
  <c r="E37" i="11"/>
  <c r="D35" i="11"/>
  <c r="E35" i="11"/>
  <c r="C35" i="11"/>
  <c r="C42" i="11" s="1"/>
  <c r="W72" i="4"/>
  <c r="X72" i="4"/>
  <c r="Y72" i="4"/>
  <c r="Z72" i="4"/>
  <c r="AA72" i="4"/>
  <c r="AB72" i="4"/>
  <c r="AC72" i="4"/>
  <c r="W73" i="4"/>
  <c r="X73" i="4"/>
  <c r="Y73" i="4"/>
  <c r="Z73" i="4"/>
  <c r="AA73" i="4"/>
  <c r="AB73" i="4"/>
  <c r="AC73" i="4"/>
  <c r="W74" i="4"/>
  <c r="X74" i="4"/>
  <c r="Y74" i="4"/>
  <c r="Z74" i="4"/>
  <c r="AA74" i="4"/>
  <c r="AB74" i="4"/>
  <c r="AC74" i="4"/>
  <c r="W75" i="4"/>
  <c r="X75" i="4"/>
  <c r="Y75" i="4"/>
  <c r="Z75" i="4"/>
  <c r="AA75" i="4"/>
  <c r="AB75" i="4"/>
  <c r="AC75" i="4"/>
  <c r="X71" i="4"/>
  <c r="Y71" i="4"/>
  <c r="Z71" i="4"/>
  <c r="AA71" i="4"/>
  <c r="AB71" i="4"/>
  <c r="AC71" i="4"/>
  <c r="W71" i="4"/>
  <c r="W54" i="4"/>
  <c r="W55" i="4"/>
  <c r="X55" i="4"/>
  <c r="AA55" i="4"/>
  <c r="AB55" i="4"/>
  <c r="X56" i="4"/>
  <c r="Y56" i="4"/>
  <c r="AB56" i="4"/>
  <c r="AC56" i="4"/>
  <c r="Z57" i="4"/>
  <c r="X53" i="4"/>
  <c r="AA53" i="4"/>
  <c r="AB53" i="4"/>
  <c r="X46" i="4"/>
  <c r="Y46" i="4"/>
  <c r="Y53" i="4" s="1"/>
  <c r="Z46" i="4"/>
  <c r="Z53" i="4" s="1"/>
  <c r="AA46" i="4"/>
  <c r="AB46" i="4"/>
  <c r="AC46" i="4"/>
  <c r="AC53" i="4" s="1"/>
  <c r="X47" i="4"/>
  <c r="X54" i="4" s="1"/>
  <c r="Y47" i="4"/>
  <c r="Y54" i="4" s="1"/>
  <c r="Z47" i="4"/>
  <c r="Z54" i="4" s="1"/>
  <c r="AA47" i="4"/>
  <c r="AA54" i="4" s="1"/>
  <c r="AB47" i="4"/>
  <c r="AB54" i="4" s="1"/>
  <c r="AC47" i="4"/>
  <c r="AC54" i="4" s="1"/>
  <c r="X48" i="4"/>
  <c r="Y48" i="4"/>
  <c r="Y55" i="4" s="1"/>
  <c r="Z48" i="4"/>
  <c r="Z55" i="4" s="1"/>
  <c r="AA48" i="4"/>
  <c r="AB48" i="4"/>
  <c r="AC48" i="4"/>
  <c r="AC55" i="4" s="1"/>
  <c r="X49" i="4"/>
  <c r="Y49" i="4"/>
  <c r="Z49" i="4"/>
  <c r="Z56" i="4" s="1"/>
  <c r="AA49" i="4"/>
  <c r="AA56" i="4" s="1"/>
  <c r="AB49" i="4"/>
  <c r="AC49" i="4"/>
  <c r="X50" i="4"/>
  <c r="X57" i="4" s="1"/>
  <c r="Y50" i="4"/>
  <c r="Y57" i="4" s="1"/>
  <c r="Z50" i="4"/>
  <c r="AA50" i="4"/>
  <c r="AA57" i="4" s="1"/>
  <c r="AB50" i="4"/>
  <c r="AB57" i="4" s="1"/>
  <c r="AC50" i="4"/>
  <c r="AC57" i="4" s="1"/>
  <c r="W47" i="4"/>
  <c r="W48" i="4"/>
  <c r="W49" i="4"/>
  <c r="W56" i="4" s="1"/>
  <c r="W50" i="4"/>
  <c r="W57" i="4" s="1"/>
  <c r="W46" i="4"/>
  <c r="W53" i="4" s="1"/>
  <c r="W32" i="4"/>
  <c r="W28" i="4"/>
  <c r="W23" i="4"/>
  <c r="W30" i="4" s="1"/>
  <c r="X21" i="4"/>
  <c r="X28" i="4" s="1"/>
  <c r="Y21" i="4"/>
  <c r="Y28" i="4" s="1"/>
  <c r="Z21" i="4"/>
  <c r="Z28" i="4" s="1"/>
  <c r="AA21" i="4"/>
  <c r="AA28" i="4" s="1"/>
  <c r="AB21" i="4"/>
  <c r="AB28" i="4" s="1"/>
  <c r="AC21" i="4"/>
  <c r="AC28" i="4" s="1"/>
  <c r="X22" i="4"/>
  <c r="X29" i="4" s="1"/>
  <c r="Y22" i="4"/>
  <c r="Y29" i="4" s="1"/>
  <c r="Z22" i="4"/>
  <c r="Z29" i="4" s="1"/>
  <c r="AA22" i="4"/>
  <c r="AA29" i="4" s="1"/>
  <c r="AB22" i="4"/>
  <c r="AB29" i="4" s="1"/>
  <c r="AC22" i="4"/>
  <c r="AC29" i="4" s="1"/>
  <c r="X23" i="4"/>
  <c r="X30" i="4" s="1"/>
  <c r="Y23" i="4"/>
  <c r="Y30" i="4" s="1"/>
  <c r="Z23" i="4"/>
  <c r="Z30" i="4" s="1"/>
  <c r="AA23" i="4"/>
  <c r="AA30" i="4" s="1"/>
  <c r="AB23" i="4"/>
  <c r="AB30" i="4" s="1"/>
  <c r="AC23" i="4"/>
  <c r="AC30" i="4" s="1"/>
  <c r="X24" i="4"/>
  <c r="X31" i="4" s="1"/>
  <c r="Y24" i="4"/>
  <c r="Y31" i="4" s="1"/>
  <c r="Z24" i="4"/>
  <c r="Z31" i="4" s="1"/>
  <c r="AA24" i="4"/>
  <c r="AA31" i="4" s="1"/>
  <c r="AB24" i="4"/>
  <c r="AB31" i="4" s="1"/>
  <c r="AC24" i="4"/>
  <c r="AC31" i="4" s="1"/>
  <c r="X25" i="4"/>
  <c r="X32" i="4" s="1"/>
  <c r="Y25" i="4"/>
  <c r="Y32" i="4" s="1"/>
  <c r="Z25" i="4"/>
  <c r="Z32" i="4" s="1"/>
  <c r="AA25" i="4"/>
  <c r="AA32" i="4" s="1"/>
  <c r="AB25" i="4"/>
  <c r="AB32" i="4" s="1"/>
  <c r="AC25" i="4"/>
  <c r="AC32" i="4" s="1"/>
  <c r="W22" i="4"/>
  <c r="W29" i="4" s="1"/>
  <c r="W25" i="4"/>
  <c r="W21" i="4"/>
  <c r="D22" i="4"/>
  <c r="W24" i="4" l="1"/>
  <c r="W31" i="4" s="1"/>
  <c r="G19" i="11"/>
  <c r="H19" i="11"/>
  <c r="D15" i="11"/>
  <c r="E15" i="11"/>
  <c r="F15" i="11"/>
  <c r="G15" i="11"/>
  <c r="H15" i="11"/>
  <c r="H23" i="11"/>
  <c r="G23" i="11"/>
  <c r="F23" i="11"/>
  <c r="E23" i="11"/>
  <c r="D23" i="11"/>
  <c r="C23" i="11"/>
  <c r="F19" i="11"/>
  <c r="E19" i="11"/>
  <c r="D19" i="11"/>
  <c r="C19" i="11"/>
  <c r="C15" i="11"/>
  <c r="E11" i="11"/>
  <c r="F11" i="11"/>
  <c r="G11" i="11"/>
  <c r="H11" i="11"/>
  <c r="D11" i="11"/>
  <c r="C11" i="11"/>
  <c r="P101" i="4" l="1"/>
  <c r="N101" i="4"/>
  <c r="O101" i="4"/>
  <c r="P96" i="4"/>
  <c r="N96" i="4"/>
  <c r="O96" i="4"/>
  <c r="P91" i="4"/>
  <c r="N91" i="4"/>
  <c r="O91" i="4"/>
  <c r="P86" i="4"/>
  <c r="N86" i="4"/>
  <c r="O86" i="4"/>
  <c r="P81" i="4"/>
  <c r="N81" i="4"/>
  <c r="O81" i="4"/>
  <c r="P69" i="4"/>
  <c r="N69" i="4"/>
  <c r="O69" i="4"/>
  <c r="P64" i="4"/>
  <c r="N64" i="4"/>
  <c r="O64" i="4"/>
  <c r="P59" i="4"/>
  <c r="N59" i="4"/>
  <c r="O59" i="4"/>
  <c r="P54" i="4"/>
  <c r="N54" i="4"/>
  <c r="O54" i="4"/>
  <c r="P49" i="4"/>
  <c r="N49" i="4"/>
  <c r="O49" i="4"/>
  <c r="S37" i="4"/>
  <c r="R37" i="4"/>
  <c r="O37" i="4"/>
  <c r="N37" i="4"/>
  <c r="S32" i="4"/>
  <c r="R32" i="4"/>
  <c r="O32" i="4"/>
  <c r="N32" i="4"/>
  <c r="S27" i="4"/>
  <c r="R27" i="4"/>
  <c r="O27" i="4"/>
  <c r="N27" i="4"/>
  <c r="S22" i="4"/>
  <c r="R22" i="4"/>
  <c r="O22" i="4"/>
  <c r="N22" i="4"/>
  <c r="S17" i="4"/>
  <c r="R17" i="4"/>
  <c r="O17" i="4"/>
  <c r="N17" i="4"/>
  <c r="G91" i="4" l="1"/>
  <c r="F91" i="4"/>
  <c r="E91" i="4"/>
  <c r="D91" i="4"/>
  <c r="C91" i="4"/>
  <c r="B91" i="4"/>
  <c r="G59" i="4"/>
  <c r="E59" i="4"/>
  <c r="D59" i="4"/>
  <c r="C59" i="4"/>
  <c r="B59" i="4"/>
  <c r="J17" i="4" l="1"/>
  <c r="K17" i="4"/>
  <c r="B17" i="4"/>
  <c r="G27" i="4"/>
  <c r="F27" i="4"/>
  <c r="E27" i="4"/>
  <c r="D27" i="4"/>
  <c r="C27" i="4"/>
  <c r="B27" i="4"/>
  <c r="D96" i="4" l="1"/>
  <c r="B96" i="4"/>
  <c r="G69" i="4"/>
  <c r="C101" i="4"/>
  <c r="B69" i="4"/>
  <c r="C37" i="4"/>
  <c r="E32" i="4"/>
  <c r="B32" i="4"/>
  <c r="C22" i="4"/>
  <c r="B22" i="4"/>
  <c r="F101" i="4"/>
  <c r="G101" i="4"/>
  <c r="F96" i="4"/>
  <c r="G96" i="4"/>
  <c r="F86" i="4"/>
  <c r="G86" i="4"/>
  <c r="F81" i="4"/>
  <c r="G81" i="4"/>
  <c r="F69" i="4"/>
  <c r="F64" i="4"/>
  <c r="G64" i="4"/>
  <c r="F54" i="4"/>
  <c r="G54" i="4"/>
  <c r="F49" i="4"/>
  <c r="G49" i="4"/>
  <c r="F37" i="4"/>
  <c r="G37" i="4"/>
  <c r="F32" i="4"/>
  <c r="G32" i="4"/>
  <c r="F22" i="4"/>
  <c r="G22" i="4"/>
  <c r="F17" i="4"/>
  <c r="G17" i="4"/>
  <c r="D32" i="4"/>
  <c r="C32" i="4"/>
  <c r="E22" i="4"/>
  <c r="E17" i="4"/>
  <c r="D17" i="4"/>
  <c r="E101" i="4"/>
  <c r="D101" i="4"/>
  <c r="B101" i="4"/>
  <c r="E96" i="4"/>
  <c r="C96" i="4"/>
  <c r="E86" i="4"/>
  <c r="D86" i="4"/>
  <c r="B86" i="4"/>
  <c r="E81" i="4"/>
  <c r="D81" i="4"/>
  <c r="C81" i="4"/>
  <c r="B81" i="4"/>
  <c r="E69" i="4"/>
  <c r="D69" i="4"/>
  <c r="C69" i="4"/>
  <c r="E64" i="4"/>
  <c r="D64" i="4"/>
  <c r="C64" i="4"/>
  <c r="B64" i="4"/>
  <c r="E54" i="4"/>
  <c r="D54" i="4"/>
  <c r="C54" i="4"/>
  <c r="B54" i="4"/>
  <c r="E49" i="4"/>
  <c r="D49" i="4"/>
  <c r="C49" i="4"/>
  <c r="B49" i="4"/>
  <c r="E37" i="4"/>
  <c r="D37" i="4"/>
  <c r="B37" i="4"/>
</calcChain>
</file>

<file path=xl/sharedStrings.xml><?xml version="1.0" encoding="utf-8"?>
<sst xmlns="http://schemas.openxmlformats.org/spreadsheetml/2006/main" count="482" uniqueCount="69">
  <si>
    <t>TPBF</t>
  </si>
  <si>
    <t>18S</t>
  </si>
  <si>
    <t>Ct</t>
  </si>
  <si>
    <t>2 Ac E 0</t>
  </si>
  <si>
    <t>rep1</t>
  </si>
  <si>
    <t>rep2</t>
  </si>
  <si>
    <t>rep3</t>
  </si>
  <si>
    <t>moy</t>
  </si>
  <si>
    <t>1 Ac E 0</t>
  </si>
  <si>
    <t>1 Ac E 2h</t>
  </si>
  <si>
    <t>1 Ac E 8h</t>
  </si>
  <si>
    <t>2 Ac E 2h</t>
  </si>
  <si>
    <t>2 Ac E 8h</t>
  </si>
  <si>
    <t>3 Ac E 0</t>
  </si>
  <si>
    <t>3Ac E 2h</t>
  </si>
  <si>
    <t>3 Ac E 8h</t>
  </si>
  <si>
    <t>1 Ac E 4h</t>
  </si>
  <si>
    <t>2 Ac E 4h</t>
  </si>
  <si>
    <t>3 Ac E 4h</t>
  </si>
  <si>
    <t>abs</t>
  </si>
  <si>
    <t>3 Ac E 24h</t>
  </si>
  <si>
    <t>2 Ac E 24h</t>
  </si>
  <si>
    <t>1 Ac E 24h</t>
  </si>
  <si>
    <t>3 Ac E 2h</t>
  </si>
  <si>
    <t>N.A</t>
  </si>
  <si>
    <t>(other plate)</t>
  </si>
  <si>
    <t>ACA1_127910</t>
  </si>
  <si>
    <t>ACA1_164890</t>
  </si>
  <si>
    <t>ACA1_350710</t>
  </si>
  <si>
    <t>ACA1_215610</t>
  </si>
  <si>
    <t>ACA1_384820</t>
  </si>
  <si>
    <t>gene</t>
  </si>
  <si>
    <t>(ref gene)</t>
  </si>
  <si>
    <t>Experiment 1:</t>
  </si>
  <si>
    <t>Experiment 2:</t>
  </si>
  <si>
    <t>Experiment 3:</t>
  </si>
  <si>
    <t>Supplementary data: Raw data for the RT-qPCR experiments</t>
  </si>
  <si>
    <t>Remarks:</t>
  </si>
  <si>
    <t>Name of the sample: experiment 1,2 or 3 / Ac / E / time points (ex: experiment 1 at 2 h after encystment induction "1 Ac E 2h"</t>
  </si>
  <si>
    <t>ACA1_383510</t>
  </si>
  <si>
    <t>cellsynth</t>
  </si>
  <si>
    <t>Experiment 1: deltaCt and relative quantity</t>
  </si>
  <si>
    <t>Experiment 2: deltaCt and relative quantity</t>
  </si>
  <si>
    <t>Experiment 3: deltaCt and relative quantity</t>
  </si>
  <si>
    <t>Ac + pTBPF-eGFP</t>
  </si>
  <si>
    <t>Ac</t>
  </si>
  <si>
    <t>Ac + pTBPF-ACA1_384820</t>
  </si>
  <si>
    <t>Experiment 1</t>
  </si>
  <si>
    <t>Experiment 2</t>
  </si>
  <si>
    <t>Experiment 3</t>
  </si>
  <si>
    <t>Ac + pTBPF-empty</t>
  </si>
  <si>
    <t>Samples</t>
  </si>
  <si>
    <t>Gene</t>
  </si>
  <si>
    <t>Exp1</t>
  </si>
  <si>
    <t>Exp2</t>
  </si>
  <si>
    <t>Exp3</t>
  </si>
  <si>
    <t>Relative expression</t>
  </si>
  <si>
    <t>Ct(target gene)-Ct(ref gene)</t>
  </si>
  <si>
    <t>relative expression</t>
  </si>
  <si>
    <t>ΔCt</t>
  </si>
  <si>
    <t>ΔΔCt</t>
  </si>
  <si>
    <t>2^(-ΔΔCt)</t>
  </si>
  <si>
    <t>ΔCT(a target sample)−ΔCT(a reference sample)</t>
  </si>
  <si>
    <t>ref gene : TPBF</t>
  </si>
  <si>
    <t>reference sample: "Ac E 0"</t>
  </si>
  <si>
    <t>How to calculate?</t>
  </si>
  <si>
    <t>N.A: no amplification (but 2 others values are sufficient for the analysis)</t>
  </si>
  <si>
    <t>barred values: too divergent values (but 2 other values are sufficient for the analysis)</t>
  </si>
  <si>
    <t>blackened cells: problem during the experiment. New analyses have been performed (see IJK columns)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</si>
</sst>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trike/>
      <sz val="9"/>
      <color theme="1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b/>
      <sz val="11"/>
      <color rgb="FF000000"/>
      <name val="Calibri"/>
      <scheme val="minor"/>
    </font>
    <font>
      <sz val="9"/>
      <color theme="1"/>
      <name val="Calibri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6"/>
      <name val="Arial"/>
      <family val="2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0"/>
  </cellStyleXfs>
  <cellXfs count="120">
    <xf numFmtId="0" fontId="0" fillId="0" borderId="0" xfId="0"/>
    <xf numFmtId="0" fontId="0" fillId="0" borderId="0" xfId="0" applyFill="1"/>
    <xf numFmtId="0" fontId="2" fillId="0" borderId="0" xfId="0" applyFont="1" applyFill="1" applyBorder="1"/>
    <xf numFmtId="0" fontId="0" fillId="0" borderId="0" xfId="0" applyBorder="1"/>
    <xf numFmtId="0" fontId="0" fillId="0" borderId="0" xfId="0" applyFill="1" applyBorder="1"/>
    <xf numFmtId="0" fontId="6" fillId="0" borderId="3" xfId="0" applyFont="1" applyBorder="1"/>
    <xf numFmtId="0" fontId="0" fillId="0" borderId="0" xfId="0" applyFont="1"/>
    <xf numFmtId="2" fontId="0" fillId="0" borderId="0" xfId="0" applyNumberFormat="1" applyFont="1"/>
    <xf numFmtId="2" fontId="0" fillId="0" borderId="4" xfId="0" applyNumberFormat="1" applyFont="1" applyBorder="1"/>
    <xf numFmtId="2" fontId="8" fillId="0" borderId="0" xfId="0" applyNumberFormat="1" applyFont="1"/>
    <xf numFmtId="2" fontId="8" fillId="0" borderId="4" xfId="0" applyNumberFormat="1" applyFont="1" applyBorder="1"/>
    <xf numFmtId="0" fontId="0" fillId="0" borderId="3" xfId="0" applyFont="1" applyBorder="1" applyAlignment="1">
      <alignment horizontal="center"/>
    </xf>
    <xf numFmtId="0" fontId="9" fillId="9" borderId="0" xfId="0" applyFont="1" applyFill="1"/>
    <xf numFmtId="0" fontId="0" fillId="0" borderId="0" xfId="0" applyFont="1" applyAlignment="1">
      <alignment horizontal="right"/>
    </xf>
    <xf numFmtId="0" fontId="0" fillId="0" borderId="4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2" fontId="9" fillId="0" borderId="0" xfId="0" applyNumberFormat="1" applyFont="1" applyFill="1" applyBorder="1"/>
    <xf numFmtId="2" fontId="0" fillId="0" borderId="3" xfId="0" applyNumberFormat="1" applyFont="1" applyBorder="1" applyAlignment="1">
      <alignment horizontal="center"/>
    </xf>
    <xf numFmtId="2" fontId="10" fillId="10" borderId="1" xfId="0" applyNumberFormat="1" applyFont="1" applyFill="1" applyBorder="1"/>
    <xf numFmtId="0" fontId="10" fillId="10" borderId="1" xfId="0" applyFont="1" applyFill="1" applyBorder="1" applyAlignment="1">
      <alignment horizontal="right"/>
    </xf>
    <xf numFmtId="0" fontId="10" fillId="10" borderId="5" xfId="0" applyFont="1" applyFill="1" applyBorder="1" applyAlignment="1">
      <alignment horizontal="right"/>
    </xf>
    <xf numFmtId="2" fontId="10" fillId="10" borderId="5" xfId="0" applyNumberFormat="1" applyFont="1" applyFill="1" applyBorder="1"/>
    <xf numFmtId="0" fontId="1" fillId="0" borderId="0" xfId="0" applyFont="1"/>
    <xf numFmtId="0" fontId="11" fillId="0" borderId="0" xfId="0" applyFont="1"/>
    <xf numFmtId="2" fontId="12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2" fontId="0" fillId="0" borderId="0" xfId="0" applyNumberFormat="1"/>
    <xf numFmtId="0" fontId="13" fillId="9" borderId="0" xfId="0" applyFont="1" applyFill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2" fontId="14" fillId="0" borderId="0" xfId="0" applyNumberFormat="1" applyFont="1" applyFill="1" applyBorder="1"/>
    <xf numFmtId="2" fontId="2" fillId="0" borderId="0" xfId="0" applyNumberFormat="1" applyFont="1" applyFill="1" applyBorder="1"/>
    <xf numFmtId="0" fontId="13" fillId="12" borderId="0" xfId="0" applyFont="1" applyFill="1" applyBorder="1" applyAlignment="1">
      <alignment horizontal="center" vertical="center"/>
    </xf>
    <xf numFmtId="2" fontId="0" fillId="0" borderId="0" xfId="0" applyNumberFormat="1" applyFont="1" applyAlignment="1">
      <alignment horizontal="left"/>
    </xf>
    <xf numFmtId="2" fontId="0" fillId="0" borderId="4" xfId="0" applyNumberFormat="1" applyFont="1" applyBorder="1" applyAlignment="1">
      <alignment horizontal="left"/>
    </xf>
    <xf numFmtId="0" fontId="13" fillId="13" borderId="0" xfId="0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13" fillId="8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11" borderId="0" xfId="0" applyFont="1" applyFill="1" applyBorder="1" applyAlignment="1">
      <alignment horizontal="center" vertical="center"/>
    </xf>
    <xf numFmtId="0" fontId="15" fillId="0" borderId="0" xfId="0" applyFont="1"/>
    <xf numFmtId="0" fontId="7" fillId="0" borderId="2" xfId="0" applyFont="1" applyFill="1" applyBorder="1" applyAlignment="1"/>
    <xf numFmtId="0" fontId="16" fillId="0" borderId="2" xfId="0" applyFont="1" applyFill="1" applyBorder="1" applyAlignment="1">
      <alignment horizontal="center"/>
    </xf>
    <xf numFmtId="0" fontId="13" fillId="3" borderId="0" xfId="0" applyFont="1" applyFill="1" applyBorder="1"/>
    <xf numFmtId="2" fontId="8" fillId="15" borderId="4" xfId="0" applyNumberFormat="1" applyFont="1" applyFill="1" applyBorder="1"/>
    <xf numFmtId="2" fontId="8" fillId="15" borderId="0" xfId="0" applyNumberFormat="1" applyFont="1" applyFill="1"/>
    <xf numFmtId="0" fontId="17" fillId="0" borderId="0" xfId="0" applyFont="1"/>
    <xf numFmtId="2" fontId="0" fillId="5" borderId="0" xfId="0" applyNumberFormat="1" applyFont="1" applyFill="1" applyAlignment="1">
      <alignment horizontal="left"/>
    </xf>
    <xf numFmtId="2" fontId="10" fillId="5" borderId="1" xfId="0" applyNumberFormat="1" applyFont="1" applyFill="1" applyBorder="1"/>
    <xf numFmtId="0" fontId="18" fillId="0" borderId="0" xfId="117"/>
    <xf numFmtId="0" fontId="18" fillId="0" borderId="3" xfId="117" applyBorder="1"/>
    <xf numFmtId="0" fontId="19" fillId="9" borderId="0" xfId="117" applyFont="1" applyFill="1"/>
    <xf numFmtId="0" fontId="18" fillId="0" borderId="0" xfId="117" applyAlignment="1">
      <alignment horizontal="right"/>
    </xf>
    <xf numFmtId="0" fontId="18" fillId="0" borderId="4" xfId="117" applyBorder="1" applyAlignment="1">
      <alignment horizontal="right"/>
    </xf>
    <xf numFmtId="0" fontId="19" fillId="10" borderId="1" xfId="117" applyFont="1" applyFill="1" applyBorder="1" applyAlignment="1">
      <alignment horizontal="right"/>
    </xf>
    <xf numFmtId="0" fontId="19" fillId="14" borderId="0" xfId="117" applyFont="1" applyFill="1"/>
    <xf numFmtId="0" fontId="19" fillId="2" borderId="0" xfId="117" applyFont="1" applyFill="1"/>
    <xf numFmtId="0" fontId="19" fillId="16" borderId="0" xfId="117" applyFont="1" applyFill="1"/>
    <xf numFmtId="0" fontId="19" fillId="17" borderId="0" xfId="117" applyFont="1" applyFill="1"/>
    <xf numFmtId="0" fontId="20" fillId="0" borderId="0" xfId="117" applyFont="1" applyFill="1" applyBorder="1" applyAlignment="1"/>
    <xf numFmtId="0" fontId="18" fillId="0" borderId="3" xfId="117" applyBorder="1" applyAlignment="1">
      <alignment horizontal="center"/>
    </xf>
    <xf numFmtId="0" fontId="18" fillId="0" borderId="0" xfId="117" applyFont="1" applyFill="1"/>
    <xf numFmtId="2" fontId="18" fillId="0" borderId="0" xfId="117" applyNumberFormat="1" applyFont="1" applyFill="1"/>
    <xf numFmtId="0" fontId="18" fillId="0" borderId="4" xfId="117" applyBorder="1"/>
    <xf numFmtId="0" fontId="18" fillId="0" borderId="4" xfId="117" applyFont="1" applyBorder="1"/>
    <xf numFmtId="2" fontId="19" fillId="10" borderId="7" xfId="117" applyNumberFormat="1" applyFont="1" applyFill="1" applyBorder="1"/>
    <xf numFmtId="2" fontId="19" fillId="10" borderId="1" xfId="117" applyNumberFormat="1" applyFont="1" applyFill="1" applyBorder="1"/>
    <xf numFmtId="0" fontId="18" fillId="0" borderId="0" xfId="117" applyFont="1"/>
    <xf numFmtId="2" fontId="18" fillId="0" borderId="0" xfId="117" applyNumberFormat="1" applyFont="1"/>
    <xf numFmtId="2" fontId="18" fillId="0" borderId="4" xfId="117" applyNumberFormat="1" applyFont="1" applyBorder="1"/>
    <xf numFmtId="2" fontId="18" fillId="0" borderId="4" xfId="117" applyNumberFormat="1" applyBorder="1"/>
    <xf numFmtId="0" fontId="21" fillId="0" borderId="0" xfId="117" applyFont="1" applyAlignment="1">
      <alignment horizontal="center" vertical="center"/>
    </xf>
    <xf numFmtId="0" fontId="18" fillId="0" borderId="0" xfId="117" applyFont="1" applyFill="1" applyBorder="1"/>
    <xf numFmtId="2" fontId="18" fillId="0" borderId="0" xfId="117" applyNumberFormat="1" applyFont="1" applyFill="1" applyBorder="1"/>
    <xf numFmtId="2" fontId="18" fillId="0" borderId="0" xfId="117" applyNumberFormat="1" applyFill="1" applyBorder="1"/>
    <xf numFmtId="2" fontId="18" fillId="0" borderId="0" xfId="117" applyNumberFormat="1"/>
    <xf numFmtId="0" fontId="13" fillId="4" borderId="0" xfId="117" applyFont="1" applyFill="1" applyAlignment="1">
      <alignment horizontal="center" vertical="center"/>
    </xf>
    <xf numFmtId="0" fontId="13" fillId="18" borderId="0" xfId="117" applyFont="1" applyFill="1" applyAlignment="1">
      <alignment horizontal="center" vertical="center"/>
    </xf>
    <xf numFmtId="0" fontId="18" fillId="3" borderId="0" xfId="117" applyFont="1" applyFill="1"/>
    <xf numFmtId="0" fontId="0" fillId="3" borderId="0" xfId="0" applyFill="1"/>
    <xf numFmtId="0" fontId="19" fillId="0" borderId="0" xfId="117" applyFont="1" applyFill="1"/>
    <xf numFmtId="0" fontId="18" fillId="0" borderId="0" xfId="117" applyFill="1"/>
    <xf numFmtId="0" fontId="18" fillId="0" borderId="0" xfId="117" applyFill="1" applyBorder="1"/>
    <xf numFmtId="0" fontId="19" fillId="0" borderId="0" xfId="117" applyFont="1" applyFill="1" applyBorder="1" applyAlignment="1">
      <alignment horizontal="right"/>
    </xf>
    <xf numFmtId="2" fontId="19" fillId="0" borderId="0" xfId="117" applyNumberFormat="1" applyFont="1" applyFill="1" applyBorder="1"/>
    <xf numFmtId="0" fontId="19" fillId="0" borderId="0" xfId="117" applyFont="1" applyFill="1" applyBorder="1"/>
    <xf numFmtId="0" fontId="13" fillId="0" borderId="0" xfId="117" applyFont="1" applyFill="1" applyBorder="1" applyAlignment="1">
      <alignment horizontal="center" vertical="center"/>
    </xf>
    <xf numFmtId="0" fontId="18" fillId="0" borderId="0" xfId="117" applyFill="1" applyBorder="1" applyAlignment="1">
      <alignment horizontal="center"/>
    </xf>
    <xf numFmtId="0" fontId="13" fillId="0" borderId="0" xfId="117" applyFont="1" applyFill="1" applyAlignment="1">
      <alignment horizontal="center" vertical="center"/>
    </xf>
    <xf numFmtId="0" fontId="20" fillId="0" borderId="6" xfId="117" applyFont="1" applyFill="1" applyBorder="1" applyAlignment="1">
      <alignment horizontal="center"/>
    </xf>
    <xf numFmtId="0" fontId="19" fillId="10" borderId="7" xfId="117" applyFont="1" applyFill="1" applyBorder="1" applyAlignment="1">
      <alignment horizontal="right"/>
    </xf>
    <xf numFmtId="0" fontId="19" fillId="10" borderId="0" xfId="117" applyFont="1" applyFill="1" applyBorder="1" applyAlignment="1">
      <alignment horizontal="right"/>
    </xf>
    <xf numFmtId="2" fontId="19" fillId="10" borderId="8" xfId="117" applyNumberFormat="1" applyFont="1" applyFill="1" applyBorder="1"/>
    <xf numFmtId="0" fontId="0" fillId="3" borderId="0" xfId="0" applyFont="1" applyFill="1"/>
    <xf numFmtId="0" fontId="0" fillId="3" borderId="0" xfId="0" applyFill="1" applyBorder="1"/>
    <xf numFmtId="0" fontId="10" fillId="0" borderId="0" xfId="0" applyFont="1" applyFill="1" applyBorder="1" applyAlignment="1">
      <alignment horizontal="right"/>
    </xf>
    <xf numFmtId="2" fontId="10" fillId="0" borderId="0" xfId="0" applyNumberFormat="1" applyFont="1" applyFill="1" applyBorder="1"/>
    <xf numFmtId="2" fontId="9" fillId="3" borderId="0" xfId="0" applyNumberFormat="1" applyFont="1" applyFill="1" applyBorder="1"/>
    <xf numFmtId="0" fontId="2" fillId="3" borderId="0" xfId="0" applyFont="1" applyFill="1" applyBorder="1"/>
    <xf numFmtId="0" fontId="18" fillId="3" borderId="0" xfId="117" applyFill="1" applyBorder="1"/>
    <xf numFmtId="2" fontId="0" fillId="3" borderId="0" xfId="0" applyNumberFormat="1" applyFont="1" applyFill="1" applyBorder="1"/>
    <xf numFmtId="0" fontId="18" fillId="3" borderId="3" xfId="117" applyFill="1" applyBorder="1"/>
    <xf numFmtId="0" fontId="19" fillId="3" borderId="0" xfId="117" applyFont="1" applyFill="1" applyBorder="1"/>
    <xf numFmtId="0" fontId="9" fillId="3" borderId="0" xfId="0" applyFont="1" applyFill="1" applyBorder="1" applyAlignment="1">
      <alignment horizontal="center" vertical="center"/>
    </xf>
    <xf numFmtId="0" fontId="14" fillId="9" borderId="0" xfId="0" applyFont="1" applyFill="1"/>
    <xf numFmtId="0" fontId="1" fillId="9" borderId="0" xfId="0" applyFont="1" applyFill="1"/>
    <xf numFmtId="0" fontId="1" fillId="3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10" xfId="0" applyBorder="1" applyAlignment="1"/>
    <xf numFmtId="0" fontId="0" fillId="0" borderId="11" xfId="0" applyBorder="1" applyAlignment="1"/>
    <xf numFmtId="0" fontId="0" fillId="0" borderId="0" xfId="0" applyFill="1" applyBorder="1" applyAlignment="1"/>
    <xf numFmtId="0" fontId="0" fillId="0" borderId="9" xfId="0" applyBorder="1" applyAlignment="1"/>
    <xf numFmtId="0" fontId="1" fillId="0" borderId="0" xfId="0" applyFont="1" applyFill="1"/>
    <xf numFmtId="2" fontId="13" fillId="0" borderId="0" xfId="0" applyNumberFormat="1" applyFont="1" applyFill="1" applyBorder="1"/>
    <xf numFmtId="0" fontId="7" fillId="0" borderId="0" xfId="0" applyFont="1"/>
    <xf numFmtId="2" fontId="22" fillId="5" borderId="0" xfId="0" applyNumberFormat="1" applyFont="1" applyFill="1"/>
    <xf numFmtId="2" fontId="23" fillId="5" borderId="1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18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Normal" xfId="0" builtinId="0"/>
    <cellStyle name="Normal 2" xfId="117" xr:uid="{00000000-0005-0000-0000-00007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/>
  <dimension ref="A1:AD103"/>
  <sheetViews>
    <sheetView tabSelected="1" zoomScale="85" zoomScaleNormal="85" zoomScalePageLayoutView="125" workbookViewId="0">
      <selection activeCell="A7" sqref="A7"/>
    </sheetView>
  </sheetViews>
  <sheetFormatPr baseColWidth="10" defaultRowHeight="15"/>
  <cols>
    <col min="1" max="7" width="10.83203125" style="6"/>
    <col min="21" max="21" width="7.5" customWidth="1"/>
    <col min="22" max="22" width="16.1640625" customWidth="1"/>
  </cols>
  <sheetData>
    <row r="1" spans="1:30" ht="26">
      <c r="A1" s="46" t="s">
        <v>36</v>
      </c>
    </row>
    <row r="2" spans="1:30" ht="26">
      <c r="A2" s="46"/>
      <c r="M2" s="26"/>
    </row>
    <row r="3" spans="1:30">
      <c r="A3" s="22" t="s">
        <v>37</v>
      </c>
      <c r="M3" s="26"/>
      <c r="V3" s="26"/>
    </row>
    <row r="4" spans="1:30">
      <c r="A4" s="6" t="s">
        <v>38</v>
      </c>
      <c r="V4" s="26"/>
    </row>
    <row r="5" spans="1:30">
      <c r="A5" s="6" t="s">
        <v>66</v>
      </c>
      <c r="V5" t="s">
        <v>65</v>
      </c>
    </row>
    <row r="6" spans="1:30">
      <c r="A6" s="6" t="s">
        <v>67</v>
      </c>
      <c r="V6" t="s">
        <v>59</v>
      </c>
      <c r="W6" t="s">
        <v>57</v>
      </c>
      <c r="AA6" t="s">
        <v>63</v>
      </c>
    </row>
    <row r="7" spans="1:30">
      <c r="A7" s="6" t="s">
        <v>68</v>
      </c>
      <c r="V7" t="s">
        <v>60</v>
      </c>
      <c r="W7" t="s">
        <v>62</v>
      </c>
      <c r="AA7" t="s">
        <v>64</v>
      </c>
    </row>
    <row r="8" spans="1:30">
      <c r="V8" t="s">
        <v>58</v>
      </c>
      <c r="W8" t="s">
        <v>61</v>
      </c>
    </row>
    <row r="9" spans="1:30">
      <c r="A9" s="43" t="s">
        <v>33</v>
      </c>
      <c r="B9" s="93"/>
      <c r="C9" s="93"/>
      <c r="D9" s="93"/>
      <c r="E9" s="93"/>
      <c r="F9" s="93"/>
      <c r="G9" s="93"/>
      <c r="H9" s="79"/>
      <c r="I9" s="79"/>
      <c r="J9" s="79"/>
      <c r="K9" s="79"/>
      <c r="L9" s="79"/>
      <c r="M9" s="94"/>
      <c r="N9" s="94"/>
      <c r="O9" s="94"/>
      <c r="P9" s="94"/>
      <c r="Q9" s="79"/>
      <c r="R9" s="79"/>
      <c r="S9" s="79"/>
    </row>
    <row r="10" spans="1:30" ht="16">
      <c r="B10" s="41"/>
      <c r="C10" s="41"/>
      <c r="D10" s="41"/>
      <c r="E10" s="41"/>
      <c r="F10" s="41"/>
      <c r="G10" s="42" t="s">
        <v>32</v>
      </c>
      <c r="I10" s="2" t="s">
        <v>25</v>
      </c>
      <c r="J10" s="2"/>
      <c r="K10" s="42" t="s">
        <v>32</v>
      </c>
      <c r="L10" s="2"/>
      <c r="M10" s="2" t="s">
        <v>25</v>
      </c>
      <c r="N10" s="59"/>
      <c r="O10" s="42" t="s">
        <v>32</v>
      </c>
      <c r="P10" s="59"/>
      <c r="Q10" s="2" t="s">
        <v>25</v>
      </c>
      <c r="R10" s="59"/>
      <c r="S10" s="42" t="s">
        <v>32</v>
      </c>
    </row>
    <row r="11" spans="1:30">
      <c r="A11" s="40" t="s">
        <v>31</v>
      </c>
      <c r="B11" s="36" t="s">
        <v>26</v>
      </c>
      <c r="C11" s="37" t="s">
        <v>27</v>
      </c>
      <c r="D11" s="38" t="s">
        <v>28</v>
      </c>
      <c r="E11" s="39" t="s">
        <v>39</v>
      </c>
      <c r="F11" s="32" t="s">
        <v>29</v>
      </c>
      <c r="G11" s="35" t="s">
        <v>0</v>
      </c>
      <c r="J11" s="37" t="s">
        <v>27</v>
      </c>
      <c r="K11" s="35" t="s">
        <v>0</v>
      </c>
      <c r="L11" s="28"/>
      <c r="M11" s="49"/>
      <c r="N11" s="76" t="s">
        <v>30</v>
      </c>
      <c r="O11" s="35" t="s">
        <v>0</v>
      </c>
      <c r="P11" s="86"/>
      <c r="Q11" s="88"/>
      <c r="R11" s="77" t="s">
        <v>40</v>
      </c>
      <c r="S11" s="35" t="s">
        <v>0</v>
      </c>
      <c r="V11" s="106" t="s">
        <v>41</v>
      </c>
      <c r="W11" s="103"/>
      <c r="X11" s="79"/>
    </row>
    <row r="12" spans="1:30" ht="16" thickBot="1">
      <c r="A12" s="5"/>
      <c r="B12" s="11" t="s">
        <v>2</v>
      </c>
      <c r="C12" s="11" t="s">
        <v>2</v>
      </c>
      <c r="D12" s="11" t="s">
        <v>2</v>
      </c>
      <c r="E12" s="11" t="s">
        <v>2</v>
      </c>
      <c r="F12" s="11" t="s">
        <v>2</v>
      </c>
      <c r="G12" s="11" t="s">
        <v>2</v>
      </c>
      <c r="J12" s="11" t="s">
        <v>2</v>
      </c>
      <c r="K12" s="11" t="s">
        <v>2</v>
      </c>
      <c r="L12" s="30"/>
      <c r="M12" s="50"/>
      <c r="N12" s="60" t="s">
        <v>2</v>
      </c>
      <c r="O12" s="60" t="s">
        <v>2</v>
      </c>
      <c r="P12" s="87"/>
      <c r="Q12" s="60"/>
      <c r="R12" s="60" t="s">
        <v>2</v>
      </c>
      <c r="S12" s="60" t="s">
        <v>2</v>
      </c>
    </row>
    <row r="13" spans="1:30" ht="16">
      <c r="A13" s="12" t="s">
        <v>8</v>
      </c>
      <c r="I13" s="12" t="s">
        <v>8</v>
      </c>
      <c r="K13" s="31"/>
      <c r="L13" s="31"/>
      <c r="M13" s="12" t="s">
        <v>8</v>
      </c>
      <c r="N13" s="49"/>
      <c r="O13" s="49"/>
      <c r="P13" s="82"/>
      <c r="Q13" s="12" t="s">
        <v>8</v>
      </c>
      <c r="R13" s="61"/>
      <c r="S13" s="61"/>
      <c r="V13" s="115" t="s">
        <v>59</v>
      </c>
      <c r="W13" s="36" t="s">
        <v>26</v>
      </c>
      <c r="X13" s="37" t="s">
        <v>27</v>
      </c>
      <c r="Y13" s="38" t="s">
        <v>28</v>
      </c>
      <c r="Z13" s="39" t="s">
        <v>39</v>
      </c>
      <c r="AA13" s="32" t="s">
        <v>29</v>
      </c>
      <c r="AB13" s="76" t="s">
        <v>30</v>
      </c>
      <c r="AC13" s="77" t="s">
        <v>40</v>
      </c>
    </row>
    <row r="14" spans="1:30">
      <c r="A14" s="13" t="s">
        <v>4</v>
      </c>
      <c r="B14" s="7">
        <v>28.11</v>
      </c>
      <c r="C14" s="116"/>
      <c r="D14" s="7">
        <v>28.03</v>
      </c>
      <c r="E14" s="7">
        <v>27.2</v>
      </c>
      <c r="F14" s="7">
        <v>27.46</v>
      </c>
      <c r="G14" s="7">
        <v>28.16</v>
      </c>
      <c r="I14" s="13" t="s">
        <v>4</v>
      </c>
      <c r="J14" s="7">
        <v>28.84</v>
      </c>
      <c r="K14" s="7">
        <v>27.76</v>
      </c>
      <c r="L14" s="31"/>
      <c r="M14" s="52" t="s">
        <v>4</v>
      </c>
      <c r="N14" s="61">
        <v>23.49</v>
      </c>
      <c r="O14" s="62">
        <v>26.5</v>
      </c>
      <c r="P14" s="73"/>
      <c r="Q14" s="52" t="s">
        <v>4</v>
      </c>
      <c r="R14" s="61">
        <v>28.97</v>
      </c>
      <c r="S14" s="61">
        <v>26.33</v>
      </c>
      <c r="V14" s="105" t="s">
        <v>8</v>
      </c>
      <c r="W14" s="31">
        <v>0.20333333333333314</v>
      </c>
      <c r="X14" s="26">
        <v>1.1099999999999994</v>
      </c>
      <c r="Y14" s="26">
        <v>4.00000000000027E-2</v>
      </c>
      <c r="Z14" s="26">
        <v>-0.66666666666666785</v>
      </c>
      <c r="AA14" s="26">
        <v>-0.7099999999999973</v>
      </c>
      <c r="AB14" s="26">
        <v>-3.0633333333333361</v>
      </c>
      <c r="AC14" s="26">
        <v>2.5266666666666637</v>
      </c>
      <c r="AD14" s="26"/>
    </row>
    <row r="15" spans="1:30">
      <c r="A15" s="13" t="s">
        <v>5</v>
      </c>
      <c r="B15" s="7">
        <v>28.11</v>
      </c>
      <c r="C15" s="116"/>
      <c r="D15" s="7">
        <v>28.04</v>
      </c>
      <c r="E15" s="7">
        <v>27.17</v>
      </c>
      <c r="F15" s="7">
        <v>27.02</v>
      </c>
      <c r="G15" s="7">
        <v>27.94</v>
      </c>
      <c r="I15" s="13" t="s">
        <v>5</v>
      </c>
      <c r="J15" s="7">
        <v>28.71</v>
      </c>
      <c r="K15" s="25">
        <v>27.63</v>
      </c>
      <c r="L15" s="31"/>
      <c r="M15" s="52" t="s">
        <v>5</v>
      </c>
      <c r="N15" s="62">
        <v>23.5</v>
      </c>
      <c r="O15" s="61">
        <v>26.46</v>
      </c>
      <c r="P15" s="72"/>
      <c r="Q15" s="52" t="s">
        <v>5</v>
      </c>
      <c r="R15" s="61">
        <v>28.82</v>
      </c>
      <c r="S15" s="62">
        <v>26.5</v>
      </c>
      <c r="V15" s="105" t="s">
        <v>9</v>
      </c>
      <c r="W15" s="26">
        <v>3.1183333333333323</v>
      </c>
      <c r="X15" s="26">
        <v>3.5233333333333334</v>
      </c>
      <c r="Y15" s="26">
        <v>2.0683333333333351</v>
      </c>
      <c r="Z15" s="26">
        <v>1.6533333333333324</v>
      </c>
      <c r="AA15" s="26">
        <v>1.5266666666666673</v>
      </c>
      <c r="AB15" s="26">
        <v>2.466666666666665</v>
      </c>
      <c r="AC15" s="26">
        <v>3.7900000000000027</v>
      </c>
    </row>
    <row r="16" spans="1:30" ht="16" thickBot="1">
      <c r="A16" s="14" t="s">
        <v>6</v>
      </c>
      <c r="B16" s="33" t="s">
        <v>24</v>
      </c>
      <c r="C16" s="116"/>
      <c r="D16" s="8">
        <v>27.77</v>
      </c>
      <c r="E16" s="8">
        <v>27.35</v>
      </c>
      <c r="F16" s="8">
        <v>27.11</v>
      </c>
      <c r="G16" s="8">
        <v>27.62</v>
      </c>
      <c r="I16" s="14" t="s">
        <v>6</v>
      </c>
      <c r="J16" s="8">
        <v>28.89</v>
      </c>
      <c r="K16" s="34" t="s">
        <v>24</v>
      </c>
      <c r="L16" s="31"/>
      <c r="M16" s="53" t="s">
        <v>6</v>
      </c>
      <c r="N16" s="63">
        <v>23.43</v>
      </c>
      <c r="O16" s="63">
        <v>26.65</v>
      </c>
      <c r="P16" s="82"/>
      <c r="Q16" s="53" t="s">
        <v>6</v>
      </c>
      <c r="R16" s="64">
        <v>28.85</v>
      </c>
      <c r="S16" s="64">
        <v>26.23</v>
      </c>
      <c r="V16" s="105" t="s">
        <v>16</v>
      </c>
      <c r="W16" s="26">
        <v>3.004999999999999</v>
      </c>
      <c r="X16" s="26">
        <v>3.4800000000000004</v>
      </c>
      <c r="Y16" s="26">
        <v>1.6816666666666684</v>
      </c>
      <c r="Z16" s="26">
        <v>0.96166666666666245</v>
      </c>
      <c r="AA16" s="26">
        <v>1.7349999999999994</v>
      </c>
      <c r="AB16" s="26">
        <v>3.1733333333333249</v>
      </c>
      <c r="AC16" s="26">
        <v>3.3799999999999955</v>
      </c>
    </row>
    <row r="17" spans="1:29" ht="16" thickTop="1">
      <c r="A17" s="19" t="s">
        <v>7</v>
      </c>
      <c r="B17" s="18">
        <f>AVERAGE(B14:B15)</f>
        <v>28.11</v>
      </c>
      <c r="C17" s="117"/>
      <c r="D17" s="18">
        <f t="shared" ref="D17:G17" si="0">AVERAGE(D14:D16)</f>
        <v>27.946666666666669</v>
      </c>
      <c r="E17" s="18">
        <f t="shared" si="0"/>
        <v>27.24</v>
      </c>
      <c r="F17" s="18">
        <f t="shared" si="0"/>
        <v>27.196666666666669</v>
      </c>
      <c r="G17" s="18">
        <f t="shared" si="0"/>
        <v>27.906666666666666</v>
      </c>
      <c r="J17" s="18">
        <f>AVERAGE(J14:J16)</f>
        <v>28.813333333333333</v>
      </c>
      <c r="K17" s="18">
        <f t="shared" ref="K17" si="1">AVERAGE(K14:K16)</f>
        <v>27.695</v>
      </c>
      <c r="L17" s="31"/>
      <c r="M17" s="90" t="s">
        <v>7</v>
      </c>
      <c r="N17" s="65">
        <f>AVERAGE(N14:N16)</f>
        <v>23.473333333333329</v>
      </c>
      <c r="O17" s="65">
        <f>AVERAGE(O14:O16)</f>
        <v>26.536666666666665</v>
      </c>
      <c r="P17" s="84"/>
      <c r="Q17" s="90" t="s">
        <v>7</v>
      </c>
      <c r="R17" s="66">
        <f>AVERAGE(R14:R16)</f>
        <v>28.88</v>
      </c>
      <c r="S17" s="66">
        <f>AVERAGE(S14:S16)</f>
        <v>26.353333333333335</v>
      </c>
      <c r="V17" s="105" t="s">
        <v>10</v>
      </c>
      <c r="W17" s="26">
        <v>2.7733333333333334</v>
      </c>
      <c r="X17" s="26">
        <v>2.6800000000000033</v>
      </c>
      <c r="Y17" s="26">
        <v>1.0133333333333319</v>
      </c>
      <c r="Z17" s="26">
        <v>0.51833333333333442</v>
      </c>
      <c r="AA17" s="26">
        <v>1.6900000000000013</v>
      </c>
      <c r="AB17" s="26">
        <v>4.8933333333333309</v>
      </c>
      <c r="AC17" s="26">
        <v>1.6833333333333371</v>
      </c>
    </row>
    <row r="18" spans="1:29">
      <c r="A18" s="12" t="s">
        <v>9</v>
      </c>
      <c r="B18" s="7"/>
      <c r="C18" s="7"/>
      <c r="D18" s="7"/>
      <c r="E18" s="7"/>
      <c r="F18" s="7"/>
      <c r="G18" s="7"/>
      <c r="I18" s="2"/>
      <c r="J18" s="2"/>
      <c r="K18" s="2"/>
      <c r="L18" s="2"/>
      <c r="M18" s="12" t="s">
        <v>9</v>
      </c>
      <c r="N18" s="49"/>
      <c r="O18" s="49"/>
      <c r="P18" s="82"/>
      <c r="Q18" s="12" t="s">
        <v>9</v>
      </c>
      <c r="R18" s="67"/>
      <c r="S18" s="67"/>
      <c r="V18" s="105" t="s">
        <v>22</v>
      </c>
      <c r="W18" s="26">
        <v>2.9349999999999987</v>
      </c>
      <c r="X18" s="26">
        <v>2.7149999999999963</v>
      </c>
      <c r="Y18" s="26">
        <v>0.67500000000000071</v>
      </c>
      <c r="Z18" s="26">
        <v>0.70833333333333215</v>
      </c>
      <c r="AA18" s="26">
        <v>1.6083333333333307</v>
      </c>
      <c r="AB18" s="26">
        <v>2.8900000000000006</v>
      </c>
      <c r="AC18" s="26">
        <v>-3.3333333333333321</v>
      </c>
    </row>
    <row r="19" spans="1:29">
      <c r="A19" s="13" t="s">
        <v>4</v>
      </c>
      <c r="B19" s="45">
        <v>28.51</v>
      </c>
      <c r="C19" s="45">
        <v>28.61</v>
      </c>
      <c r="D19" s="45">
        <v>27.48</v>
      </c>
      <c r="E19" s="7">
        <v>27.62</v>
      </c>
      <c r="F19" s="7">
        <v>27.58</v>
      </c>
      <c r="G19" s="7">
        <v>26</v>
      </c>
      <c r="I19" s="2"/>
      <c r="J19" s="2"/>
      <c r="K19" s="2"/>
      <c r="L19" s="2"/>
      <c r="M19" s="52" t="s">
        <v>4</v>
      </c>
      <c r="N19" s="67">
        <v>27.15</v>
      </c>
      <c r="O19" s="67">
        <v>24.75</v>
      </c>
      <c r="P19" s="72"/>
      <c r="Q19" s="52" t="s">
        <v>4</v>
      </c>
      <c r="R19" s="67">
        <v>28.48</v>
      </c>
      <c r="S19" s="67">
        <v>24.77</v>
      </c>
    </row>
    <row r="20" spans="1:29" ht="16">
      <c r="A20" s="13" t="s">
        <v>5</v>
      </c>
      <c r="B20" s="7">
        <v>29.19</v>
      </c>
      <c r="C20" s="7">
        <v>29.8</v>
      </c>
      <c r="D20" s="7">
        <v>28.21</v>
      </c>
      <c r="E20" s="7">
        <v>27.79</v>
      </c>
      <c r="F20" s="7">
        <v>27.48</v>
      </c>
      <c r="G20" s="7">
        <v>25.94</v>
      </c>
      <c r="I20" s="31"/>
      <c r="J20" s="28"/>
      <c r="L20" s="28"/>
      <c r="M20" s="52" t="s">
        <v>5</v>
      </c>
      <c r="N20" s="67">
        <v>27.23</v>
      </c>
      <c r="O20" s="67">
        <v>24.66</v>
      </c>
      <c r="P20" s="72"/>
      <c r="Q20" s="52" t="s">
        <v>5</v>
      </c>
      <c r="R20" s="68">
        <v>28.46</v>
      </c>
      <c r="S20" s="67">
        <v>24.74</v>
      </c>
      <c r="V20" s="115" t="s">
        <v>60</v>
      </c>
      <c r="W20" s="36" t="s">
        <v>26</v>
      </c>
      <c r="X20" s="37" t="s">
        <v>27</v>
      </c>
      <c r="Y20" s="38" t="s">
        <v>28</v>
      </c>
      <c r="Z20" s="39" t="s">
        <v>39</v>
      </c>
      <c r="AA20" s="32" t="s">
        <v>29</v>
      </c>
      <c r="AB20" s="76" t="s">
        <v>30</v>
      </c>
      <c r="AC20" s="77" t="s">
        <v>40</v>
      </c>
    </row>
    <row r="21" spans="1:29" ht="16" thickBot="1">
      <c r="A21" s="14" t="s">
        <v>6</v>
      </c>
      <c r="B21" s="8">
        <v>29.14</v>
      </c>
      <c r="C21" s="8">
        <v>29.34</v>
      </c>
      <c r="D21" s="8">
        <v>28.02</v>
      </c>
      <c r="E21" s="8">
        <v>27.69</v>
      </c>
      <c r="F21" s="8">
        <v>27.66</v>
      </c>
      <c r="G21" s="8">
        <v>26.2</v>
      </c>
      <c r="I21" s="114"/>
      <c r="J21" s="31"/>
      <c r="K21" s="31"/>
      <c r="L21" s="31"/>
      <c r="M21" s="53" t="s">
        <v>6</v>
      </c>
      <c r="N21" s="63">
        <v>27.14</v>
      </c>
      <c r="O21" s="63">
        <v>24.71</v>
      </c>
      <c r="P21" s="82"/>
      <c r="Q21" s="53" t="s">
        <v>6</v>
      </c>
      <c r="R21" s="64">
        <v>28.64</v>
      </c>
      <c r="S21" s="69">
        <v>24.7</v>
      </c>
      <c r="V21" s="105" t="s">
        <v>8</v>
      </c>
      <c r="W21" s="26">
        <f t="shared" ref="W21:AC25" si="2">W14-W$14</f>
        <v>0</v>
      </c>
      <c r="X21" s="26">
        <f t="shared" si="2"/>
        <v>0</v>
      </c>
      <c r="Y21" s="26">
        <f t="shared" si="2"/>
        <v>0</v>
      </c>
      <c r="Z21" s="26">
        <f t="shared" si="2"/>
        <v>0</v>
      </c>
      <c r="AA21" s="26">
        <f t="shared" si="2"/>
        <v>0</v>
      </c>
      <c r="AB21" s="26">
        <f t="shared" si="2"/>
        <v>0</v>
      </c>
      <c r="AC21" s="26">
        <f t="shared" si="2"/>
        <v>0</v>
      </c>
    </row>
    <row r="22" spans="1:29" ht="16" thickTop="1">
      <c r="A22" s="19" t="s">
        <v>7</v>
      </c>
      <c r="B22" s="18">
        <f>AVERAGE(B20:B21)</f>
        <v>29.164999999999999</v>
      </c>
      <c r="C22" s="18">
        <f>AVERAGE(C20:C21)</f>
        <v>29.57</v>
      </c>
      <c r="D22" s="18">
        <f>AVERAGE(D20:D21)</f>
        <v>28.115000000000002</v>
      </c>
      <c r="E22" s="18">
        <f t="shared" ref="E22:G22" si="3">AVERAGE(E19:E21)</f>
        <v>27.7</v>
      </c>
      <c r="F22" s="18">
        <f t="shared" si="3"/>
        <v>27.573333333333334</v>
      </c>
      <c r="G22" s="18">
        <f t="shared" si="3"/>
        <v>26.046666666666667</v>
      </c>
      <c r="I22" s="114"/>
      <c r="J22" s="31"/>
      <c r="K22" s="31"/>
      <c r="L22" s="31"/>
      <c r="M22" s="90" t="s">
        <v>7</v>
      </c>
      <c r="N22" s="65">
        <f>AVERAGE(N19:N21)</f>
        <v>27.173333333333332</v>
      </c>
      <c r="O22" s="65">
        <f>AVERAGE(O19:O21)</f>
        <v>24.706666666666667</v>
      </c>
      <c r="P22" s="84"/>
      <c r="Q22" s="90" t="s">
        <v>7</v>
      </c>
      <c r="R22" s="66">
        <f>AVERAGE(R19:R21)</f>
        <v>28.526666666666667</v>
      </c>
      <c r="S22" s="66">
        <f>AVERAGE(S19:S21)</f>
        <v>24.736666666666665</v>
      </c>
      <c r="V22" s="105" t="s">
        <v>9</v>
      </c>
      <c r="W22" s="26">
        <f t="shared" si="2"/>
        <v>2.9149999999999991</v>
      </c>
      <c r="X22" s="26">
        <f t="shared" si="2"/>
        <v>2.413333333333334</v>
      </c>
      <c r="Y22" s="26">
        <f t="shared" si="2"/>
        <v>2.0283333333333324</v>
      </c>
      <c r="Z22" s="26">
        <f t="shared" si="2"/>
        <v>2.3200000000000003</v>
      </c>
      <c r="AA22" s="26">
        <f t="shared" si="2"/>
        <v>2.2366666666666646</v>
      </c>
      <c r="AB22" s="26">
        <f t="shared" si="2"/>
        <v>5.5300000000000011</v>
      </c>
      <c r="AC22" s="26">
        <f t="shared" si="2"/>
        <v>1.263333333333339</v>
      </c>
    </row>
    <row r="23" spans="1:29" ht="14.5" customHeight="1">
      <c r="A23" s="12" t="s">
        <v>16</v>
      </c>
      <c r="B23" s="7"/>
      <c r="C23" s="7"/>
      <c r="D23" s="7"/>
      <c r="E23" s="7"/>
      <c r="F23" s="7"/>
      <c r="G23" s="7"/>
      <c r="I23" s="114"/>
      <c r="J23" s="31"/>
      <c r="K23" s="114"/>
      <c r="L23" s="31"/>
      <c r="M23" s="12" t="s">
        <v>16</v>
      </c>
      <c r="N23" s="49"/>
      <c r="O23" s="49"/>
      <c r="P23" s="82"/>
      <c r="Q23" s="12" t="s">
        <v>16</v>
      </c>
      <c r="R23" s="71"/>
      <c r="S23" s="71"/>
      <c r="V23" s="105" t="s">
        <v>16</v>
      </c>
      <c r="W23" s="26">
        <f t="shared" si="2"/>
        <v>2.8016666666666659</v>
      </c>
      <c r="X23" s="26">
        <f t="shared" si="2"/>
        <v>2.370000000000001</v>
      </c>
      <c r="Y23" s="26">
        <f t="shared" si="2"/>
        <v>1.6416666666666657</v>
      </c>
      <c r="Z23" s="26">
        <f t="shared" si="2"/>
        <v>1.6283333333333303</v>
      </c>
      <c r="AA23" s="26">
        <f t="shared" si="2"/>
        <v>2.4449999999999967</v>
      </c>
      <c r="AB23" s="26">
        <f t="shared" si="2"/>
        <v>6.236666666666661</v>
      </c>
      <c r="AC23" s="26">
        <f t="shared" si="2"/>
        <v>0.85333333333333172</v>
      </c>
    </row>
    <row r="24" spans="1:29">
      <c r="A24" s="13" t="s">
        <v>4</v>
      </c>
      <c r="B24" s="7">
        <v>29.02</v>
      </c>
      <c r="C24" s="7">
        <v>29.76</v>
      </c>
      <c r="D24" s="7">
        <v>28.02</v>
      </c>
      <c r="E24" s="7">
        <v>27.09</v>
      </c>
      <c r="F24" s="7">
        <v>27.9</v>
      </c>
      <c r="G24" s="7">
        <v>26.17</v>
      </c>
      <c r="I24" s="114"/>
      <c r="J24" s="114"/>
      <c r="K24" s="114"/>
      <c r="L24" s="31"/>
      <c r="M24" s="52" t="s">
        <v>4</v>
      </c>
      <c r="N24" s="72">
        <v>28.08</v>
      </c>
      <c r="O24" s="72">
        <v>25.08</v>
      </c>
      <c r="P24" s="72"/>
      <c r="Q24" s="52" t="s">
        <v>4</v>
      </c>
      <c r="R24" s="72">
        <v>28.57</v>
      </c>
      <c r="S24" s="72">
        <v>25.06</v>
      </c>
      <c r="V24" s="105" t="s">
        <v>10</v>
      </c>
      <c r="W24" s="26">
        <f t="shared" si="2"/>
        <v>2.5700000000000003</v>
      </c>
      <c r="X24" s="26">
        <f t="shared" si="2"/>
        <v>1.5700000000000038</v>
      </c>
      <c r="Y24" s="26">
        <f t="shared" si="2"/>
        <v>0.97333333333332916</v>
      </c>
      <c r="Z24" s="26">
        <f t="shared" si="2"/>
        <v>1.1850000000000023</v>
      </c>
      <c r="AA24" s="26">
        <f t="shared" si="2"/>
        <v>2.3999999999999986</v>
      </c>
      <c r="AB24" s="26">
        <f t="shared" si="2"/>
        <v>7.956666666666667</v>
      </c>
      <c r="AC24" s="26">
        <f t="shared" si="2"/>
        <v>-0.84333333333332661</v>
      </c>
    </row>
    <row r="25" spans="1:29">
      <c r="A25" s="13" t="s">
        <v>5</v>
      </c>
      <c r="B25" s="7">
        <v>29.24</v>
      </c>
      <c r="C25" s="7">
        <v>29.45</v>
      </c>
      <c r="D25" s="7">
        <v>27.89</v>
      </c>
      <c r="E25" s="7">
        <v>27.34</v>
      </c>
      <c r="F25" s="7">
        <v>27.82</v>
      </c>
      <c r="G25" s="33" t="s">
        <v>24</v>
      </c>
      <c r="I25" s="114"/>
      <c r="J25" s="31"/>
      <c r="K25" s="31"/>
      <c r="L25" s="31"/>
      <c r="M25" s="52" t="s">
        <v>5</v>
      </c>
      <c r="N25" s="72">
        <v>28.27</v>
      </c>
      <c r="O25" s="72">
        <v>25.12</v>
      </c>
      <c r="P25" s="72"/>
      <c r="Q25" s="52" t="s">
        <v>5</v>
      </c>
      <c r="R25" s="68">
        <v>28.47</v>
      </c>
      <c r="S25" s="72">
        <v>25.03</v>
      </c>
      <c r="V25" s="105" t="s">
        <v>22</v>
      </c>
      <c r="W25" s="26">
        <f t="shared" si="2"/>
        <v>2.7316666666666656</v>
      </c>
      <c r="X25" s="26">
        <f t="shared" si="2"/>
        <v>1.6049999999999969</v>
      </c>
      <c r="Y25" s="26">
        <f t="shared" si="2"/>
        <v>0.63499999999999801</v>
      </c>
      <c r="Z25" s="26">
        <f t="shared" si="2"/>
        <v>1.375</v>
      </c>
      <c r="AA25" s="26">
        <f t="shared" si="2"/>
        <v>2.318333333333328</v>
      </c>
      <c r="AB25" s="26">
        <f t="shared" si="2"/>
        <v>5.9533333333333367</v>
      </c>
      <c r="AC25" s="26">
        <f t="shared" si="2"/>
        <v>-5.8599999999999959</v>
      </c>
    </row>
    <row r="26" spans="1:29" ht="16" thickBot="1">
      <c r="A26" s="14" t="s">
        <v>6</v>
      </c>
      <c r="B26" s="34" t="s">
        <v>24</v>
      </c>
      <c r="C26" s="33" t="s">
        <v>24</v>
      </c>
      <c r="D26" s="8">
        <v>27.51</v>
      </c>
      <c r="E26" s="8">
        <v>26.83</v>
      </c>
      <c r="F26" s="44">
        <v>28.74</v>
      </c>
      <c r="G26" s="8">
        <v>26.08</v>
      </c>
      <c r="I26" s="29"/>
      <c r="J26" s="31"/>
      <c r="K26" s="31"/>
      <c r="L26" s="31"/>
      <c r="M26" s="53" t="s">
        <v>6</v>
      </c>
      <c r="N26" s="63">
        <v>28.47</v>
      </c>
      <c r="O26" s="70">
        <v>25.1</v>
      </c>
      <c r="P26" s="74"/>
      <c r="Q26" s="53" t="s">
        <v>6</v>
      </c>
      <c r="R26" s="64">
        <v>28.31</v>
      </c>
      <c r="S26" s="64">
        <v>25.12</v>
      </c>
    </row>
    <row r="27" spans="1:29" ht="16" thickTop="1">
      <c r="A27" s="19" t="s">
        <v>7</v>
      </c>
      <c r="B27" s="18">
        <f>AVERAGE(B24:B26)</f>
        <v>29.13</v>
      </c>
      <c r="C27" s="18">
        <f>AVERAGE(C24:C25)</f>
        <v>29.605</v>
      </c>
      <c r="D27" s="18">
        <f t="shared" ref="D27:E27" si="4">AVERAGE(D24:D26)</f>
        <v>27.806666666666668</v>
      </c>
      <c r="E27" s="18">
        <f t="shared" si="4"/>
        <v>27.086666666666662</v>
      </c>
      <c r="F27" s="18">
        <f>AVERAGE(F24:F25)</f>
        <v>27.86</v>
      </c>
      <c r="G27" s="18">
        <f t="shared" ref="G27" si="5">AVERAGE(G24:G26)</f>
        <v>26.125</v>
      </c>
      <c r="I27" s="29"/>
      <c r="J27" s="31"/>
      <c r="K27" s="31"/>
      <c r="L27" s="31"/>
      <c r="M27" s="90" t="s">
        <v>7</v>
      </c>
      <c r="N27" s="65">
        <f>AVERAGE(N24:N26)</f>
        <v>28.27333333333333</v>
      </c>
      <c r="O27" s="65">
        <f>AVERAGE(O24:O26)</f>
        <v>25.100000000000005</v>
      </c>
      <c r="P27" s="84"/>
      <c r="Q27" s="90" t="s">
        <v>7</v>
      </c>
      <c r="R27" s="66">
        <f>AVERAGE(R24:R26)</f>
        <v>28.45</v>
      </c>
      <c r="S27" s="66">
        <f>AVERAGE(S24:S26)</f>
        <v>25.070000000000004</v>
      </c>
      <c r="V27" s="113" t="s">
        <v>56</v>
      </c>
      <c r="W27" s="36" t="s">
        <v>26</v>
      </c>
      <c r="X27" s="37" t="s">
        <v>27</v>
      </c>
      <c r="Y27" s="38" t="s">
        <v>28</v>
      </c>
      <c r="Z27" s="39" t="s">
        <v>39</v>
      </c>
      <c r="AA27" s="32" t="s">
        <v>29</v>
      </c>
      <c r="AB27" s="76" t="s">
        <v>30</v>
      </c>
      <c r="AC27" s="77" t="s">
        <v>40</v>
      </c>
    </row>
    <row r="28" spans="1:29">
      <c r="A28" s="12" t="s">
        <v>10</v>
      </c>
      <c r="B28" s="7"/>
      <c r="C28" s="7"/>
      <c r="D28" s="7"/>
      <c r="E28" s="7"/>
      <c r="F28" s="7"/>
      <c r="G28" s="7"/>
      <c r="I28" s="29"/>
      <c r="J28" s="31"/>
      <c r="K28" s="31"/>
      <c r="L28" s="31"/>
      <c r="M28" s="12" t="s">
        <v>10</v>
      </c>
      <c r="N28" s="49"/>
      <c r="O28" s="49"/>
      <c r="P28" s="82"/>
      <c r="Q28" s="12" t="s">
        <v>10</v>
      </c>
      <c r="R28" s="67"/>
      <c r="S28" s="67"/>
      <c r="V28" s="105" t="s">
        <v>8</v>
      </c>
      <c r="W28" s="26">
        <f>2^(-W21)</f>
        <v>1</v>
      </c>
      <c r="X28" s="26">
        <f t="shared" ref="X28:AC28" si="6">2^(-X21)</f>
        <v>1</v>
      </c>
      <c r="Y28" s="26">
        <f t="shared" si="6"/>
        <v>1</v>
      </c>
      <c r="Z28" s="26">
        <f t="shared" si="6"/>
        <v>1</v>
      </c>
      <c r="AA28" s="26">
        <f t="shared" si="6"/>
        <v>1</v>
      </c>
      <c r="AB28" s="26">
        <f t="shared" si="6"/>
        <v>1</v>
      </c>
      <c r="AC28" s="26">
        <f t="shared" si="6"/>
        <v>1</v>
      </c>
    </row>
    <row r="29" spans="1:29">
      <c r="A29" s="13" t="s">
        <v>4</v>
      </c>
      <c r="B29" s="7">
        <v>30.73</v>
      </c>
      <c r="C29" s="7">
        <v>30.67</v>
      </c>
      <c r="D29" s="7">
        <v>29.09</v>
      </c>
      <c r="E29" s="45">
        <v>28.08</v>
      </c>
      <c r="F29" s="7">
        <v>29.94</v>
      </c>
      <c r="G29" s="7">
        <v>28.32</v>
      </c>
      <c r="I29" s="29"/>
      <c r="J29" s="31"/>
      <c r="K29" s="31"/>
      <c r="L29" s="31"/>
      <c r="M29" s="52" t="s">
        <v>4</v>
      </c>
      <c r="N29" s="68">
        <v>31.6</v>
      </c>
      <c r="O29" s="75">
        <v>26.7</v>
      </c>
      <c r="P29" s="74"/>
      <c r="Q29" s="52" t="s">
        <v>4</v>
      </c>
      <c r="R29" s="68">
        <v>28.25</v>
      </c>
      <c r="S29" s="67">
        <v>26.74</v>
      </c>
      <c r="V29" s="105" t="s">
        <v>9</v>
      </c>
      <c r="W29" s="26">
        <f t="shared" ref="W29:AC32" si="7">2^(-W22)</f>
        <v>0.13258596767102721</v>
      </c>
      <c r="X29" s="26">
        <f t="shared" si="7"/>
        <v>0.18772161295434617</v>
      </c>
      <c r="Y29" s="26">
        <f t="shared" si="7"/>
        <v>0.24513810552455101</v>
      </c>
      <c r="Z29" s="26">
        <f t="shared" si="7"/>
        <v>0.2002674693974055</v>
      </c>
      <c r="AA29" s="26">
        <f t="shared" si="7"/>
        <v>0.21217599282728103</v>
      </c>
      <c r="AB29" s="26">
        <f t="shared" si="7"/>
        <v>2.164233543923318E-2</v>
      </c>
      <c r="AC29" s="26">
        <f t="shared" si="7"/>
        <v>0.41658034196295507</v>
      </c>
    </row>
    <row r="30" spans="1:29">
      <c r="A30" s="13" t="s">
        <v>5</v>
      </c>
      <c r="B30" s="7">
        <v>31.07</v>
      </c>
      <c r="C30" s="7">
        <v>30.66</v>
      </c>
      <c r="D30" s="7">
        <v>29.04</v>
      </c>
      <c r="E30" s="7">
        <v>28.82</v>
      </c>
      <c r="F30" s="7">
        <v>29.64</v>
      </c>
      <c r="G30" s="7">
        <v>28.15</v>
      </c>
      <c r="I30" s="29"/>
      <c r="J30" s="31"/>
      <c r="K30" s="31"/>
      <c r="L30" s="31"/>
      <c r="M30" s="52" t="s">
        <v>5</v>
      </c>
      <c r="N30" s="67">
        <v>31.86</v>
      </c>
      <c r="O30" s="67">
        <v>26.91</v>
      </c>
      <c r="P30" s="72"/>
      <c r="Q30" s="52" t="s">
        <v>5</v>
      </c>
      <c r="R30" s="67">
        <v>28.56</v>
      </c>
      <c r="S30" s="67">
        <v>26.72</v>
      </c>
      <c r="V30" s="105" t="s">
        <v>16</v>
      </c>
      <c r="W30" s="26">
        <f t="shared" si="7"/>
        <v>0.14342151160584943</v>
      </c>
      <c r="X30" s="26">
        <f t="shared" si="7"/>
        <v>0.19344562419279859</v>
      </c>
      <c r="Y30" s="26">
        <f t="shared" si="7"/>
        <v>0.32048602048018243</v>
      </c>
      <c r="Z30" s="26">
        <f t="shared" si="7"/>
        <v>0.32346166947152599</v>
      </c>
      <c r="AA30" s="26">
        <f t="shared" si="7"/>
        <v>0.18364607915978906</v>
      </c>
      <c r="AB30" s="26">
        <f t="shared" si="7"/>
        <v>1.3260999551705104E-2</v>
      </c>
      <c r="AC30" s="26">
        <f t="shared" si="7"/>
        <v>0.5535043907976549</v>
      </c>
    </row>
    <row r="31" spans="1:29" ht="16" thickBot="1">
      <c r="A31" s="14" t="s">
        <v>6</v>
      </c>
      <c r="B31" s="44">
        <v>31.79</v>
      </c>
      <c r="C31" s="8">
        <v>31.09</v>
      </c>
      <c r="D31" s="8">
        <v>29.29</v>
      </c>
      <c r="E31" s="8">
        <v>28.47</v>
      </c>
      <c r="F31" s="8">
        <v>29.87</v>
      </c>
      <c r="G31" s="8">
        <v>27.91</v>
      </c>
      <c r="I31" s="2"/>
      <c r="J31" s="2"/>
      <c r="K31" s="2"/>
      <c r="L31" s="2"/>
      <c r="M31" s="53" t="s">
        <v>6</v>
      </c>
      <c r="N31" s="63">
        <v>31.64</v>
      </c>
      <c r="O31" s="63">
        <v>26.81</v>
      </c>
      <c r="P31" s="82"/>
      <c r="Q31" s="53" t="s">
        <v>6</v>
      </c>
      <c r="R31" s="64">
        <v>28.47</v>
      </c>
      <c r="S31" s="64">
        <v>26.77</v>
      </c>
      <c r="V31" s="105" t="s">
        <v>10</v>
      </c>
      <c r="W31" s="26">
        <f t="shared" si="7"/>
        <v>0.16840419710821128</v>
      </c>
      <c r="X31" s="26">
        <f t="shared" si="7"/>
        <v>0.33680839421642167</v>
      </c>
      <c r="Y31" s="26">
        <f t="shared" si="7"/>
        <v>0.50932790497864766</v>
      </c>
      <c r="Z31" s="26">
        <f t="shared" si="7"/>
        <v>0.43982453796121712</v>
      </c>
      <c r="AA31" s="26">
        <f t="shared" si="7"/>
        <v>0.18946457081379997</v>
      </c>
      <c r="AB31" s="26">
        <f t="shared" si="7"/>
        <v>4.0253594544113194E-3</v>
      </c>
      <c r="AC31" s="26">
        <f t="shared" si="7"/>
        <v>1.7941908175396537</v>
      </c>
    </row>
    <row r="32" spans="1:29" ht="16" thickTop="1">
      <c r="A32" s="19" t="s">
        <v>7</v>
      </c>
      <c r="B32" s="18">
        <f>AVERAGE(B29:B30)</f>
        <v>30.9</v>
      </c>
      <c r="C32" s="18">
        <f t="shared" ref="C32:G32" si="8">AVERAGE(C29:C31)</f>
        <v>30.806666666666668</v>
      </c>
      <c r="D32" s="18">
        <f t="shared" si="8"/>
        <v>29.139999999999997</v>
      </c>
      <c r="E32" s="18">
        <f>AVERAGE(E30:E31)</f>
        <v>28.645</v>
      </c>
      <c r="F32" s="18">
        <f t="shared" si="8"/>
        <v>29.816666666666666</v>
      </c>
      <c r="G32" s="18">
        <f t="shared" si="8"/>
        <v>28.126666666666665</v>
      </c>
      <c r="I32" s="29"/>
      <c r="J32" s="28"/>
      <c r="K32" s="28"/>
      <c r="L32" s="28"/>
      <c r="M32" s="90" t="s">
        <v>7</v>
      </c>
      <c r="N32" s="65">
        <f>AVERAGE(N29:N31)</f>
        <v>31.7</v>
      </c>
      <c r="O32" s="65">
        <f>AVERAGE(O29:O31)</f>
        <v>26.806666666666668</v>
      </c>
      <c r="P32" s="84"/>
      <c r="Q32" s="90" t="s">
        <v>7</v>
      </c>
      <c r="R32" s="66">
        <f>AVERAGE(R29:R31)</f>
        <v>28.426666666666666</v>
      </c>
      <c r="S32" s="66">
        <f>AVERAGE(S29:S31)</f>
        <v>26.743333333333329</v>
      </c>
      <c r="V32" s="105" t="s">
        <v>22</v>
      </c>
      <c r="W32" s="26">
        <f t="shared" si="7"/>
        <v>0.15055195352309958</v>
      </c>
      <c r="X32" s="26">
        <f t="shared" si="7"/>
        <v>0.3287356900512684</v>
      </c>
      <c r="Y32" s="26">
        <f t="shared" si="7"/>
        <v>0.64394081475491372</v>
      </c>
      <c r="Z32" s="26">
        <f t="shared" si="7"/>
        <v>0.38555270635198519</v>
      </c>
      <c r="AA32" s="26">
        <f t="shared" si="7"/>
        <v>0.20049896113948548</v>
      </c>
      <c r="AB32" s="26">
        <f t="shared" si="7"/>
        <v>1.6138683049209131E-2</v>
      </c>
      <c r="AC32" s="26">
        <f t="shared" si="7"/>
        <v>58.081225940298111</v>
      </c>
    </row>
    <row r="33" spans="1:29">
      <c r="A33" s="12" t="s">
        <v>22</v>
      </c>
      <c r="B33" s="7"/>
      <c r="C33" s="7"/>
      <c r="D33" s="7"/>
      <c r="E33" s="7"/>
      <c r="F33" s="7"/>
      <c r="G33" s="7"/>
      <c r="I33" s="29"/>
      <c r="J33" s="31"/>
      <c r="K33" s="31"/>
      <c r="L33" s="31"/>
      <c r="M33" s="12" t="s">
        <v>22</v>
      </c>
      <c r="N33" s="49"/>
      <c r="O33" s="49"/>
      <c r="P33" s="82"/>
      <c r="Q33" s="12" t="s">
        <v>22</v>
      </c>
      <c r="R33" s="67"/>
      <c r="S33" s="67"/>
    </row>
    <row r="34" spans="1:29">
      <c r="A34" s="13" t="s">
        <v>4</v>
      </c>
      <c r="B34" s="7">
        <v>31.22</v>
      </c>
      <c r="C34" s="7">
        <v>30.77</v>
      </c>
      <c r="D34" s="7">
        <v>28.6</v>
      </c>
      <c r="E34" s="7">
        <v>28.64</v>
      </c>
      <c r="F34" s="7">
        <v>29.7</v>
      </c>
      <c r="G34" s="7">
        <v>28.02</v>
      </c>
      <c r="I34" s="29"/>
      <c r="J34" s="31"/>
      <c r="K34" s="31"/>
      <c r="L34" s="31"/>
      <c r="M34" s="52" t="s">
        <v>4</v>
      </c>
      <c r="N34" s="67">
        <v>29.56</v>
      </c>
      <c r="O34" s="67">
        <v>26.67</v>
      </c>
      <c r="P34" s="72"/>
      <c r="Q34" s="52" t="s">
        <v>4</v>
      </c>
      <c r="R34" s="67">
        <v>23.31</v>
      </c>
      <c r="S34" s="67">
        <v>26.69</v>
      </c>
    </row>
    <row r="35" spans="1:29">
      <c r="A35" s="13" t="s">
        <v>5</v>
      </c>
      <c r="B35" s="7">
        <v>30.89</v>
      </c>
      <c r="C35" s="7">
        <v>30.89</v>
      </c>
      <c r="D35" s="7">
        <v>28.83</v>
      </c>
      <c r="E35" s="7">
        <v>28.94</v>
      </c>
      <c r="F35" s="7">
        <v>29.7</v>
      </c>
      <c r="G35" s="33" t="s">
        <v>24</v>
      </c>
      <c r="I35" s="29"/>
      <c r="J35" s="31"/>
      <c r="K35" s="31"/>
      <c r="L35" s="31"/>
      <c r="M35" s="52" t="s">
        <v>5</v>
      </c>
      <c r="N35" s="68">
        <v>29.5</v>
      </c>
      <c r="O35" s="67">
        <v>26.63</v>
      </c>
      <c r="P35" s="72"/>
      <c r="Q35" s="52" t="s">
        <v>5</v>
      </c>
      <c r="R35" s="67">
        <v>23.32</v>
      </c>
      <c r="S35" s="67">
        <v>26.51</v>
      </c>
    </row>
    <row r="36" spans="1:29" ht="16" thickBot="1">
      <c r="A36" s="14" t="s">
        <v>6</v>
      </c>
      <c r="B36" s="8">
        <v>31.04</v>
      </c>
      <c r="C36" s="44">
        <v>31.65</v>
      </c>
      <c r="D36" s="8">
        <v>28.94</v>
      </c>
      <c r="E36" s="8">
        <v>28.89</v>
      </c>
      <c r="F36" s="8">
        <v>29.77</v>
      </c>
      <c r="G36" s="8">
        <v>28.21</v>
      </c>
      <c r="I36" s="29"/>
      <c r="J36" s="31"/>
      <c r="K36" s="31"/>
      <c r="L36" s="31"/>
      <c r="M36" s="53" t="s">
        <v>6</v>
      </c>
      <c r="N36" s="63">
        <v>29.63</v>
      </c>
      <c r="O36" s="63">
        <v>26.72</v>
      </c>
      <c r="P36" s="82"/>
      <c r="Q36" s="53" t="s">
        <v>6</v>
      </c>
      <c r="R36" s="64">
        <v>23.43</v>
      </c>
      <c r="S36" s="64">
        <v>26.86</v>
      </c>
      <c r="V36" s="106" t="s">
        <v>42</v>
      </c>
      <c r="W36" s="103"/>
      <c r="X36" s="79"/>
    </row>
    <row r="37" spans="1:29" ht="17" thickTop="1" thickBot="1">
      <c r="A37" s="20" t="s">
        <v>7</v>
      </c>
      <c r="B37" s="21">
        <f>AVERAGE(B34:B36)</f>
        <v>31.05</v>
      </c>
      <c r="C37" s="21">
        <f>AVERAGE(C34:C35)</f>
        <v>30.83</v>
      </c>
      <c r="D37" s="21">
        <f t="shared" ref="D37:G37" si="9">AVERAGE(D34:D36)</f>
        <v>28.790000000000003</v>
      </c>
      <c r="E37" s="21">
        <f t="shared" si="9"/>
        <v>28.823333333333334</v>
      </c>
      <c r="F37" s="21">
        <f t="shared" si="9"/>
        <v>29.723333333333333</v>
      </c>
      <c r="G37" s="21">
        <f t="shared" si="9"/>
        <v>28.115000000000002</v>
      </c>
      <c r="I37" s="29"/>
      <c r="J37" s="31"/>
      <c r="K37" s="31"/>
      <c r="L37" s="31"/>
      <c r="M37" s="91" t="s">
        <v>7</v>
      </c>
      <c r="N37" s="65">
        <f>AVERAGE(N34:N36)</f>
        <v>29.563333333333333</v>
      </c>
      <c r="O37" s="65">
        <f>AVERAGE(O34:O36)</f>
        <v>26.673333333333332</v>
      </c>
      <c r="P37" s="84"/>
      <c r="Q37" s="91" t="s">
        <v>7</v>
      </c>
      <c r="R37" s="66">
        <f>AVERAGE(R34:R36)</f>
        <v>23.353333333333335</v>
      </c>
      <c r="S37" s="66">
        <f>AVERAGE(S34:S36)</f>
        <v>26.686666666666667</v>
      </c>
    </row>
    <row r="38" spans="1:29" ht="16">
      <c r="A38" s="95"/>
      <c r="B38" s="96"/>
      <c r="C38" s="96"/>
      <c r="D38" s="96"/>
      <c r="E38" s="96"/>
      <c r="F38" s="96"/>
      <c r="G38" s="96"/>
      <c r="H38" s="1"/>
      <c r="I38" s="29"/>
      <c r="J38" s="31"/>
      <c r="K38" s="31"/>
      <c r="L38" s="31"/>
      <c r="M38" s="83"/>
      <c r="N38" s="84"/>
      <c r="O38" s="84"/>
      <c r="P38" s="84"/>
      <c r="Q38" s="83"/>
      <c r="R38" s="84"/>
      <c r="S38" s="84"/>
      <c r="T38" s="1"/>
      <c r="V38" s="115" t="s">
        <v>59</v>
      </c>
      <c r="W38" s="36" t="s">
        <v>26</v>
      </c>
      <c r="X38" s="37" t="s">
        <v>27</v>
      </c>
      <c r="Y38" s="38" t="s">
        <v>28</v>
      </c>
      <c r="Z38" s="39" t="s">
        <v>39</v>
      </c>
      <c r="AA38" s="32" t="s">
        <v>29</v>
      </c>
      <c r="AB38" s="76" t="s">
        <v>30</v>
      </c>
      <c r="AC38" s="77" t="s">
        <v>40</v>
      </c>
    </row>
    <row r="39" spans="1:29">
      <c r="A39" s="95"/>
      <c r="B39" s="96"/>
      <c r="C39" s="96"/>
      <c r="D39" s="96"/>
      <c r="E39" s="96"/>
      <c r="F39" s="96"/>
      <c r="G39" s="96"/>
      <c r="H39" s="1"/>
      <c r="I39" s="29"/>
      <c r="J39" s="31"/>
      <c r="K39" s="31"/>
      <c r="L39" s="31"/>
      <c r="M39" s="83"/>
      <c r="N39" s="84"/>
      <c r="O39" s="84"/>
      <c r="P39" s="84"/>
      <c r="Q39" s="83"/>
      <c r="R39" s="84"/>
      <c r="S39" s="84"/>
      <c r="T39" s="1"/>
      <c r="V39" s="104" t="s">
        <v>3</v>
      </c>
      <c r="W39" s="26">
        <v>0.24666666666666259</v>
      </c>
      <c r="X39" s="26">
        <v>0.10333333333333172</v>
      </c>
      <c r="Y39" s="26">
        <v>0.96666666666666146</v>
      </c>
      <c r="Z39" s="26">
        <v>0.67999999999999616</v>
      </c>
      <c r="AA39" s="26">
        <v>-0.10333333333333528</v>
      </c>
      <c r="AB39" s="26">
        <v>-3.196666666666669</v>
      </c>
      <c r="AC39" s="26">
        <v>2.4766666666666666</v>
      </c>
    </row>
    <row r="40" spans="1:29">
      <c r="A40" s="15"/>
      <c r="B40" s="16"/>
      <c r="C40" s="16"/>
      <c r="D40" s="16"/>
      <c r="E40" s="16"/>
      <c r="F40" s="16"/>
      <c r="G40" s="16"/>
      <c r="H40" s="1"/>
      <c r="I40" s="2"/>
      <c r="J40" s="2"/>
      <c r="K40" s="2"/>
      <c r="L40" s="2"/>
      <c r="M40" s="80"/>
      <c r="N40" s="81"/>
      <c r="O40" s="81"/>
      <c r="P40" s="82"/>
      <c r="Q40" s="81"/>
      <c r="R40" s="61"/>
      <c r="S40" s="61"/>
      <c r="T40" s="1"/>
      <c r="V40" s="104" t="s">
        <v>11</v>
      </c>
      <c r="W40" s="26">
        <v>2.3733333333333348</v>
      </c>
      <c r="X40" s="26">
        <v>2.0933333333333337</v>
      </c>
      <c r="Y40" s="26">
        <v>2.1366666666666632</v>
      </c>
      <c r="Z40" s="26">
        <v>2.2433333333333287</v>
      </c>
      <c r="AA40" s="26">
        <v>1.0566666666666649</v>
      </c>
      <c r="AB40" s="26">
        <v>0.26333333333333542</v>
      </c>
      <c r="AC40" s="26">
        <v>3.7166666666666686</v>
      </c>
    </row>
    <row r="41" spans="1:29" s="4" customFormat="1" ht="16" thickBot="1">
      <c r="A41" s="43" t="s">
        <v>34</v>
      </c>
      <c r="B41" s="97"/>
      <c r="C41" s="97"/>
      <c r="D41" s="97"/>
      <c r="E41" s="97"/>
      <c r="F41" s="100"/>
      <c r="G41" s="100"/>
      <c r="H41" s="79"/>
      <c r="I41" s="98"/>
      <c r="J41" s="98"/>
      <c r="K41" s="98"/>
      <c r="L41" s="98"/>
      <c r="M41" s="101"/>
      <c r="N41" s="101"/>
      <c r="O41" s="101"/>
      <c r="P41" s="101"/>
      <c r="Q41" s="101"/>
      <c r="R41" s="78"/>
      <c r="S41" s="78"/>
      <c r="T41"/>
      <c r="U41"/>
      <c r="V41" s="104" t="s">
        <v>17</v>
      </c>
      <c r="W41" s="26">
        <v>1.5966666666666676</v>
      </c>
      <c r="X41" s="26">
        <v>1.8800000000000026</v>
      </c>
      <c r="Y41" s="26">
        <v>1.9866666666666681</v>
      </c>
      <c r="Z41" s="26">
        <v>1.0616666666666674</v>
      </c>
      <c r="AA41" s="26">
        <v>1.4799999999999969</v>
      </c>
      <c r="AB41" s="26">
        <v>3.336666666666666</v>
      </c>
      <c r="AC41" s="26">
        <v>2.923333333333332</v>
      </c>
    </row>
    <row r="42" spans="1:29" ht="16">
      <c r="B42" s="41"/>
      <c r="C42" s="41"/>
      <c r="D42" s="41"/>
      <c r="E42" s="41"/>
      <c r="F42" s="41"/>
      <c r="G42" s="42" t="s">
        <v>32</v>
      </c>
      <c r="I42" s="2"/>
      <c r="J42" s="2"/>
      <c r="K42" s="2"/>
      <c r="L42" s="2"/>
      <c r="M42" s="89"/>
      <c r="N42" s="89"/>
      <c r="P42" s="42" t="s">
        <v>32</v>
      </c>
      <c r="R42" s="61"/>
      <c r="S42" s="61"/>
      <c r="V42" s="104" t="s">
        <v>12</v>
      </c>
      <c r="W42" s="26">
        <v>2.0633333333333361</v>
      </c>
      <c r="X42" s="26">
        <v>1.88333333333334</v>
      </c>
      <c r="Y42" s="26">
        <v>0.74000000000000554</v>
      </c>
      <c r="Z42" s="26">
        <v>0.38333333333333641</v>
      </c>
      <c r="AA42" s="26">
        <v>1.1233333333333384</v>
      </c>
      <c r="AB42" s="26">
        <v>5.2033333333333402</v>
      </c>
      <c r="AC42" s="26">
        <v>-0.13333333333332931</v>
      </c>
    </row>
    <row r="43" spans="1:29">
      <c r="A43" s="22"/>
      <c r="B43" s="36" t="s">
        <v>26</v>
      </c>
      <c r="C43" s="37" t="s">
        <v>27</v>
      </c>
      <c r="D43" s="38" t="s">
        <v>28</v>
      </c>
      <c r="E43" s="39" t="s">
        <v>39</v>
      </c>
      <c r="F43" s="32" t="s">
        <v>29</v>
      </c>
      <c r="G43" s="35" t="s">
        <v>0</v>
      </c>
      <c r="I43" s="2"/>
      <c r="J43" s="2"/>
      <c r="K43" s="2"/>
      <c r="L43" s="2"/>
      <c r="M43" s="2" t="s">
        <v>25</v>
      </c>
      <c r="N43" s="76" t="s">
        <v>30</v>
      </c>
      <c r="O43" s="77" t="s">
        <v>40</v>
      </c>
      <c r="P43" s="35" t="s">
        <v>0</v>
      </c>
      <c r="R43" s="73"/>
      <c r="S43" s="72"/>
      <c r="T43" s="3"/>
      <c r="U43" s="3"/>
      <c r="V43" s="104" t="s">
        <v>21</v>
      </c>
      <c r="W43" s="26">
        <v>1.8399999999999999</v>
      </c>
      <c r="X43" s="26">
        <v>1.3916666666666657</v>
      </c>
      <c r="Y43" s="26">
        <v>-3.5000000000000142E-2</v>
      </c>
      <c r="Z43" s="26">
        <v>0.34499999999999886</v>
      </c>
      <c r="AA43" s="26">
        <v>0.90166666666666728</v>
      </c>
      <c r="AB43" s="26">
        <v>3.730000000000004</v>
      </c>
      <c r="AC43" s="26">
        <v>-3.0099999999999945</v>
      </c>
    </row>
    <row r="44" spans="1:29" ht="16" thickBot="1">
      <c r="A44" s="5"/>
      <c r="B44" s="17" t="s">
        <v>2</v>
      </c>
      <c r="C44" s="17" t="s">
        <v>2</v>
      </c>
      <c r="D44" s="17" t="s">
        <v>2</v>
      </c>
      <c r="E44" s="17" t="s">
        <v>2</v>
      </c>
      <c r="F44" s="17" t="s">
        <v>2</v>
      </c>
      <c r="G44" s="17" t="s">
        <v>2</v>
      </c>
      <c r="I44" s="2"/>
      <c r="J44" s="2"/>
      <c r="K44" s="2"/>
      <c r="L44" s="2"/>
      <c r="M44" s="50"/>
      <c r="N44" s="60" t="s">
        <v>2</v>
      </c>
      <c r="O44" s="60" t="s">
        <v>2</v>
      </c>
      <c r="P44" s="60" t="s">
        <v>2</v>
      </c>
      <c r="R44" s="84"/>
      <c r="S44" s="84"/>
      <c r="T44" s="3"/>
      <c r="U44" s="3"/>
    </row>
    <row r="45" spans="1:29" ht="16">
      <c r="A45" s="12" t="s">
        <v>3</v>
      </c>
      <c r="B45" s="7"/>
      <c r="C45" s="7"/>
      <c r="D45" s="7"/>
      <c r="E45" s="7"/>
      <c r="F45" s="7"/>
      <c r="G45" s="7"/>
      <c r="I45" s="31"/>
      <c r="J45" s="31"/>
      <c r="K45" s="2"/>
      <c r="L45" s="2"/>
      <c r="M45" s="12" t="s">
        <v>3</v>
      </c>
      <c r="N45" s="49"/>
      <c r="O45" s="49"/>
      <c r="P45" s="49"/>
      <c r="R45" s="4"/>
      <c r="S45" s="4"/>
      <c r="T45" s="3"/>
      <c r="U45" s="3"/>
      <c r="V45" s="115" t="s">
        <v>60</v>
      </c>
      <c r="W45" s="36" t="s">
        <v>26</v>
      </c>
      <c r="X45" s="37" t="s">
        <v>27</v>
      </c>
      <c r="Y45" s="38" t="s">
        <v>28</v>
      </c>
      <c r="Z45" s="39" t="s">
        <v>39</v>
      </c>
      <c r="AA45" s="32" t="s">
        <v>29</v>
      </c>
      <c r="AB45" s="76" t="s">
        <v>30</v>
      </c>
      <c r="AC45" s="77" t="s">
        <v>40</v>
      </c>
    </row>
    <row r="46" spans="1:29">
      <c r="A46" s="13" t="s">
        <v>4</v>
      </c>
      <c r="B46" s="7">
        <v>28.47</v>
      </c>
      <c r="C46" s="7">
        <v>28.28</v>
      </c>
      <c r="D46" s="7">
        <v>29.52</v>
      </c>
      <c r="E46" s="7">
        <v>28.7</v>
      </c>
      <c r="F46" s="7">
        <v>28.17</v>
      </c>
      <c r="G46" s="7">
        <v>28.16</v>
      </c>
      <c r="I46" s="2"/>
      <c r="J46" s="2"/>
      <c r="K46" s="2"/>
      <c r="L46" s="2"/>
      <c r="M46" s="52" t="s">
        <v>4</v>
      </c>
      <c r="N46" s="61">
        <v>23.23</v>
      </c>
      <c r="O46" s="61">
        <v>28.92</v>
      </c>
      <c r="P46" s="62">
        <v>26.51</v>
      </c>
      <c r="R46" s="4"/>
      <c r="S46" s="4"/>
      <c r="T46" s="3"/>
      <c r="U46" s="3"/>
      <c r="V46" s="104" t="s">
        <v>3</v>
      </c>
      <c r="W46" s="26">
        <f>W39-W$39</f>
        <v>0</v>
      </c>
      <c r="X46" s="26">
        <f t="shared" ref="X46:AC46" si="10">X39-X$39</f>
        <v>0</v>
      </c>
      <c r="Y46" s="26">
        <f t="shared" si="10"/>
        <v>0</v>
      </c>
      <c r="Z46" s="26">
        <f t="shared" si="10"/>
        <v>0</v>
      </c>
      <c r="AA46" s="26">
        <f t="shared" si="10"/>
        <v>0</v>
      </c>
      <c r="AB46" s="26">
        <f t="shared" si="10"/>
        <v>0</v>
      </c>
      <c r="AC46" s="26">
        <f t="shared" si="10"/>
        <v>0</v>
      </c>
    </row>
    <row r="47" spans="1:29">
      <c r="A47" s="13" t="s">
        <v>5</v>
      </c>
      <c r="B47" s="7">
        <v>28.47</v>
      </c>
      <c r="C47" s="7">
        <v>28.46</v>
      </c>
      <c r="D47" s="7">
        <v>29.02</v>
      </c>
      <c r="E47" s="7">
        <v>29.13</v>
      </c>
      <c r="F47" s="7">
        <v>28.06</v>
      </c>
      <c r="G47" s="7">
        <v>28.35</v>
      </c>
      <c r="I47" s="2"/>
      <c r="J47" s="2"/>
      <c r="K47" s="2"/>
      <c r="L47" s="2"/>
      <c r="M47" s="52" t="s">
        <v>5</v>
      </c>
      <c r="N47" s="62">
        <v>23.43</v>
      </c>
      <c r="O47" s="61">
        <v>29.03</v>
      </c>
      <c r="P47" s="61">
        <v>26.43</v>
      </c>
      <c r="R47" s="4"/>
      <c r="S47" s="4"/>
      <c r="T47" s="3"/>
      <c r="U47" s="3"/>
      <c r="V47" s="104" t="s">
        <v>11</v>
      </c>
      <c r="W47" s="26">
        <f t="shared" ref="W47:AC50" si="11">W40-W$39</f>
        <v>2.1266666666666723</v>
      </c>
      <c r="X47" s="26">
        <f t="shared" si="11"/>
        <v>1.990000000000002</v>
      </c>
      <c r="Y47" s="26">
        <f t="shared" si="11"/>
        <v>1.1700000000000017</v>
      </c>
      <c r="Z47" s="26">
        <f t="shared" si="11"/>
        <v>1.5633333333333326</v>
      </c>
      <c r="AA47" s="26">
        <f t="shared" si="11"/>
        <v>1.1600000000000001</v>
      </c>
      <c r="AB47" s="26">
        <f t="shared" si="11"/>
        <v>3.4600000000000044</v>
      </c>
      <c r="AC47" s="26">
        <f t="shared" si="11"/>
        <v>1.240000000000002</v>
      </c>
    </row>
    <row r="48" spans="1:29" ht="16" thickBot="1">
      <c r="A48" s="14" t="s">
        <v>6</v>
      </c>
      <c r="B48" s="8">
        <v>28.53</v>
      </c>
      <c r="C48" s="8">
        <v>28.3</v>
      </c>
      <c r="D48" s="8">
        <v>29.09</v>
      </c>
      <c r="E48" s="8">
        <v>28.94</v>
      </c>
      <c r="F48" s="8">
        <v>28.19</v>
      </c>
      <c r="G48" s="8">
        <v>28.22</v>
      </c>
      <c r="I48" s="2"/>
      <c r="J48" s="2"/>
      <c r="K48" s="2"/>
      <c r="L48" s="2"/>
      <c r="M48" s="53" t="s">
        <v>6</v>
      </c>
      <c r="N48" s="63">
        <v>23.19</v>
      </c>
      <c r="O48" s="63">
        <v>28.92</v>
      </c>
      <c r="P48" s="70">
        <v>26.5</v>
      </c>
      <c r="R48" s="4"/>
      <c r="S48" s="4"/>
      <c r="T48" s="3"/>
      <c r="U48" s="3"/>
      <c r="V48" s="104" t="s">
        <v>17</v>
      </c>
      <c r="W48" s="26">
        <f t="shared" si="11"/>
        <v>1.350000000000005</v>
      </c>
      <c r="X48" s="26">
        <f t="shared" si="11"/>
        <v>1.7766666666666708</v>
      </c>
      <c r="Y48" s="26">
        <f t="shared" si="11"/>
        <v>1.0200000000000067</v>
      </c>
      <c r="Z48" s="26">
        <f t="shared" si="11"/>
        <v>0.38166666666667126</v>
      </c>
      <c r="AA48" s="26">
        <f t="shared" si="11"/>
        <v>1.5833333333333321</v>
      </c>
      <c r="AB48" s="26">
        <f t="shared" si="11"/>
        <v>6.533333333333335</v>
      </c>
      <c r="AC48" s="26">
        <f t="shared" si="11"/>
        <v>0.44666666666666544</v>
      </c>
    </row>
    <row r="49" spans="1:29" ht="16" thickTop="1">
      <c r="A49" s="19" t="s">
        <v>7</v>
      </c>
      <c r="B49" s="18">
        <f>AVERAGE(B46:B48)</f>
        <v>28.49</v>
      </c>
      <c r="C49" s="18">
        <f t="shared" ref="C49:G49" si="12">AVERAGE(C46:C48)</f>
        <v>28.346666666666668</v>
      </c>
      <c r="D49" s="18">
        <f t="shared" si="12"/>
        <v>29.209999999999997</v>
      </c>
      <c r="E49" s="18">
        <f t="shared" si="12"/>
        <v>28.923333333333332</v>
      </c>
      <c r="F49" s="18">
        <f t="shared" si="12"/>
        <v>28.14</v>
      </c>
      <c r="G49" s="18">
        <f t="shared" si="12"/>
        <v>28.243333333333336</v>
      </c>
      <c r="M49" s="90" t="s">
        <v>7</v>
      </c>
      <c r="N49" s="65">
        <f>AVERAGE(N46:N48)</f>
        <v>23.283333333333331</v>
      </c>
      <c r="O49" s="65">
        <f>AVERAGE(O46:O48)</f>
        <v>28.956666666666667</v>
      </c>
      <c r="P49" s="65">
        <f>AVERAGE(P46:P48)</f>
        <v>26.48</v>
      </c>
      <c r="R49" s="4"/>
      <c r="S49" s="4"/>
      <c r="T49" s="3"/>
      <c r="U49" s="3"/>
      <c r="V49" s="104" t="s">
        <v>12</v>
      </c>
      <c r="W49" s="26">
        <f t="shared" si="11"/>
        <v>1.8166666666666735</v>
      </c>
      <c r="X49" s="26">
        <f t="shared" si="11"/>
        <v>1.7800000000000082</v>
      </c>
      <c r="Y49" s="26">
        <f t="shared" si="11"/>
        <v>-0.22666666666665591</v>
      </c>
      <c r="Z49" s="26">
        <f t="shared" si="11"/>
        <v>-0.29666666666665975</v>
      </c>
      <c r="AA49" s="26">
        <f t="shared" si="11"/>
        <v>1.2266666666666737</v>
      </c>
      <c r="AB49" s="26">
        <f t="shared" si="11"/>
        <v>8.4000000000000092</v>
      </c>
      <c r="AC49" s="26">
        <f t="shared" si="11"/>
        <v>-2.6099999999999959</v>
      </c>
    </row>
    <row r="50" spans="1:29">
      <c r="A50" s="12" t="s">
        <v>11</v>
      </c>
      <c r="B50" s="7"/>
      <c r="C50" s="7"/>
      <c r="D50" s="7"/>
      <c r="E50" s="7"/>
      <c r="F50" s="7"/>
      <c r="G50" s="7"/>
      <c r="M50" s="12" t="s">
        <v>11</v>
      </c>
      <c r="N50" s="49"/>
      <c r="O50" s="49"/>
      <c r="P50" s="49"/>
      <c r="R50" s="72"/>
      <c r="S50" s="72"/>
      <c r="T50" s="3"/>
      <c r="U50" s="3"/>
      <c r="V50" s="104" t="s">
        <v>21</v>
      </c>
      <c r="W50" s="26">
        <f t="shared" si="11"/>
        <v>1.5933333333333373</v>
      </c>
      <c r="X50" s="26">
        <f t="shared" si="11"/>
        <v>1.288333333333334</v>
      </c>
      <c r="Y50" s="26">
        <f t="shared" si="11"/>
        <v>-1.0016666666666616</v>
      </c>
      <c r="Z50" s="26">
        <f t="shared" si="11"/>
        <v>-0.3349999999999973</v>
      </c>
      <c r="AA50" s="26">
        <f t="shared" si="11"/>
        <v>1.0050000000000026</v>
      </c>
      <c r="AB50" s="26">
        <f t="shared" si="11"/>
        <v>6.926666666666673</v>
      </c>
      <c r="AC50" s="26">
        <f t="shared" si="11"/>
        <v>-5.486666666666661</v>
      </c>
    </row>
    <row r="51" spans="1:29">
      <c r="A51" s="13" t="s">
        <v>4</v>
      </c>
      <c r="B51" s="7">
        <v>29.02</v>
      </c>
      <c r="C51" s="7">
        <v>28.62</v>
      </c>
      <c r="D51" s="7">
        <v>28.89</v>
      </c>
      <c r="E51" s="7">
        <v>29.15</v>
      </c>
      <c r="F51" s="7">
        <v>27.71</v>
      </c>
      <c r="G51" s="7">
        <v>26.67</v>
      </c>
      <c r="M51" s="52" t="s">
        <v>4</v>
      </c>
      <c r="N51" s="67">
        <v>24.96</v>
      </c>
      <c r="O51" s="68">
        <v>28.48</v>
      </c>
      <c r="P51" s="67">
        <v>24.77</v>
      </c>
      <c r="R51" s="72"/>
      <c r="S51" s="72"/>
      <c r="T51" s="3"/>
      <c r="U51" s="3"/>
    </row>
    <row r="52" spans="1:29" ht="16">
      <c r="A52" s="13" t="s">
        <v>5</v>
      </c>
      <c r="B52" s="7">
        <v>29.15</v>
      </c>
      <c r="C52" s="7">
        <v>28.84</v>
      </c>
      <c r="D52" s="7">
        <v>28.93</v>
      </c>
      <c r="E52" s="7">
        <v>28.95</v>
      </c>
      <c r="F52" s="7">
        <v>27.8</v>
      </c>
      <c r="G52" s="7">
        <v>26.73</v>
      </c>
      <c r="J52" s="41"/>
      <c r="K52" s="42" t="s">
        <v>32</v>
      </c>
      <c r="M52" s="52" t="s">
        <v>5</v>
      </c>
      <c r="N52" s="68">
        <v>25.1</v>
      </c>
      <c r="O52" s="67">
        <v>28.47</v>
      </c>
      <c r="P52" s="67">
        <v>24.78</v>
      </c>
      <c r="R52" s="73"/>
      <c r="S52" s="72"/>
      <c r="T52" s="3"/>
      <c r="U52" s="3"/>
      <c r="V52" s="113" t="s">
        <v>56</v>
      </c>
      <c r="W52" s="36" t="s">
        <v>26</v>
      </c>
      <c r="X52" s="37" t="s">
        <v>27</v>
      </c>
      <c r="Y52" s="38" t="s">
        <v>28</v>
      </c>
      <c r="Z52" s="39" t="s">
        <v>39</v>
      </c>
      <c r="AA52" s="32" t="s">
        <v>29</v>
      </c>
      <c r="AB52" s="76" t="s">
        <v>30</v>
      </c>
      <c r="AC52" s="77" t="s">
        <v>40</v>
      </c>
    </row>
    <row r="53" spans="1:29" ht="16" thickBot="1">
      <c r="A53" s="14" t="s">
        <v>6</v>
      </c>
      <c r="B53" s="8">
        <v>29.09</v>
      </c>
      <c r="C53" s="8">
        <v>28.96</v>
      </c>
      <c r="D53" s="8">
        <v>28.73</v>
      </c>
      <c r="E53" s="8">
        <v>28.77</v>
      </c>
      <c r="F53" s="8">
        <v>27.8</v>
      </c>
      <c r="G53" s="8">
        <v>26.74</v>
      </c>
      <c r="I53" s="2" t="s">
        <v>25</v>
      </c>
      <c r="J53" s="32" t="s">
        <v>29</v>
      </c>
      <c r="K53" s="35" t="s">
        <v>0</v>
      </c>
      <c r="M53" s="53" t="s">
        <v>6</v>
      </c>
      <c r="N53" s="63">
        <v>25.09</v>
      </c>
      <c r="O53" s="70">
        <v>28.56</v>
      </c>
      <c r="P53" s="63">
        <v>24.81</v>
      </c>
      <c r="R53" s="72"/>
      <c r="S53" s="72"/>
      <c r="T53" s="3"/>
      <c r="U53" s="3"/>
      <c r="V53" s="104" t="s">
        <v>3</v>
      </c>
      <c r="W53" s="26">
        <f>2^(-W46)</f>
        <v>1</v>
      </c>
      <c r="X53" s="26">
        <f t="shared" ref="X53:AC53" si="13">2^(-X46)</f>
        <v>1</v>
      </c>
      <c r="Y53" s="26">
        <f t="shared" si="13"/>
        <v>1</v>
      </c>
      <c r="Z53" s="26">
        <f t="shared" si="13"/>
        <v>1</v>
      </c>
      <c r="AA53" s="26">
        <f t="shared" si="13"/>
        <v>1</v>
      </c>
      <c r="AB53" s="26">
        <f t="shared" si="13"/>
        <v>1</v>
      </c>
      <c r="AC53" s="26">
        <f t="shared" si="13"/>
        <v>1</v>
      </c>
    </row>
    <row r="54" spans="1:29" ht="17" thickTop="1" thickBot="1">
      <c r="A54" s="19" t="s">
        <v>7</v>
      </c>
      <c r="B54" s="18">
        <f>AVERAGE(B51:B53)</f>
        <v>29.08666666666667</v>
      </c>
      <c r="C54" s="18">
        <f t="shared" ref="C54:G54" si="14">AVERAGE(C51:C53)</f>
        <v>28.806666666666668</v>
      </c>
      <c r="D54" s="18">
        <f t="shared" si="14"/>
        <v>28.849999999999998</v>
      </c>
      <c r="E54" s="18">
        <f t="shared" si="14"/>
        <v>28.956666666666663</v>
      </c>
      <c r="F54" s="18">
        <f t="shared" si="14"/>
        <v>27.77</v>
      </c>
      <c r="G54" s="18">
        <f t="shared" si="14"/>
        <v>26.713333333333335</v>
      </c>
      <c r="J54" s="17" t="s">
        <v>2</v>
      </c>
      <c r="K54" s="17" t="s">
        <v>2</v>
      </c>
      <c r="M54" s="90" t="s">
        <v>7</v>
      </c>
      <c r="N54" s="65">
        <f>AVERAGE(N51:N53)</f>
        <v>25.05</v>
      </c>
      <c r="O54" s="65">
        <f>AVERAGE(O51:O53)</f>
        <v>28.503333333333334</v>
      </c>
      <c r="P54" s="65">
        <f>AVERAGE(P51:P53)</f>
        <v>24.786666666666665</v>
      </c>
      <c r="R54" s="84"/>
      <c r="S54" s="84"/>
      <c r="T54" s="3"/>
      <c r="U54" s="3"/>
      <c r="V54" s="104" t="s">
        <v>11</v>
      </c>
      <c r="W54" s="26">
        <f t="shared" ref="W54:AC54" si="15">2^(-W47)</f>
        <v>0.22898632256756127</v>
      </c>
      <c r="X54" s="26">
        <f t="shared" si="15"/>
        <v>0.25173888751417939</v>
      </c>
      <c r="Y54" s="26">
        <f t="shared" si="15"/>
        <v>0.44442134058328459</v>
      </c>
      <c r="Z54" s="26">
        <f t="shared" si="15"/>
        <v>0.33836838103431177</v>
      </c>
      <c r="AA54" s="26">
        <f t="shared" si="15"/>
        <v>0.44751253546398617</v>
      </c>
      <c r="AB54" s="26">
        <f t="shared" si="15"/>
        <v>9.0873282332519151E-2</v>
      </c>
      <c r="AC54" s="26">
        <f t="shared" si="15"/>
        <v>0.42337265618126296</v>
      </c>
    </row>
    <row r="55" spans="1:29">
      <c r="A55" s="12" t="s">
        <v>17</v>
      </c>
      <c r="B55" s="7"/>
      <c r="C55" s="7"/>
      <c r="D55" s="7"/>
      <c r="E55" s="7"/>
      <c r="F55" s="7"/>
      <c r="G55" s="7"/>
      <c r="I55" s="27" t="s">
        <v>17</v>
      </c>
      <c r="J55" s="7"/>
      <c r="K55" s="7"/>
      <c r="M55" s="12" t="s">
        <v>17</v>
      </c>
      <c r="N55" s="49"/>
      <c r="O55" s="49"/>
      <c r="P55" s="49"/>
      <c r="R55" s="4"/>
      <c r="S55" s="4"/>
      <c r="T55" s="3"/>
      <c r="U55" s="3"/>
      <c r="V55" s="104" t="s">
        <v>17</v>
      </c>
      <c r="W55" s="26">
        <f t="shared" ref="W55:AC55" si="16">2^(-W48)</f>
        <v>0.39229204894837405</v>
      </c>
      <c r="X55" s="26">
        <f t="shared" si="16"/>
        <v>0.29185695093924208</v>
      </c>
      <c r="Y55" s="26">
        <f t="shared" si="16"/>
        <v>0.49311635224667733</v>
      </c>
      <c r="Z55" s="26">
        <f t="shared" si="16"/>
        <v>0.7675503693061656</v>
      </c>
      <c r="AA55" s="26">
        <f t="shared" si="16"/>
        <v>0.33370996354250887</v>
      </c>
      <c r="AB55" s="26">
        <f t="shared" si="16"/>
        <v>1.0796194374748238E-2</v>
      </c>
      <c r="AC55" s="26">
        <f t="shared" si="16"/>
        <v>0.73373618155557963</v>
      </c>
    </row>
    <row r="56" spans="1:29">
      <c r="A56" s="13" t="s">
        <v>4</v>
      </c>
      <c r="B56" s="33" t="s">
        <v>24</v>
      </c>
      <c r="C56" s="7">
        <v>29.14</v>
      </c>
      <c r="D56" s="9">
        <v>30.93</v>
      </c>
      <c r="E56" s="7">
        <v>28.66</v>
      </c>
      <c r="F56" s="47"/>
      <c r="G56" s="7">
        <v>27.44</v>
      </c>
      <c r="I56" s="13" t="s">
        <v>4</v>
      </c>
      <c r="J56" s="7">
        <v>29.25</v>
      </c>
      <c r="K56" s="7">
        <v>27.75</v>
      </c>
      <c r="M56" s="52" t="s">
        <v>4</v>
      </c>
      <c r="N56" s="72">
        <v>29.12</v>
      </c>
      <c r="O56" s="72">
        <v>28.58</v>
      </c>
      <c r="P56" s="72">
        <v>25.76</v>
      </c>
      <c r="R56" s="4"/>
      <c r="S56" s="4"/>
      <c r="T56" s="3"/>
      <c r="U56" s="3"/>
      <c r="V56" s="104" t="s">
        <v>12</v>
      </c>
      <c r="W56" s="26">
        <f t="shared" ref="W56:AC56" si="17">2^(-W49)</f>
        <v>0.283876107267718</v>
      </c>
      <c r="X56" s="26">
        <f t="shared" si="17"/>
        <v>0.29118339661711229</v>
      </c>
      <c r="Y56" s="26">
        <f t="shared" si="17"/>
        <v>1.1701282532061053</v>
      </c>
      <c r="Z56" s="26">
        <f t="shared" si="17"/>
        <v>1.228303149369169</v>
      </c>
      <c r="AA56" s="26">
        <f t="shared" si="17"/>
        <v>0.4273035871324477</v>
      </c>
      <c r="AB56" s="26">
        <f t="shared" si="17"/>
        <v>2.9603839189656033E-3</v>
      </c>
      <c r="AC56" s="26">
        <f t="shared" si="17"/>
        <v>6.1050368358422196</v>
      </c>
    </row>
    <row r="57" spans="1:29">
      <c r="A57" s="13" t="s">
        <v>5</v>
      </c>
      <c r="B57" s="25">
        <v>28.85</v>
      </c>
      <c r="C57" s="7">
        <v>29.52</v>
      </c>
      <c r="D57" s="7">
        <v>29.61</v>
      </c>
      <c r="E57" s="33" t="s">
        <v>24</v>
      </c>
      <c r="F57" s="47"/>
      <c r="G57" s="7">
        <v>27.48</v>
      </c>
      <c r="I57" s="13" t="s">
        <v>5</v>
      </c>
      <c r="J57" s="7">
        <v>28.96</v>
      </c>
      <c r="K57" s="7">
        <v>27.59</v>
      </c>
      <c r="M57" s="52" t="s">
        <v>5</v>
      </c>
      <c r="N57" s="72">
        <v>28.97</v>
      </c>
      <c r="O57" s="72">
        <v>28.76</v>
      </c>
      <c r="P57" s="72">
        <v>25.74</v>
      </c>
      <c r="R57" s="4"/>
      <c r="S57" s="4"/>
      <c r="T57" s="3"/>
      <c r="U57" s="3"/>
      <c r="V57" s="104" t="s">
        <v>21</v>
      </c>
      <c r="W57" s="26">
        <f t="shared" ref="W57:AC57" si="18">2^(-W50)</f>
        <v>0.3314048604466312</v>
      </c>
      <c r="X57" s="26">
        <f t="shared" si="18"/>
        <v>0.40942374103021828</v>
      </c>
      <c r="Y57" s="26">
        <f t="shared" si="18"/>
        <v>2.0023118257076402</v>
      </c>
      <c r="Z57" s="26">
        <f t="shared" si="18"/>
        <v>1.2613774088312473</v>
      </c>
      <c r="AA57" s="26">
        <f t="shared" si="18"/>
        <v>0.498270131413933</v>
      </c>
      <c r="AB57" s="26">
        <f t="shared" si="18"/>
        <v>8.2198816265680614E-3</v>
      </c>
      <c r="AC57" s="26">
        <f t="shared" si="18"/>
        <v>44.838517276392373</v>
      </c>
    </row>
    <row r="58" spans="1:29" ht="16" thickBot="1">
      <c r="A58" s="14" t="s">
        <v>6</v>
      </c>
      <c r="B58" s="8">
        <v>29.51</v>
      </c>
      <c r="C58" s="8">
        <v>29.73</v>
      </c>
      <c r="D58" s="8">
        <v>29.53</v>
      </c>
      <c r="E58" s="8">
        <v>28.63</v>
      </c>
      <c r="F58" s="47"/>
      <c r="G58" s="8">
        <v>27.83</v>
      </c>
      <c r="I58" s="14" t="s">
        <v>6</v>
      </c>
      <c r="J58" s="8">
        <v>29.24</v>
      </c>
      <c r="K58" s="8" t="s">
        <v>24</v>
      </c>
      <c r="M58" s="53" t="s">
        <v>6</v>
      </c>
      <c r="N58" s="63">
        <v>29.13</v>
      </c>
      <c r="O58" s="63">
        <v>28.64</v>
      </c>
      <c r="P58" s="70">
        <v>25.71</v>
      </c>
      <c r="R58" s="4"/>
      <c r="S58" s="4"/>
      <c r="T58" s="3"/>
      <c r="U58" s="3"/>
    </row>
    <row r="59" spans="1:29" ht="16" thickTop="1">
      <c r="A59" s="19" t="s">
        <v>7</v>
      </c>
      <c r="B59" s="18">
        <f>AVERAGE(B56:B58)</f>
        <v>29.18</v>
      </c>
      <c r="C59" s="18">
        <f t="shared" ref="C59" si="19">AVERAGE(C56:C58)</f>
        <v>29.463333333333335</v>
      </c>
      <c r="D59" s="18">
        <f>AVERAGE(D57:D58)</f>
        <v>29.57</v>
      </c>
      <c r="E59" s="18">
        <f t="shared" ref="E59" si="20">AVERAGE(E56:E58)</f>
        <v>28.645</v>
      </c>
      <c r="F59" s="48"/>
      <c r="G59" s="18">
        <f t="shared" ref="G59" si="21">AVERAGE(G56:G58)</f>
        <v>27.583333333333332</v>
      </c>
      <c r="I59" s="19" t="s">
        <v>7</v>
      </c>
      <c r="J59" s="18">
        <v>29.150000000000002</v>
      </c>
      <c r="K59" s="18">
        <v>27.67</v>
      </c>
      <c r="M59" s="90" t="s">
        <v>7</v>
      </c>
      <c r="N59" s="65">
        <f>AVERAGE(N56:N58)</f>
        <v>29.073333333333334</v>
      </c>
      <c r="O59" s="65">
        <f>AVERAGE(O56:O58)</f>
        <v>28.66</v>
      </c>
      <c r="P59" s="65">
        <f>AVERAGE(P56:P58)</f>
        <v>25.736666666666668</v>
      </c>
      <c r="R59" s="4"/>
      <c r="S59" s="4"/>
      <c r="T59" s="3"/>
      <c r="U59" s="3"/>
    </row>
    <row r="60" spans="1:29">
      <c r="A60" s="12" t="s">
        <v>12</v>
      </c>
      <c r="B60" s="7"/>
      <c r="C60" s="7"/>
      <c r="D60" s="7"/>
      <c r="E60" s="7"/>
      <c r="F60" s="7"/>
      <c r="G60" s="7"/>
      <c r="M60" s="12" t="s">
        <v>12</v>
      </c>
      <c r="N60" s="49"/>
      <c r="O60" s="49"/>
      <c r="P60" s="49"/>
      <c r="R60" s="72"/>
      <c r="S60" s="72"/>
      <c r="T60" s="3"/>
      <c r="U60" s="3"/>
    </row>
    <row r="61" spans="1:29">
      <c r="A61" s="13" t="s">
        <v>4</v>
      </c>
      <c r="B61" s="7">
        <v>30.11</v>
      </c>
      <c r="C61" s="7">
        <v>29.76</v>
      </c>
      <c r="D61" s="7">
        <v>28.67</v>
      </c>
      <c r="E61" s="7">
        <v>28.12</v>
      </c>
      <c r="F61" s="7">
        <v>29.15</v>
      </c>
      <c r="G61" s="7">
        <v>27.73</v>
      </c>
      <c r="M61" s="52" t="s">
        <v>4</v>
      </c>
      <c r="N61" s="68">
        <v>31.2</v>
      </c>
      <c r="O61" s="68">
        <v>25.6</v>
      </c>
      <c r="P61" s="75">
        <v>25.7</v>
      </c>
      <c r="R61" s="72"/>
      <c r="S61" s="72"/>
      <c r="T61" s="3"/>
      <c r="U61" s="3"/>
      <c r="V61" s="106" t="s">
        <v>43</v>
      </c>
      <c r="W61" s="103"/>
      <c r="X61" s="79"/>
    </row>
    <row r="62" spans="1:29">
      <c r="A62" s="13" t="s">
        <v>5</v>
      </c>
      <c r="B62" s="7">
        <v>29.62</v>
      </c>
      <c r="C62" s="7">
        <v>29.67</v>
      </c>
      <c r="D62" s="7">
        <v>28.64</v>
      </c>
      <c r="E62" s="7">
        <v>28.26</v>
      </c>
      <c r="F62" s="7">
        <v>28.94</v>
      </c>
      <c r="G62" s="7">
        <v>28.21</v>
      </c>
      <c r="M62" s="52" t="s">
        <v>5</v>
      </c>
      <c r="N62" s="67">
        <v>30.91</v>
      </c>
      <c r="O62" s="67">
        <v>25.68</v>
      </c>
      <c r="P62" s="67">
        <v>25.81</v>
      </c>
      <c r="R62" s="72"/>
      <c r="S62" s="72"/>
      <c r="T62" s="3"/>
      <c r="U62" s="3"/>
    </row>
    <row r="63" spans="1:29" ht="17" thickBot="1">
      <c r="A63" s="14" t="s">
        <v>6</v>
      </c>
      <c r="B63" s="8">
        <v>30.14</v>
      </c>
      <c r="C63" s="8">
        <v>29.9</v>
      </c>
      <c r="D63" s="8">
        <v>28.59</v>
      </c>
      <c r="E63" s="8">
        <v>28.45</v>
      </c>
      <c r="F63" s="8">
        <v>28.96</v>
      </c>
      <c r="G63" s="8">
        <v>27.74</v>
      </c>
      <c r="M63" s="53" t="s">
        <v>6</v>
      </c>
      <c r="N63" s="63">
        <v>30.82</v>
      </c>
      <c r="O63" s="63">
        <v>25.64</v>
      </c>
      <c r="P63" s="63">
        <v>25.81</v>
      </c>
      <c r="R63" s="73"/>
      <c r="S63" s="73"/>
      <c r="T63" s="3"/>
      <c r="U63" s="3"/>
      <c r="V63" s="115" t="s">
        <v>59</v>
      </c>
      <c r="W63" s="36" t="s">
        <v>26</v>
      </c>
      <c r="X63" s="37" t="s">
        <v>27</v>
      </c>
      <c r="Y63" s="38" t="s">
        <v>28</v>
      </c>
      <c r="Z63" s="39" t="s">
        <v>39</v>
      </c>
      <c r="AA63" s="32" t="s">
        <v>29</v>
      </c>
      <c r="AB63" s="76" t="s">
        <v>30</v>
      </c>
      <c r="AC63" s="77" t="s">
        <v>40</v>
      </c>
    </row>
    <row r="64" spans="1:29" ht="16" thickTop="1">
      <c r="A64" s="19" t="s">
        <v>7</v>
      </c>
      <c r="B64" s="18">
        <f>AVERAGE(B61:B63)</f>
        <v>29.956666666666667</v>
      </c>
      <c r="C64" s="18">
        <f t="shared" ref="C64:G64" si="22">AVERAGE(C61:C63)</f>
        <v>29.776666666666671</v>
      </c>
      <c r="D64" s="18">
        <f t="shared" si="22"/>
        <v>28.633333333333336</v>
      </c>
      <c r="E64" s="18">
        <f t="shared" si="22"/>
        <v>28.276666666666667</v>
      </c>
      <c r="F64" s="18">
        <f t="shared" si="22"/>
        <v>29.016666666666669</v>
      </c>
      <c r="G64" s="18">
        <f t="shared" si="22"/>
        <v>27.893333333333331</v>
      </c>
      <c r="M64" s="90" t="s">
        <v>7</v>
      </c>
      <c r="N64" s="65">
        <f>AVERAGE(N61:N63)</f>
        <v>30.97666666666667</v>
      </c>
      <c r="O64" s="65">
        <f>AVERAGE(O61:O63)</f>
        <v>25.64</v>
      </c>
      <c r="P64" s="65">
        <f>AVERAGE(P61:P63)</f>
        <v>25.77333333333333</v>
      </c>
      <c r="R64" s="84"/>
      <c r="S64" s="84"/>
      <c r="T64" s="3"/>
      <c r="U64" s="3"/>
      <c r="V64" s="12" t="s">
        <v>13</v>
      </c>
      <c r="W64" s="26">
        <v>0.78999999999999915</v>
      </c>
      <c r="X64" s="26">
        <v>0.79999999999999716</v>
      </c>
      <c r="Y64" s="26">
        <v>0.73333333333333073</v>
      </c>
      <c r="Z64" s="26">
        <v>-0.25666666666666771</v>
      </c>
      <c r="AA64" s="26">
        <v>0.43333333333333002</v>
      </c>
      <c r="AB64" s="26">
        <v>-1.4600000000000009</v>
      </c>
      <c r="AC64" s="26">
        <v>2.9266666666666694</v>
      </c>
    </row>
    <row r="65" spans="1:29">
      <c r="A65" s="12" t="s">
        <v>21</v>
      </c>
      <c r="B65" s="7"/>
      <c r="C65" s="7"/>
      <c r="D65" s="7"/>
      <c r="E65" s="7"/>
      <c r="F65" s="7"/>
      <c r="G65" s="7"/>
      <c r="M65" s="12" t="s">
        <v>21</v>
      </c>
      <c r="N65" s="49"/>
      <c r="O65" s="49"/>
      <c r="P65" s="49"/>
      <c r="R65" s="4"/>
      <c r="S65" s="4"/>
      <c r="T65" s="3"/>
      <c r="U65" s="3"/>
      <c r="V65" s="12" t="s">
        <v>23</v>
      </c>
      <c r="W65" s="26">
        <v>2.1666666666666679</v>
      </c>
      <c r="X65" s="26">
        <v>1.9300000000000033</v>
      </c>
      <c r="Y65" s="26">
        <v>1.5966666666666676</v>
      </c>
      <c r="Z65" s="26">
        <v>1.3300000000000018</v>
      </c>
      <c r="AA65" s="26">
        <v>0.90000000000000213</v>
      </c>
      <c r="AB65" s="26">
        <v>1.923333333333332</v>
      </c>
      <c r="AC65" s="26">
        <v>3.7133333333333347</v>
      </c>
    </row>
    <row r="66" spans="1:29">
      <c r="A66" s="13" t="s">
        <v>4</v>
      </c>
      <c r="B66" s="9">
        <v>30.94</v>
      </c>
      <c r="C66" s="7">
        <v>30.97</v>
      </c>
      <c r="D66" s="7">
        <v>29.74</v>
      </c>
      <c r="E66" s="7">
        <v>29.74</v>
      </c>
      <c r="F66" s="7">
        <v>30.51</v>
      </c>
      <c r="G66" s="9">
        <v>28.63</v>
      </c>
      <c r="M66" s="52" t="s">
        <v>4</v>
      </c>
      <c r="N66" s="67">
        <v>30.47</v>
      </c>
      <c r="O66" s="67">
        <v>23.52</v>
      </c>
      <c r="P66" s="67">
        <v>26.43</v>
      </c>
      <c r="R66" s="4"/>
      <c r="S66" s="4"/>
      <c r="T66" s="3"/>
      <c r="U66" s="3"/>
      <c r="V66" s="12" t="s">
        <v>18</v>
      </c>
      <c r="W66" s="26">
        <v>2.3299999999999983</v>
      </c>
      <c r="X66" s="26">
        <v>2.379999999999999</v>
      </c>
      <c r="Y66" s="26">
        <v>1.3266666666666644</v>
      </c>
      <c r="Z66" s="26">
        <v>0.64999999999999858</v>
      </c>
      <c r="AA66" s="26">
        <v>1.7799999999999976</v>
      </c>
      <c r="AB66" s="26">
        <v>3.5</v>
      </c>
      <c r="AC66" s="26">
        <v>2.3466666666666676</v>
      </c>
    </row>
    <row r="67" spans="1:29">
      <c r="A67" s="13" t="s">
        <v>5</v>
      </c>
      <c r="B67" s="7">
        <v>31.55</v>
      </c>
      <c r="C67" s="7">
        <v>31.16</v>
      </c>
      <c r="D67" s="7">
        <v>29.5</v>
      </c>
      <c r="E67" s="7">
        <v>30.28</v>
      </c>
      <c r="F67" s="7">
        <v>30.8</v>
      </c>
      <c r="G67" s="7">
        <v>29.9</v>
      </c>
      <c r="M67" s="52" t="s">
        <v>5</v>
      </c>
      <c r="N67" s="68">
        <v>30.1</v>
      </c>
      <c r="O67" s="67">
        <v>23.51</v>
      </c>
      <c r="P67" s="67">
        <v>26.61</v>
      </c>
      <c r="R67" s="4"/>
      <c r="S67" s="4"/>
      <c r="T67" s="3"/>
      <c r="U67" s="3"/>
      <c r="V67" s="12" t="s">
        <v>15</v>
      </c>
      <c r="W67" s="26">
        <v>1.9600000000000009</v>
      </c>
      <c r="X67" s="26">
        <v>1.8966666666666683</v>
      </c>
      <c r="Y67" s="26">
        <v>1.3850000000000016</v>
      </c>
      <c r="Z67" s="26">
        <v>0.46333333333333826</v>
      </c>
      <c r="AA67" s="26">
        <v>1.3200000000000003</v>
      </c>
      <c r="AB67" s="26">
        <v>4.7666666666666657</v>
      </c>
      <c r="AC67" s="26">
        <v>-0.96666666666666856</v>
      </c>
    </row>
    <row r="68" spans="1:29" ht="16" thickBot="1">
      <c r="A68" s="14" t="s">
        <v>6</v>
      </c>
      <c r="B68" s="8">
        <v>31.36</v>
      </c>
      <c r="C68" s="8">
        <v>30.89</v>
      </c>
      <c r="D68" s="8">
        <v>29.5</v>
      </c>
      <c r="E68" s="8">
        <v>29.86</v>
      </c>
      <c r="F68" s="8">
        <v>30.24</v>
      </c>
      <c r="G68" s="8">
        <v>29.33</v>
      </c>
      <c r="M68" s="53" t="s">
        <v>6</v>
      </c>
      <c r="N68" s="63">
        <v>30.13</v>
      </c>
      <c r="O68" s="63">
        <v>23.45</v>
      </c>
      <c r="P68" s="63">
        <v>26.47</v>
      </c>
      <c r="R68" s="4"/>
      <c r="S68" s="4"/>
      <c r="T68" s="3"/>
      <c r="U68" s="3"/>
      <c r="V68" s="12" t="s">
        <v>20</v>
      </c>
      <c r="W68" s="26">
        <v>1.4499999999999922</v>
      </c>
      <c r="X68" s="26">
        <v>1.4066666666666627</v>
      </c>
      <c r="Y68" s="26">
        <v>-0.59333333333333371</v>
      </c>
      <c r="Z68" s="26">
        <v>7.0000000000000284E-2</v>
      </c>
      <c r="AA68" s="26">
        <v>0.65333333333333243</v>
      </c>
      <c r="AB68" s="26">
        <v>3.6366666666666703</v>
      </c>
      <c r="AC68" s="26">
        <v>-0.956666666666667</v>
      </c>
    </row>
    <row r="69" spans="1:29" ht="17" thickTop="1" thickBot="1">
      <c r="A69" s="20" t="s">
        <v>7</v>
      </c>
      <c r="B69" s="21">
        <f>AVERAGE(B67:B68)</f>
        <v>31.454999999999998</v>
      </c>
      <c r="C69" s="21">
        <f t="shared" ref="C69:F69" si="23">AVERAGE(C66:C68)</f>
        <v>31.006666666666664</v>
      </c>
      <c r="D69" s="21">
        <f t="shared" si="23"/>
        <v>29.58</v>
      </c>
      <c r="E69" s="21">
        <f t="shared" si="23"/>
        <v>29.959999999999997</v>
      </c>
      <c r="F69" s="21">
        <f t="shared" si="23"/>
        <v>30.516666666666666</v>
      </c>
      <c r="G69" s="21">
        <f>AVERAGE(G67:G68)</f>
        <v>29.614999999999998</v>
      </c>
      <c r="M69" s="91" t="s">
        <v>7</v>
      </c>
      <c r="N69" s="92">
        <f>AVERAGE(N66:N68)</f>
        <v>30.233333333333334</v>
      </c>
      <c r="O69" s="92">
        <f>AVERAGE(O66:O68)</f>
        <v>23.493333333333336</v>
      </c>
      <c r="P69" s="92">
        <f>AVERAGE(P66:P68)</f>
        <v>26.50333333333333</v>
      </c>
      <c r="R69" s="4"/>
      <c r="S69" s="4"/>
      <c r="T69" s="3"/>
      <c r="U69" s="3"/>
    </row>
    <row r="70" spans="1:29" ht="16">
      <c r="A70" s="15"/>
      <c r="B70" s="16"/>
      <c r="C70" s="16"/>
      <c r="D70" s="16"/>
      <c r="E70" s="16"/>
      <c r="F70" s="16"/>
      <c r="G70" s="16"/>
      <c r="M70" s="85"/>
      <c r="N70" s="82"/>
      <c r="P70" s="82"/>
      <c r="R70" s="1"/>
      <c r="S70" s="1"/>
      <c r="V70" s="115" t="s">
        <v>60</v>
      </c>
      <c r="W70" s="36" t="s">
        <v>26</v>
      </c>
      <c r="X70" s="37" t="s">
        <v>27</v>
      </c>
      <c r="Y70" s="38" t="s">
        <v>28</v>
      </c>
      <c r="Z70" s="39" t="s">
        <v>39</v>
      </c>
      <c r="AA70" s="32" t="s">
        <v>29</v>
      </c>
      <c r="AB70" s="76" t="s">
        <v>30</v>
      </c>
      <c r="AC70" s="77" t="s">
        <v>40</v>
      </c>
    </row>
    <row r="71" spans="1:29">
      <c r="A71" s="15"/>
      <c r="B71" s="16"/>
      <c r="C71" s="16"/>
      <c r="D71" s="16"/>
      <c r="E71" s="16"/>
      <c r="F71" s="16"/>
      <c r="G71" s="16"/>
      <c r="M71" s="85"/>
      <c r="N71" s="82"/>
      <c r="P71" s="82"/>
      <c r="R71" s="1"/>
      <c r="S71" s="1"/>
      <c r="V71" s="12" t="s">
        <v>13</v>
      </c>
      <c r="W71" s="26">
        <f>W64-W$64</f>
        <v>0</v>
      </c>
      <c r="X71" s="26">
        <f t="shared" ref="X71:AC71" si="24">X64-X$64</f>
        <v>0</v>
      </c>
      <c r="Y71" s="26">
        <f t="shared" si="24"/>
        <v>0</v>
      </c>
      <c r="Z71" s="26">
        <f t="shared" si="24"/>
        <v>0</v>
      </c>
      <c r="AA71" s="26">
        <f t="shared" si="24"/>
        <v>0</v>
      </c>
      <c r="AB71" s="26">
        <f t="shared" si="24"/>
        <v>0</v>
      </c>
      <c r="AC71" s="26">
        <f t="shared" si="24"/>
        <v>0</v>
      </c>
    </row>
    <row r="72" spans="1:29">
      <c r="A72" s="15"/>
      <c r="B72" s="16"/>
      <c r="C72" s="16"/>
      <c r="D72" s="16"/>
      <c r="E72" s="16"/>
      <c r="F72" s="16"/>
      <c r="G72" s="16"/>
      <c r="M72" s="85"/>
      <c r="N72" s="82"/>
      <c r="P72" s="82"/>
      <c r="R72" s="1"/>
      <c r="S72" s="1"/>
      <c r="V72" s="12" t="s">
        <v>23</v>
      </c>
      <c r="W72" s="26">
        <f t="shared" ref="W72:AC72" si="25">W65-W$64</f>
        <v>1.3766666666666687</v>
      </c>
      <c r="X72" s="26">
        <f t="shared" si="25"/>
        <v>1.1300000000000061</v>
      </c>
      <c r="Y72" s="26">
        <f t="shared" si="25"/>
        <v>0.86333333333333684</v>
      </c>
      <c r="Z72" s="26">
        <f t="shared" si="25"/>
        <v>1.5866666666666696</v>
      </c>
      <c r="AA72" s="26">
        <f t="shared" si="25"/>
        <v>0.46666666666667211</v>
      </c>
      <c r="AB72" s="26">
        <f t="shared" si="25"/>
        <v>3.3833333333333329</v>
      </c>
      <c r="AC72" s="26">
        <f t="shared" si="25"/>
        <v>0.78666666666666529</v>
      </c>
    </row>
    <row r="73" spans="1:29">
      <c r="A73" s="43" t="s">
        <v>35</v>
      </c>
      <c r="B73" s="97"/>
      <c r="C73" s="97"/>
      <c r="D73" s="97"/>
      <c r="E73" s="97"/>
      <c r="F73" s="97"/>
      <c r="G73" s="97"/>
      <c r="H73" s="79"/>
      <c r="I73" s="79"/>
      <c r="J73" s="79"/>
      <c r="K73" s="79"/>
      <c r="L73" s="79"/>
      <c r="M73" s="102"/>
      <c r="N73" s="99"/>
      <c r="O73" s="79"/>
      <c r="P73" s="99"/>
      <c r="Q73" s="79"/>
      <c r="R73" s="79"/>
      <c r="S73" s="79"/>
      <c r="V73" s="12" t="s">
        <v>18</v>
      </c>
      <c r="W73" s="26">
        <f t="shared" ref="W73:AC73" si="26">W66-W$64</f>
        <v>1.5399999999999991</v>
      </c>
      <c r="X73" s="26">
        <f t="shared" si="26"/>
        <v>1.5800000000000018</v>
      </c>
      <c r="Y73" s="26">
        <f t="shared" si="26"/>
        <v>0.59333333333333371</v>
      </c>
      <c r="Z73" s="26">
        <f t="shared" si="26"/>
        <v>0.90666666666666629</v>
      </c>
      <c r="AA73" s="26">
        <f t="shared" si="26"/>
        <v>1.3466666666666676</v>
      </c>
      <c r="AB73" s="26">
        <f t="shared" si="26"/>
        <v>4.9600000000000009</v>
      </c>
      <c r="AC73" s="26">
        <f t="shared" si="26"/>
        <v>-0.58000000000000185</v>
      </c>
    </row>
    <row r="74" spans="1:29" ht="16">
      <c r="B74" s="41"/>
      <c r="C74" s="41"/>
      <c r="D74" s="41"/>
      <c r="E74" s="41"/>
      <c r="F74" s="41"/>
      <c r="G74" s="42" t="s">
        <v>32</v>
      </c>
      <c r="P74" s="42" t="s">
        <v>32</v>
      </c>
      <c r="V74" s="12" t="s">
        <v>15</v>
      </c>
      <c r="W74" s="26">
        <f t="shared" ref="W74:AC74" si="27">W67-W$64</f>
        <v>1.1700000000000017</v>
      </c>
      <c r="X74" s="26">
        <f t="shared" si="27"/>
        <v>1.0966666666666711</v>
      </c>
      <c r="Y74" s="26">
        <f t="shared" si="27"/>
        <v>0.65166666666667084</v>
      </c>
      <c r="Z74" s="26">
        <f t="shared" si="27"/>
        <v>0.72000000000000597</v>
      </c>
      <c r="AA74" s="26">
        <f t="shared" si="27"/>
        <v>0.88666666666667027</v>
      </c>
      <c r="AB74" s="26">
        <f t="shared" si="27"/>
        <v>6.2266666666666666</v>
      </c>
      <c r="AC74" s="26">
        <f t="shared" si="27"/>
        <v>-3.893333333333338</v>
      </c>
    </row>
    <row r="75" spans="1:29">
      <c r="A75" s="23"/>
      <c r="B75" s="36" t="s">
        <v>26</v>
      </c>
      <c r="C75" s="37" t="s">
        <v>27</v>
      </c>
      <c r="D75" s="38" t="s">
        <v>28</v>
      </c>
      <c r="E75" s="39" t="s">
        <v>39</v>
      </c>
      <c r="F75" s="32" t="s">
        <v>29</v>
      </c>
      <c r="G75" s="35" t="s">
        <v>0</v>
      </c>
      <c r="M75" s="2" t="s">
        <v>25</v>
      </c>
      <c r="N75" s="76" t="s">
        <v>30</v>
      </c>
      <c r="O75" s="77" t="s">
        <v>40</v>
      </c>
      <c r="P75" s="35" t="s">
        <v>0</v>
      </c>
      <c r="V75" s="12" t="s">
        <v>20</v>
      </c>
      <c r="W75" s="26">
        <f t="shared" ref="W75:AC75" si="28">W68-W$64</f>
        <v>0.65999999999999304</v>
      </c>
      <c r="X75" s="26">
        <f t="shared" si="28"/>
        <v>0.60666666666666558</v>
      </c>
      <c r="Y75" s="26">
        <f t="shared" si="28"/>
        <v>-1.3266666666666644</v>
      </c>
      <c r="Z75" s="26">
        <f t="shared" si="28"/>
        <v>0.32666666666666799</v>
      </c>
      <c r="AA75" s="26">
        <f t="shared" si="28"/>
        <v>0.22000000000000242</v>
      </c>
      <c r="AB75" s="26">
        <f t="shared" si="28"/>
        <v>5.0966666666666711</v>
      </c>
      <c r="AC75" s="26">
        <f t="shared" si="28"/>
        <v>-3.8833333333333364</v>
      </c>
    </row>
    <row r="76" spans="1:29" ht="16" thickBot="1">
      <c r="A76" s="5"/>
      <c r="B76" s="17" t="s">
        <v>2</v>
      </c>
      <c r="C76" s="17" t="s">
        <v>2</v>
      </c>
      <c r="D76" s="17" t="s">
        <v>2</v>
      </c>
      <c r="E76" s="17" t="s">
        <v>2</v>
      </c>
      <c r="F76" s="17" t="s">
        <v>2</v>
      </c>
      <c r="G76" s="17" t="s">
        <v>2</v>
      </c>
      <c r="M76" s="50"/>
      <c r="N76" s="60" t="s">
        <v>2</v>
      </c>
      <c r="O76" s="60" t="s">
        <v>2</v>
      </c>
      <c r="P76" s="60" t="s">
        <v>2</v>
      </c>
    </row>
    <row r="77" spans="1:29">
      <c r="A77" s="12" t="s">
        <v>13</v>
      </c>
      <c r="B77" s="7"/>
      <c r="C77" s="7"/>
      <c r="D77" s="7"/>
      <c r="E77" s="7"/>
      <c r="F77" s="7"/>
      <c r="G77" s="7"/>
      <c r="M77" s="51" t="s">
        <v>13</v>
      </c>
      <c r="N77" s="49"/>
      <c r="O77" s="49"/>
      <c r="P77" s="49"/>
      <c r="V77" s="113" t="s">
        <v>56</v>
      </c>
      <c r="W77" s="36" t="s">
        <v>26</v>
      </c>
      <c r="X77" s="37" t="s">
        <v>27</v>
      </c>
      <c r="Y77" s="38" t="s">
        <v>28</v>
      </c>
      <c r="Z77" s="39" t="s">
        <v>39</v>
      </c>
      <c r="AA77" s="32" t="s">
        <v>29</v>
      </c>
      <c r="AB77" s="76" t="s">
        <v>30</v>
      </c>
      <c r="AC77" s="77" t="s">
        <v>40</v>
      </c>
    </row>
    <row r="78" spans="1:29">
      <c r="A78" s="13" t="s">
        <v>4</v>
      </c>
      <c r="B78" s="7">
        <v>28.55</v>
      </c>
      <c r="C78" s="7">
        <v>28.7</v>
      </c>
      <c r="D78" s="7">
        <v>28.6</v>
      </c>
      <c r="E78" s="7">
        <v>27.65</v>
      </c>
      <c r="F78" s="7">
        <v>28.49</v>
      </c>
      <c r="G78" s="7">
        <v>27.85</v>
      </c>
      <c r="M78" s="52" t="s">
        <v>4</v>
      </c>
      <c r="N78" s="61">
        <v>25.49</v>
      </c>
      <c r="O78" s="61">
        <v>29.82</v>
      </c>
      <c r="P78" s="62">
        <v>26.84</v>
      </c>
      <c r="V78" s="12" t="s">
        <v>13</v>
      </c>
      <c r="W78" s="26">
        <v>1</v>
      </c>
      <c r="X78" s="26">
        <v>1</v>
      </c>
      <c r="Y78" s="26">
        <v>1</v>
      </c>
      <c r="Z78" s="26">
        <v>1</v>
      </c>
      <c r="AA78" s="26">
        <v>1</v>
      </c>
      <c r="AB78" s="26">
        <v>1</v>
      </c>
      <c r="AC78" s="26">
        <v>1</v>
      </c>
    </row>
    <row r="79" spans="1:29">
      <c r="A79" s="13" t="s">
        <v>5</v>
      </c>
      <c r="B79" s="7">
        <v>28.78</v>
      </c>
      <c r="C79" s="7">
        <v>28.98</v>
      </c>
      <c r="D79" s="7">
        <v>28.56</v>
      </c>
      <c r="E79" s="7">
        <v>27.99</v>
      </c>
      <c r="F79" s="7">
        <v>28.22</v>
      </c>
      <c r="G79" s="7">
        <v>28.01</v>
      </c>
      <c r="I79" s="26"/>
      <c r="M79" s="52" t="s">
        <v>5</v>
      </c>
      <c r="N79" s="62">
        <v>25.33</v>
      </c>
      <c r="O79" s="61">
        <v>29.81</v>
      </c>
      <c r="P79" s="61">
        <v>26.85</v>
      </c>
      <c r="V79" s="12" t="s">
        <v>23</v>
      </c>
      <c r="W79" s="26">
        <v>0.38510755557838705</v>
      </c>
      <c r="X79" s="26">
        <v>0.45691572511469836</v>
      </c>
      <c r="Y79" s="26">
        <v>0.54968105669259748</v>
      </c>
      <c r="Z79" s="26">
        <v>0.33293981985547838</v>
      </c>
      <c r="AA79" s="26">
        <v>0.72363461872018631</v>
      </c>
      <c r="AB79" s="26">
        <v>9.5833021541850069E-2</v>
      </c>
      <c r="AC79" s="26">
        <v>0.57968189543779525</v>
      </c>
    </row>
    <row r="80" spans="1:29" ht="16" thickBot="1">
      <c r="A80" s="14" t="s">
        <v>6</v>
      </c>
      <c r="B80" s="8">
        <v>29</v>
      </c>
      <c r="C80" s="8">
        <v>28.68</v>
      </c>
      <c r="D80" s="8">
        <v>29</v>
      </c>
      <c r="E80" s="8">
        <v>27.55</v>
      </c>
      <c r="F80" s="8">
        <v>28.55</v>
      </c>
      <c r="G80" s="8">
        <v>28.1</v>
      </c>
      <c r="I80" s="26"/>
      <c r="M80" s="53" t="s">
        <v>6</v>
      </c>
      <c r="N80" s="63">
        <v>25.35</v>
      </c>
      <c r="O80" s="70">
        <v>29.7</v>
      </c>
      <c r="P80" s="70">
        <v>26.86</v>
      </c>
      <c r="V80" s="12" t="s">
        <v>18</v>
      </c>
      <c r="W80" s="26">
        <v>0.34388545453493613</v>
      </c>
      <c r="X80" s="26">
        <v>0.33448188869652762</v>
      </c>
      <c r="Y80" s="26">
        <v>0.66280972089326418</v>
      </c>
      <c r="Z80" s="26">
        <v>0.53341612147267892</v>
      </c>
      <c r="AA80" s="26">
        <v>0.39319948394699034</v>
      </c>
      <c r="AB80" s="26">
        <v>3.2128557083002073E-2</v>
      </c>
      <c r="AC80" s="26">
        <v>1.4948492486349403</v>
      </c>
    </row>
    <row r="81" spans="1:29" ht="16" thickTop="1">
      <c r="A81" s="19" t="s">
        <v>7</v>
      </c>
      <c r="B81" s="18">
        <f>AVERAGE(B78:B80)</f>
        <v>28.776666666666667</v>
      </c>
      <c r="C81" s="18">
        <f t="shared" ref="C81:G81" si="29">AVERAGE(C78:C80)</f>
        <v>28.786666666666665</v>
      </c>
      <c r="D81" s="18">
        <f t="shared" si="29"/>
        <v>28.72</v>
      </c>
      <c r="E81" s="18">
        <f t="shared" si="29"/>
        <v>27.73</v>
      </c>
      <c r="F81" s="18">
        <f t="shared" si="29"/>
        <v>28.419999999999998</v>
      </c>
      <c r="G81" s="18">
        <f t="shared" si="29"/>
        <v>27.986666666666668</v>
      </c>
      <c r="I81" s="26"/>
      <c r="M81" s="90" t="s">
        <v>7</v>
      </c>
      <c r="N81" s="65">
        <f>AVERAGE(N78:N80)</f>
        <v>25.389999999999997</v>
      </c>
      <c r="O81" s="65">
        <f>AVERAGE(O78:O80)</f>
        <v>29.776666666666667</v>
      </c>
      <c r="P81" s="65">
        <f>AVERAGE(P78:P80)</f>
        <v>26.849999999999998</v>
      </c>
      <c r="V81" s="12" t="s">
        <v>15</v>
      </c>
      <c r="W81" s="26">
        <v>0.44442134058328459</v>
      </c>
      <c r="X81" s="26">
        <v>0.46759562392515791</v>
      </c>
      <c r="Y81" s="26">
        <v>0.63654452366269654</v>
      </c>
      <c r="Z81" s="26">
        <v>0.60709744219752093</v>
      </c>
      <c r="AA81" s="26">
        <v>0.54086233304005105</v>
      </c>
      <c r="AB81" s="26">
        <v>1.335323709788906E-2</v>
      </c>
      <c r="AC81" s="26">
        <v>14.859702560616821</v>
      </c>
    </row>
    <row r="82" spans="1:29">
      <c r="A82" s="12" t="s">
        <v>14</v>
      </c>
      <c r="B82" s="7"/>
      <c r="C82" s="7"/>
      <c r="D82" s="7"/>
      <c r="E82" s="7"/>
      <c r="F82" s="7"/>
      <c r="G82" s="7"/>
      <c r="I82" s="26"/>
      <c r="M82" s="55" t="s">
        <v>23</v>
      </c>
      <c r="N82" s="49"/>
      <c r="O82" s="49"/>
      <c r="P82" s="49"/>
      <c r="V82" s="12" t="s">
        <v>20</v>
      </c>
      <c r="W82" s="26">
        <v>0.63287829698514309</v>
      </c>
      <c r="X82" s="26">
        <v>0.65671227793920217</v>
      </c>
      <c r="Y82" s="26">
        <v>2.5082248191005188</v>
      </c>
      <c r="Z82" s="26">
        <v>0.79737668839319609</v>
      </c>
      <c r="AA82" s="26">
        <v>0.85856543643775229</v>
      </c>
      <c r="AB82" s="26">
        <v>2.9224726495322376E-2</v>
      </c>
      <c r="AC82" s="26">
        <v>14.757059097375061</v>
      </c>
    </row>
    <row r="83" spans="1:29">
      <c r="A83" s="13" t="s">
        <v>4</v>
      </c>
      <c r="B83" s="7">
        <v>29.15</v>
      </c>
      <c r="C83" s="7">
        <v>29.14</v>
      </c>
      <c r="D83" s="7">
        <v>28.67</v>
      </c>
      <c r="E83" s="7">
        <v>28.33</v>
      </c>
      <c r="F83" s="7">
        <v>28.07</v>
      </c>
      <c r="G83" s="7">
        <v>27.31</v>
      </c>
      <c r="M83" s="52" t="s">
        <v>4</v>
      </c>
      <c r="N83" s="68">
        <v>26.7</v>
      </c>
      <c r="O83" s="68">
        <v>28.55</v>
      </c>
      <c r="P83" s="68">
        <v>24.85</v>
      </c>
    </row>
    <row r="84" spans="1:29">
      <c r="A84" s="13" t="s">
        <v>5</v>
      </c>
      <c r="B84" s="7">
        <v>29.58</v>
      </c>
      <c r="C84" s="9">
        <v>35.93</v>
      </c>
      <c r="D84" s="7">
        <v>29.1</v>
      </c>
      <c r="E84" s="7">
        <v>28.68</v>
      </c>
      <c r="F84" s="24" t="s">
        <v>19</v>
      </c>
      <c r="G84" s="7">
        <v>27.33</v>
      </c>
      <c r="M84" s="52" t="s">
        <v>5</v>
      </c>
      <c r="N84" s="68">
        <v>26.73</v>
      </c>
      <c r="O84" s="67">
        <v>28.46</v>
      </c>
      <c r="P84" s="67">
        <v>24.85</v>
      </c>
    </row>
    <row r="85" spans="1:29" ht="16" thickBot="1">
      <c r="A85" s="14" t="s">
        <v>6</v>
      </c>
      <c r="B85" s="8">
        <v>29.34</v>
      </c>
      <c r="C85" s="8">
        <v>29.11</v>
      </c>
      <c r="D85" s="8">
        <v>28.59</v>
      </c>
      <c r="E85" s="8">
        <v>28.55</v>
      </c>
      <c r="F85" s="8">
        <v>28.11</v>
      </c>
      <c r="G85" s="8">
        <v>26.93</v>
      </c>
      <c r="M85" s="53" t="s">
        <v>6</v>
      </c>
      <c r="N85" s="63">
        <v>26.79</v>
      </c>
      <c r="O85" s="70">
        <v>28.58</v>
      </c>
      <c r="P85" s="63">
        <v>24.75</v>
      </c>
    </row>
    <row r="86" spans="1:29" ht="16" thickTop="1">
      <c r="A86" s="19" t="s">
        <v>7</v>
      </c>
      <c r="B86" s="18">
        <f>AVERAGE(B83:B85)</f>
        <v>29.356666666666666</v>
      </c>
      <c r="C86" s="18">
        <v>29.12</v>
      </c>
      <c r="D86" s="18">
        <f t="shared" ref="D86:G86" si="30">AVERAGE(D83:D85)</f>
        <v>28.786666666666665</v>
      </c>
      <c r="E86" s="18">
        <f t="shared" si="30"/>
        <v>28.52</v>
      </c>
      <c r="F86" s="18">
        <f t="shared" si="30"/>
        <v>28.09</v>
      </c>
      <c r="G86" s="18">
        <f t="shared" si="30"/>
        <v>27.189999999999998</v>
      </c>
      <c r="M86" s="90" t="s">
        <v>7</v>
      </c>
      <c r="N86" s="65">
        <f>AVERAGE(N83:N85)</f>
        <v>26.74</v>
      </c>
      <c r="O86" s="65">
        <f>AVERAGE(O83:O85)</f>
        <v>28.53</v>
      </c>
      <c r="P86" s="65">
        <f>AVERAGE(P83:P85)</f>
        <v>24.816666666666666</v>
      </c>
    </row>
    <row r="87" spans="1:29">
      <c r="A87" s="12" t="s">
        <v>18</v>
      </c>
      <c r="B87" s="7"/>
      <c r="C87" s="7"/>
      <c r="D87" s="7"/>
      <c r="E87" s="7"/>
      <c r="F87" s="7"/>
      <c r="G87" s="7"/>
      <c r="M87" s="56" t="s">
        <v>18</v>
      </c>
      <c r="N87" s="49"/>
      <c r="O87" s="49"/>
      <c r="P87" s="49"/>
    </row>
    <row r="88" spans="1:29">
      <c r="A88" s="13" t="s">
        <v>4</v>
      </c>
      <c r="B88" s="7">
        <v>29.73</v>
      </c>
      <c r="C88" s="7">
        <v>29.88</v>
      </c>
      <c r="D88" s="7">
        <v>28.77</v>
      </c>
      <c r="E88" s="9">
        <v>29.21</v>
      </c>
      <c r="F88" s="7">
        <v>28.99</v>
      </c>
      <c r="G88" s="9">
        <v>27.05</v>
      </c>
      <c r="M88" s="52" t="s">
        <v>4</v>
      </c>
      <c r="N88" s="49">
        <v>28.77</v>
      </c>
      <c r="O88" s="49">
        <v>27.58</v>
      </c>
      <c r="P88" s="75">
        <v>25.34</v>
      </c>
    </row>
    <row r="89" spans="1:29">
      <c r="A89" s="13" t="s">
        <v>5</v>
      </c>
      <c r="B89" s="7">
        <v>29.91</v>
      </c>
      <c r="C89" s="7">
        <v>29.82</v>
      </c>
      <c r="D89" s="7">
        <v>29.13</v>
      </c>
      <c r="E89" s="7">
        <v>28.22</v>
      </c>
      <c r="F89" s="7">
        <v>29.69</v>
      </c>
      <c r="G89" s="7">
        <v>27.48</v>
      </c>
      <c r="M89" s="52" t="s">
        <v>5</v>
      </c>
      <c r="N89" s="49">
        <v>28.73</v>
      </c>
      <c r="O89" s="49">
        <v>27.61</v>
      </c>
      <c r="P89" s="49">
        <v>25.26</v>
      </c>
    </row>
    <row r="90" spans="1:29" ht="16" thickBot="1">
      <c r="A90" s="14" t="s">
        <v>6</v>
      </c>
      <c r="B90" s="8">
        <v>30.03</v>
      </c>
      <c r="C90" s="8">
        <v>30.12</v>
      </c>
      <c r="D90" s="8">
        <v>28.76</v>
      </c>
      <c r="E90" s="8">
        <v>28.2</v>
      </c>
      <c r="F90" s="10">
        <v>29.23</v>
      </c>
      <c r="G90" s="8">
        <v>27.64</v>
      </c>
      <c r="M90" s="53" t="s">
        <v>6</v>
      </c>
      <c r="N90" s="49">
        <v>28.85</v>
      </c>
      <c r="O90" s="74">
        <v>27.7</v>
      </c>
      <c r="P90" s="49">
        <v>25.25</v>
      </c>
    </row>
    <row r="91" spans="1:29" ht="16" thickTop="1">
      <c r="A91" s="19" t="s">
        <v>7</v>
      </c>
      <c r="B91" s="18">
        <f>AVERAGE(B88:B90)</f>
        <v>29.89</v>
      </c>
      <c r="C91" s="18">
        <f t="shared" ref="C91:D91" si="31">AVERAGE(C88:C90)</f>
        <v>29.94</v>
      </c>
      <c r="D91" s="18">
        <f t="shared" si="31"/>
        <v>28.886666666666667</v>
      </c>
      <c r="E91" s="18">
        <f>AVERAGE(E89:E90)</f>
        <v>28.21</v>
      </c>
      <c r="F91" s="18">
        <f>AVERAGE(F88:F89)</f>
        <v>29.34</v>
      </c>
      <c r="G91" s="18">
        <f>AVERAGE(G89:G90)</f>
        <v>27.560000000000002</v>
      </c>
      <c r="M91" s="90" t="s">
        <v>7</v>
      </c>
      <c r="N91" s="65">
        <f>AVERAGE(N88:N90)</f>
        <v>28.783333333333331</v>
      </c>
      <c r="O91" s="65">
        <f>AVERAGE(O88:O90)</f>
        <v>27.63</v>
      </c>
      <c r="P91" s="65">
        <f>AVERAGE(P88:P90)</f>
        <v>25.283333333333331</v>
      </c>
    </row>
    <row r="92" spans="1:29">
      <c r="A92" s="12" t="s">
        <v>15</v>
      </c>
      <c r="B92" s="7"/>
      <c r="C92" s="7"/>
      <c r="D92" s="7"/>
      <c r="E92" s="7"/>
      <c r="F92" s="7"/>
      <c r="G92" s="7"/>
      <c r="M92" s="57" t="s">
        <v>15</v>
      </c>
      <c r="N92" s="49"/>
      <c r="O92" s="49"/>
      <c r="P92" s="49"/>
    </row>
    <row r="93" spans="1:29">
      <c r="A93" s="13" t="s">
        <v>4</v>
      </c>
      <c r="B93" s="7">
        <v>30.08</v>
      </c>
      <c r="C93" s="7">
        <v>30.01</v>
      </c>
      <c r="D93" s="9">
        <v>28.77</v>
      </c>
      <c r="E93" s="7">
        <v>28.51</v>
      </c>
      <c r="F93" s="7">
        <v>29.52</v>
      </c>
      <c r="G93" s="7">
        <v>28.02</v>
      </c>
      <c r="M93" s="52" t="s">
        <v>4</v>
      </c>
      <c r="N93" s="68">
        <v>30.72</v>
      </c>
      <c r="O93" s="68">
        <v>24.72</v>
      </c>
      <c r="P93" s="75">
        <v>25.71</v>
      </c>
    </row>
    <row r="94" spans="1:29">
      <c r="A94" s="13" t="s">
        <v>5</v>
      </c>
      <c r="B94" s="7">
        <v>30.14</v>
      </c>
      <c r="C94" s="7">
        <v>29.88</v>
      </c>
      <c r="D94" s="7">
        <v>29.81</v>
      </c>
      <c r="E94" s="7">
        <v>28.49</v>
      </c>
      <c r="F94" s="7">
        <v>29.62</v>
      </c>
      <c r="G94" s="7">
        <v>28.17</v>
      </c>
      <c r="M94" s="52" t="s">
        <v>5</v>
      </c>
      <c r="N94" s="68">
        <v>30.31</v>
      </c>
      <c r="O94" s="68">
        <v>24.78</v>
      </c>
      <c r="P94" s="68">
        <v>25.82</v>
      </c>
    </row>
    <row r="95" spans="1:29" ht="16" thickBot="1">
      <c r="A95" s="14" t="s">
        <v>6</v>
      </c>
      <c r="B95" s="8">
        <v>30.17</v>
      </c>
      <c r="C95" s="8">
        <v>30.31</v>
      </c>
      <c r="D95" s="8">
        <v>29.3</v>
      </c>
      <c r="E95" s="8">
        <v>28.9</v>
      </c>
      <c r="F95" s="8">
        <v>29.33</v>
      </c>
      <c r="G95" s="8">
        <v>28.32</v>
      </c>
      <c r="M95" s="53" t="s">
        <v>6</v>
      </c>
      <c r="N95" s="63">
        <v>30.52</v>
      </c>
      <c r="O95" s="63">
        <v>24.85</v>
      </c>
      <c r="P95" s="63">
        <v>25.72</v>
      </c>
    </row>
    <row r="96" spans="1:29" ht="16" thickTop="1">
      <c r="A96" s="19" t="s">
        <v>7</v>
      </c>
      <c r="B96" s="18">
        <f>AVERAGE(B93:B95)</f>
        <v>30.13</v>
      </c>
      <c r="C96" s="18">
        <f t="shared" ref="C96:G96" si="32">AVERAGE(C93:C95)</f>
        <v>30.066666666666666</v>
      </c>
      <c r="D96" s="18">
        <f>AVERAGE(D94:D95)</f>
        <v>29.555</v>
      </c>
      <c r="E96" s="18">
        <f t="shared" si="32"/>
        <v>28.633333333333336</v>
      </c>
      <c r="F96" s="18">
        <f t="shared" si="32"/>
        <v>29.49</v>
      </c>
      <c r="G96" s="18">
        <f t="shared" si="32"/>
        <v>28.169999999999998</v>
      </c>
      <c r="M96" s="90" t="s">
        <v>7</v>
      </c>
      <c r="N96" s="65">
        <f>AVERAGE(N93:N95)</f>
        <v>30.516666666666666</v>
      </c>
      <c r="O96" s="65">
        <f>AVERAGE(O93:O95)</f>
        <v>24.783333333333331</v>
      </c>
      <c r="P96" s="65">
        <f>AVERAGE(P93:P95)</f>
        <v>25.75</v>
      </c>
    </row>
    <row r="97" spans="1:16">
      <c r="A97" s="12" t="s">
        <v>20</v>
      </c>
      <c r="B97" s="7"/>
      <c r="C97" s="7"/>
      <c r="D97" s="7"/>
      <c r="E97" s="7"/>
      <c r="F97" s="7"/>
      <c r="G97" s="7"/>
      <c r="M97" s="58" t="s">
        <v>20</v>
      </c>
      <c r="N97" s="49"/>
      <c r="O97" s="49"/>
      <c r="P97" s="49"/>
    </row>
    <row r="98" spans="1:16">
      <c r="A98" s="13" t="s">
        <v>4</v>
      </c>
      <c r="B98" s="7">
        <v>33.19</v>
      </c>
      <c r="C98" s="7">
        <v>32.659999999999997</v>
      </c>
      <c r="D98" s="7">
        <v>30.74</v>
      </c>
      <c r="E98" s="7">
        <v>31.5</v>
      </c>
      <c r="F98" s="7">
        <v>31.92</v>
      </c>
      <c r="G98" s="7">
        <v>31.17</v>
      </c>
      <c r="M98" s="52" t="s">
        <v>4</v>
      </c>
      <c r="N98" s="72">
        <v>30.19</v>
      </c>
      <c r="O98" s="72">
        <v>25.74</v>
      </c>
      <c r="P98" s="72">
        <v>26.61</v>
      </c>
    </row>
    <row r="99" spans="1:16">
      <c r="A99" s="13" t="s">
        <v>5</v>
      </c>
      <c r="B99" s="7">
        <v>32.35</v>
      </c>
      <c r="C99" s="7">
        <v>32.659999999999997</v>
      </c>
      <c r="D99" s="7">
        <v>30.6</v>
      </c>
      <c r="E99" s="7">
        <v>31.18</v>
      </c>
      <c r="F99" s="7">
        <v>32.07</v>
      </c>
      <c r="G99" s="7">
        <v>31.42</v>
      </c>
      <c r="M99" s="52" t="s">
        <v>5</v>
      </c>
      <c r="N99" s="68">
        <v>30.52</v>
      </c>
      <c r="O99" s="72">
        <v>25.72</v>
      </c>
      <c r="P99" s="72">
        <v>26.74</v>
      </c>
    </row>
    <row r="100" spans="1:16" ht="16" thickBot="1">
      <c r="A100" s="14" t="s">
        <v>6</v>
      </c>
      <c r="B100" s="8">
        <v>32.57</v>
      </c>
      <c r="C100" s="10">
        <v>33.6</v>
      </c>
      <c r="D100" s="8">
        <v>30.64</v>
      </c>
      <c r="E100" s="8">
        <v>31.29</v>
      </c>
      <c r="F100" s="8">
        <v>31.73</v>
      </c>
      <c r="G100" s="8">
        <v>31.17</v>
      </c>
      <c r="M100" s="53" t="s">
        <v>6</v>
      </c>
      <c r="N100" s="63">
        <v>30.18</v>
      </c>
      <c r="O100" s="63">
        <v>25.65</v>
      </c>
      <c r="P100" s="63">
        <v>26.63</v>
      </c>
    </row>
    <row r="101" spans="1:16" ht="17" thickTop="1" thickBot="1">
      <c r="A101" s="20" t="s">
        <v>7</v>
      </c>
      <c r="B101" s="21">
        <f>AVERAGE(B98:B100)</f>
        <v>32.703333333333326</v>
      </c>
      <c r="C101" s="21">
        <f>AVERAGE(C98:C99)</f>
        <v>32.659999999999997</v>
      </c>
      <c r="D101" s="21">
        <f t="shared" ref="D101:G101" si="33">AVERAGE(D98:D100)</f>
        <v>30.66</v>
      </c>
      <c r="E101" s="21">
        <f t="shared" si="33"/>
        <v>31.323333333333334</v>
      </c>
      <c r="F101" s="21">
        <f t="shared" si="33"/>
        <v>31.906666666666666</v>
      </c>
      <c r="G101" s="21">
        <f t="shared" si="33"/>
        <v>31.253333333333334</v>
      </c>
      <c r="M101" s="54" t="s">
        <v>7</v>
      </c>
      <c r="N101" s="65">
        <f>AVERAGE(N98:N100)</f>
        <v>30.296666666666667</v>
      </c>
      <c r="O101" s="65">
        <f>AVERAGE(O98:O100)</f>
        <v>25.70333333333333</v>
      </c>
      <c r="P101" s="65">
        <f>AVERAGE(P98:P100)</f>
        <v>26.659999999999997</v>
      </c>
    </row>
    <row r="102" spans="1:16">
      <c r="B102" s="7"/>
      <c r="C102" s="7"/>
      <c r="D102" s="7"/>
      <c r="E102" s="7"/>
      <c r="F102" s="7"/>
      <c r="G102" s="7"/>
    </row>
    <row r="103" spans="1:16">
      <c r="B103" s="7"/>
      <c r="C103" s="7"/>
      <c r="D103" s="7"/>
      <c r="E103" s="7"/>
      <c r="F103" s="7"/>
      <c r="G103" s="7"/>
    </row>
  </sheetData>
  <phoneticPr fontId="5" type="noConversion"/>
  <pageMargins left="0.74803149606299213" right="0.74803149606299213" top="0.98425196850393704" bottom="0.78740157480314965" header="0.51181102362204722" footer="0.51181102362204722"/>
  <pageSetup paperSize="9" scale="93" orientation="portrait" horizontalDpi="1200" verticalDpi="1200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5"/>
  <sheetViews>
    <sheetView workbookViewId="0">
      <selection activeCell="C28" sqref="C28"/>
    </sheetView>
  </sheetViews>
  <sheetFormatPr baseColWidth="10" defaultRowHeight="15"/>
  <cols>
    <col min="2" max="2" width="22.83203125" customWidth="1"/>
  </cols>
  <sheetData>
    <row r="1" spans="1:17" ht="26">
      <c r="A1" s="46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6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6" thickBot="1">
      <c r="A4" s="1"/>
      <c r="C4" s="118" t="s">
        <v>47</v>
      </c>
      <c r="D4" s="119"/>
      <c r="E4" s="118" t="s">
        <v>48</v>
      </c>
      <c r="F4" s="119"/>
      <c r="G4" s="118" t="s">
        <v>49</v>
      </c>
      <c r="H4" s="119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"/>
      <c r="D5" s="107" t="s">
        <v>32</v>
      </c>
      <c r="F5" s="107" t="s">
        <v>32</v>
      </c>
      <c r="H5" s="107" t="s">
        <v>32</v>
      </c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08" t="s">
        <v>52</v>
      </c>
      <c r="C6" s="76" t="s">
        <v>30</v>
      </c>
      <c r="D6" s="35" t="s">
        <v>1</v>
      </c>
      <c r="E6" s="76" t="s">
        <v>30</v>
      </c>
      <c r="F6" s="35" t="s">
        <v>1</v>
      </c>
      <c r="G6" s="76" t="s">
        <v>30</v>
      </c>
      <c r="H6" s="35" t="s">
        <v>1</v>
      </c>
      <c r="I6" s="1"/>
      <c r="J6" s="1"/>
      <c r="K6" s="1"/>
      <c r="L6" s="1"/>
      <c r="M6" s="1"/>
      <c r="N6" s="1"/>
      <c r="O6" s="1"/>
      <c r="P6" s="1"/>
      <c r="Q6" s="1"/>
    </row>
    <row r="7" spans="1:17" ht="16" thickBot="1">
      <c r="A7" s="1"/>
      <c r="B7" s="40" t="s">
        <v>51</v>
      </c>
      <c r="C7" s="11" t="s">
        <v>2</v>
      </c>
      <c r="D7" s="11" t="s">
        <v>2</v>
      </c>
      <c r="E7" s="11" t="s">
        <v>2</v>
      </c>
      <c r="F7" s="11" t="s">
        <v>2</v>
      </c>
      <c r="G7" s="11" t="s">
        <v>2</v>
      </c>
      <c r="H7" s="11" t="s">
        <v>2</v>
      </c>
      <c r="I7" s="1"/>
      <c r="J7" s="1"/>
      <c r="K7" s="1"/>
      <c r="L7" s="1"/>
      <c r="M7" s="1"/>
      <c r="N7" s="1"/>
      <c r="O7" s="1"/>
      <c r="P7" s="1"/>
      <c r="Q7" s="1"/>
    </row>
    <row r="8" spans="1:17">
      <c r="A8" s="1"/>
      <c r="B8" t="s">
        <v>50</v>
      </c>
      <c r="C8" s="6"/>
      <c r="D8" s="6"/>
      <c r="E8" s="6"/>
      <c r="F8" s="6"/>
      <c r="G8" s="6"/>
      <c r="H8" s="6"/>
      <c r="I8" s="1"/>
      <c r="J8" s="1"/>
      <c r="K8" s="1"/>
      <c r="L8" s="1"/>
      <c r="M8" s="1"/>
      <c r="N8" s="1"/>
      <c r="O8" s="1"/>
      <c r="P8" s="1"/>
      <c r="Q8" s="1"/>
    </row>
    <row r="9" spans="1:17">
      <c r="B9" s="13" t="s">
        <v>4</v>
      </c>
      <c r="C9" s="7">
        <v>22.94</v>
      </c>
      <c r="D9" s="7">
        <v>6</v>
      </c>
      <c r="E9">
        <v>24.66</v>
      </c>
      <c r="F9" s="7">
        <v>7.97</v>
      </c>
      <c r="G9">
        <v>23.48</v>
      </c>
      <c r="H9">
        <v>6.59</v>
      </c>
      <c r="M9" s="1"/>
      <c r="N9" s="1"/>
    </row>
    <row r="10" spans="1:17">
      <c r="B10" s="13" t="s">
        <v>5</v>
      </c>
      <c r="C10" s="7">
        <v>22.8</v>
      </c>
      <c r="D10" s="7">
        <v>6</v>
      </c>
      <c r="E10">
        <v>24.67</v>
      </c>
      <c r="F10" s="7">
        <v>8.1</v>
      </c>
      <c r="G10">
        <v>23.51</v>
      </c>
      <c r="H10">
        <v>6.51</v>
      </c>
      <c r="M10" s="1"/>
      <c r="N10" s="1"/>
    </row>
    <row r="11" spans="1:17">
      <c r="B11" s="19" t="s">
        <v>7</v>
      </c>
      <c r="C11" s="18">
        <f>AVERAGE(C9:C10)</f>
        <v>22.87</v>
      </c>
      <c r="D11" s="18">
        <f>AVERAGE(D9:D10)</f>
        <v>6</v>
      </c>
      <c r="E11" s="18">
        <f t="shared" ref="E11:H11" si="0">AVERAGE(E9:E10)</f>
        <v>24.664999999999999</v>
      </c>
      <c r="F11" s="18">
        <f t="shared" si="0"/>
        <v>8.0350000000000001</v>
      </c>
      <c r="G11" s="18">
        <f t="shared" si="0"/>
        <v>23.495000000000001</v>
      </c>
      <c r="H11" s="18">
        <f t="shared" si="0"/>
        <v>6.55</v>
      </c>
    </row>
    <row r="12" spans="1:17">
      <c r="B12" t="s">
        <v>46</v>
      </c>
      <c r="C12" s="6"/>
      <c r="D12" s="6"/>
    </row>
    <row r="13" spans="1:17">
      <c r="B13" s="13" t="s">
        <v>4</v>
      </c>
      <c r="C13" s="1">
        <v>17.71</v>
      </c>
      <c r="D13" s="7">
        <v>6</v>
      </c>
      <c r="E13" s="1">
        <v>20.190000000000001</v>
      </c>
      <c r="F13" s="1">
        <v>8.6</v>
      </c>
      <c r="G13">
        <v>18.309999999999999</v>
      </c>
      <c r="H13">
        <v>6.76</v>
      </c>
    </row>
    <row r="14" spans="1:17">
      <c r="B14" s="13" t="s">
        <v>5</v>
      </c>
      <c r="C14" s="1">
        <v>17.62</v>
      </c>
      <c r="D14" s="7">
        <v>6</v>
      </c>
      <c r="E14" s="1">
        <v>19.98</v>
      </c>
      <c r="F14" s="1">
        <v>8.59</v>
      </c>
      <c r="G14">
        <v>18.25</v>
      </c>
      <c r="H14">
        <v>6.61</v>
      </c>
    </row>
    <row r="15" spans="1:17">
      <c r="B15" s="19" t="s">
        <v>7</v>
      </c>
      <c r="C15" s="18">
        <f>AVERAGE(C13:C14)</f>
        <v>17.664999999999999</v>
      </c>
      <c r="D15" s="18">
        <f t="shared" ref="D15:H15" si="1">AVERAGE(D13:D14)</f>
        <v>6</v>
      </c>
      <c r="E15" s="18">
        <f t="shared" si="1"/>
        <v>20.085000000000001</v>
      </c>
      <c r="F15" s="18">
        <f t="shared" si="1"/>
        <v>8.5949999999999989</v>
      </c>
      <c r="G15" s="18">
        <f t="shared" si="1"/>
        <v>18.28</v>
      </c>
      <c r="H15" s="18">
        <f t="shared" si="1"/>
        <v>6.6850000000000005</v>
      </c>
    </row>
    <row r="16" spans="1:17">
      <c r="B16" t="s">
        <v>44</v>
      </c>
      <c r="C16" s="6"/>
      <c r="D16" s="6"/>
    </row>
    <row r="17" spans="2:8">
      <c r="B17" s="13" t="s">
        <v>4</v>
      </c>
      <c r="C17" s="1">
        <v>22.35</v>
      </c>
      <c r="D17" s="7">
        <v>6</v>
      </c>
      <c r="E17" s="1">
        <v>26.74</v>
      </c>
      <c r="F17" s="1">
        <v>8.5399999999999991</v>
      </c>
      <c r="G17">
        <v>22.61</v>
      </c>
      <c r="H17">
        <v>6.74</v>
      </c>
    </row>
    <row r="18" spans="2:8">
      <c r="B18" s="13" t="s">
        <v>5</v>
      </c>
      <c r="C18" s="1">
        <v>22.28</v>
      </c>
      <c r="D18" s="7">
        <v>6</v>
      </c>
      <c r="E18" s="1">
        <v>26.78</v>
      </c>
      <c r="F18" s="1">
        <v>8.2200000000000006</v>
      </c>
      <c r="G18">
        <v>22.62</v>
      </c>
      <c r="H18">
        <v>6.56</v>
      </c>
    </row>
    <row r="19" spans="2:8">
      <c r="B19" s="19" t="s">
        <v>7</v>
      </c>
      <c r="C19" s="18">
        <f>AVERAGE(C17:C18)</f>
        <v>22.315000000000001</v>
      </c>
      <c r="D19" s="18">
        <f>AVERAGE(D17:D18)</f>
        <v>6</v>
      </c>
      <c r="E19" s="18">
        <f t="shared" ref="E19" si="2">AVERAGE(E17:E18)</f>
        <v>26.759999999999998</v>
      </c>
      <c r="F19" s="18">
        <f t="shared" ref="F19" si="3">AVERAGE(F17:F18)</f>
        <v>8.379999999999999</v>
      </c>
      <c r="G19" s="18">
        <f t="shared" ref="G19" si="4">AVERAGE(G17:G18)</f>
        <v>22.615000000000002</v>
      </c>
      <c r="H19" s="18">
        <f t="shared" ref="H19" si="5">AVERAGE(H17:H18)</f>
        <v>6.65</v>
      </c>
    </row>
    <row r="20" spans="2:8">
      <c r="B20" t="s">
        <v>45</v>
      </c>
      <c r="C20" s="6"/>
      <c r="D20" s="6"/>
    </row>
    <row r="21" spans="2:8">
      <c r="B21" s="13" t="s">
        <v>4</v>
      </c>
      <c r="C21" s="1">
        <v>22.96</v>
      </c>
      <c r="D21" s="7">
        <v>6</v>
      </c>
      <c r="E21" s="1">
        <v>26.56</v>
      </c>
      <c r="F21" s="1">
        <v>8.56</v>
      </c>
      <c r="G21">
        <v>23.48</v>
      </c>
      <c r="H21">
        <v>7.02</v>
      </c>
    </row>
    <row r="22" spans="2:8">
      <c r="B22" s="13" t="s">
        <v>5</v>
      </c>
      <c r="C22" s="1">
        <v>22.72</v>
      </c>
      <c r="D22" s="7">
        <v>6</v>
      </c>
      <c r="E22" s="1">
        <v>26.57</v>
      </c>
      <c r="F22" s="1">
        <v>8.59</v>
      </c>
      <c r="G22">
        <v>23.31</v>
      </c>
      <c r="H22">
        <v>6.89</v>
      </c>
    </row>
    <row r="23" spans="2:8">
      <c r="B23" s="19" t="s">
        <v>7</v>
      </c>
      <c r="C23" s="18">
        <f>AVERAGE(C21:C22)</f>
        <v>22.84</v>
      </c>
      <c r="D23" s="18">
        <f>AVERAGE(D21:D22)</f>
        <v>6</v>
      </c>
      <c r="E23" s="18">
        <f t="shared" ref="E23" si="6">AVERAGE(E21:E22)</f>
        <v>26.564999999999998</v>
      </c>
      <c r="F23" s="18">
        <f t="shared" ref="F23" si="7">AVERAGE(F21:F22)</f>
        <v>8.5749999999999993</v>
      </c>
      <c r="G23" s="18">
        <f t="shared" ref="G23" si="8">AVERAGE(G21:G22)</f>
        <v>23.395</v>
      </c>
      <c r="H23" s="18">
        <f t="shared" ref="H23" si="9">AVERAGE(H21:H22)</f>
        <v>6.9550000000000001</v>
      </c>
    </row>
    <row r="25" spans="2:8" ht="16" thickBot="1"/>
    <row r="26" spans="2:8" ht="16" thickBot="1">
      <c r="C26" s="109" t="s">
        <v>53</v>
      </c>
      <c r="D26" s="110" t="s">
        <v>54</v>
      </c>
      <c r="E26" s="112" t="s">
        <v>55</v>
      </c>
      <c r="F26" s="111"/>
      <c r="G26" s="111"/>
      <c r="H26" s="111"/>
    </row>
    <row r="27" spans="2:8">
      <c r="B27" s="106" t="s">
        <v>59</v>
      </c>
      <c r="C27" s="76" t="s">
        <v>30</v>
      </c>
      <c r="D27" s="76" t="s">
        <v>30</v>
      </c>
      <c r="E27" s="76" t="s">
        <v>30</v>
      </c>
      <c r="F27" s="28"/>
      <c r="G27" s="86"/>
      <c r="H27" s="28"/>
    </row>
    <row r="28" spans="2:8">
      <c r="B28" t="s">
        <v>50</v>
      </c>
      <c r="C28" s="26">
        <v>16.87</v>
      </c>
      <c r="D28" s="26">
        <v>16.63</v>
      </c>
      <c r="E28">
        <v>16.945</v>
      </c>
      <c r="G28" s="26"/>
    </row>
    <row r="29" spans="2:8">
      <c r="B29" t="s">
        <v>44</v>
      </c>
      <c r="C29" s="26">
        <v>16.315000000000001</v>
      </c>
      <c r="D29" s="26">
        <v>18.38</v>
      </c>
      <c r="E29">
        <v>15.965000000000002</v>
      </c>
      <c r="G29" s="26"/>
    </row>
    <row r="30" spans="2:8">
      <c r="B30" t="s">
        <v>46</v>
      </c>
      <c r="C30" s="26">
        <v>11.664999999999999</v>
      </c>
      <c r="D30" s="26">
        <v>11.490000000000002</v>
      </c>
      <c r="E30">
        <v>11.595000000000001</v>
      </c>
    </row>
    <row r="31" spans="2:8">
      <c r="B31" t="s">
        <v>45</v>
      </c>
      <c r="C31" s="26">
        <v>16.84</v>
      </c>
      <c r="D31" s="26">
        <v>17.989999999999998</v>
      </c>
      <c r="E31">
        <v>16.439999999999998</v>
      </c>
    </row>
    <row r="32" spans="2:8" ht="16" thickBot="1"/>
    <row r="33" spans="2:5" ht="16" thickBot="1">
      <c r="C33" s="109" t="s">
        <v>53</v>
      </c>
      <c r="D33" s="110" t="s">
        <v>54</v>
      </c>
      <c r="E33" s="112" t="s">
        <v>55</v>
      </c>
    </row>
    <row r="34" spans="2:5">
      <c r="B34" s="106" t="s">
        <v>60</v>
      </c>
      <c r="C34" s="76" t="s">
        <v>30</v>
      </c>
      <c r="D34" s="76" t="s">
        <v>30</v>
      </c>
      <c r="E34" s="76" t="s">
        <v>30</v>
      </c>
    </row>
    <row r="35" spans="2:5">
      <c r="B35" t="s">
        <v>50</v>
      </c>
      <c r="C35" s="26">
        <f>C28-C$28</f>
        <v>0</v>
      </c>
      <c r="D35" s="26">
        <f t="shared" ref="D35:E35" si="10">D28-D$28</f>
        <v>0</v>
      </c>
      <c r="E35" s="26">
        <f t="shared" si="10"/>
        <v>0</v>
      </c>
    </row>
    <row r="36" spans="2:5">
      <c r="B36" t="s">
        <v>44</v>
      </c>
      <c r="C36" s="26">
        <f t="shared" ref="C36:E36" si="11">C29-C$28</f>
        <v>-0.55499999999999972</v>
      </c>
      <c r="D36" s="26">
        <f t="shared" si="11"/>
        <v>1.75</v>
      </c>
      <c r="E36" s="26">
        <f t="shared" si="11"/>
        <v>-0.97999999999999865</v>
      </c>
    </row>
    <row r="37" spans="2:5">
      <c r="B37" t="s">
        <v>46</v>
      </c>
      <c r="C37" s="26">
        <f t="shared" ref="C37:E38" si="12">C30-C$28</f>
        <v>-5.2050000000000018</v>
      </c>
      <c r="D37" s="26">
        <f t="shared" si="12"/>
        <v>-5.139999999999997</v>
      </c>
      <c r="E37" s="26">
        <f t="shared" si="12"/>
        <v>-5.35</v>
      </c>
    </row>
    <row r="38" spans="2:5">
      <c r="B38" t="s">
        <v>45</v>
      </c>
      <c r="C38" s="26">
        <f t="shared" si="12"/>
        <v>-3.0000000000001137E-2</v>
      </c>
      <c r="D38" s="26">
        <f t="shared" si="12"/>
        <v>1.3599999999999994</v>
      </c>
      <c r="E38" s="26">
        <f t="shared" si="12"/>
        <v>-0.50500000000000256</v>
      </c>
    </row>
    <row r="39" spans="2:5" ht="16" thickBot="1"/>
    <row r="40" spans="2:5" ht="16" thickBot="1">
      <c r="C40" s="109" t="s">
        <v>53</v>
      </c>
      <c r="D40" s="110" t="s">
        <v>54</v>
      </c>
      <c r="E40" s="112" t="s">
        <v>55</v>
      </c>
    </row>
    <row r="41" spans="2:5">
      <c r="B41" s="106" t="s">
        <v>56</v>
      </c>
      <c r="C41" s="76" t="s">
        <v>30</v>
      </c>
      <c r="D41" s="76" t="s">
        <v>30</v>
      </c>
      <c r="E41" s="76" t="s">
        <v>30</v>
      </c>
    </row>
    <row r="42" spans="2:5">
      <c r="B42" t="s">
        <v>50</v>
      </c>
      <c r="C42" s="26">
        <f>2^(-C35)</f>
        <v>1</v>
      </c>
      <c r="D42" s="26">
        <f>(1+1)^-(D28-$D$28)</f>
        <v>1</v>
      </c>
      <c r="E42" s="26">
        <f>(1+1)^-(E28-$E$28)</f>
        <v>1</v>
      </c>
    </row>
    <row r="43" spans="2:5">
      <c r="B43" t="s">
        <v>44</v>
      </c>
      <c r="C43" s="26">
        <f t="shared" ref="C43:C45" si="13">2^(-C36)</f>
        <v>1.4691686332783087</v>
      </c>
      <c r="D43" s="26">
        <f>(1+1)^-(D29-$D$28)</f>
        <v>0.29730177875068026</v>
      </c>
      <c r="E43" s="26">
        <f>(1+1)^-(E29-$E$28)</f>
        <v>1.9724654089867164</v>
      </c>
    </row>
    <row r="44" spans="2:5">
      <c r="B44" t="s">
        <v>46</v>
      </c>
      <c r="C44" s="26">
        <f t="shared" si="13"/>
        <v>36.885963097563696</v>
      </c>
      <c r="D44" s="26">
        <f>(1+1)^-(D30-$D$28)</f>
        <v>35.26096370805147</v>
      </c>
      <c r="E44" s="26">
        <f>(1+1)^-(E30-$E$28)</f>
        <v>40.78594007421637</v>
      </c>
    </row>
    <row r="45" spans="2:5">
      <c r="B45" t="s">
        <v>45</v>
      </c>
      <c r="C45" s="26">
        <f t="shared" si="13"/>
        <v>1.021012125707194</v>
      </c>
      <c r="D45" s="26">
        <f>(1+1)^-(D31-$D$28)</f>
        <v>0.38958228983025012</v>
      </c>
      <c r="E45" s="26">
        <f>(1+1)^-(E31-$E$28)</f>
        <v>1.4191233562003851</v>
      </c>
    </row>
  </sheetData>
  <mergeCells count="3">
    <mergeCell ref="C4:D4"/>
    <mergeCell ref="E4:F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Raw data RT-qPCR (Fig 1)</vt:lpstr>
      <vt:lpstr>Raw data RT-qPCR (Fig 2c)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Microsoft Office User</cp:lastModifiedBy>
  <cp:lastPrinted>2019-11-21T08:27:52Z</cp:lastPrinted>
  <dcterms:created xsi:type="dcterms:W3CDTF">2019-11-11T20:31:22Z</dcterms:created>
  <dcterms:modified xsi:type="dcterms:W3CDTF">2020-04-19T09:17:20Z</dcterms:modified>
</cp:coreProperties>
</file>