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ne/Documents/Recherche/PhD/Thèse/Papiers/Gaz rares - isotopes/Reviews/Tables/"/>
    </mc:Choice>
  </mc:AlternateContent>
  <xr:revisionPtr revIDLastSave="0" documentId="13_ncr:1_{A6B08CC9-41DF-AF40-B11E-7BDF31765006}" xr6:coauthVersionLast="45" xr6:coauthVersionMax="45" xr10:uidLastSave="{00000000-0000-0000-0000-000000000000}"/>
  <bookViews>
    <workbookView xWindow="4060" yWindow="460" windowWidth="21540" windowHeight="13940" tabRatio="500" activeTab="3" xr2:uid="{00000000-000D-0000-FFFF-FFFF00000000}"/>
  </bookViews>
  <sheets>
    <sheet name="206Pb_204Pb" sheetId="9" r:id="rId1"/>
    <sheet name="207Pb_204Pb" sheetId="12" r:id="rId2"/>
    <sheet name="208Pb_204Pb" sheetId="13" r:id="rId3"/>
    <sheet name="143Nd_144Nd" sheetId="14" r:id="rId4"/>
    <sheet name="3He_4He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6" l="1"/>
  <c r="E4" i="16" s="1"/>
  <c r="C32" i="16"/>
  <c r="F4" i="16" s="1"/>
  <c r="G4" i="16" l="1"/>
  <c r="C35" i="16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C36" i="16"/>
  <c r="G33" i="16" s="1"/>
  <c r="C24" i="14"/>
  <c r="B24" i="14"/>
  <c r="C27" i="14"/>
  <c r="C28" i="14" s="1"/>
  <c r="G25" i="14" s="1"/>
  <c r="E4" i="14"/>
  <c r="C24" i="13"/>
  <c r="B24" i="13"/>
  <c r="C27" i="13"/>
  <c r="E4" i="13"/>
  <c r="C24" i="12"/>
  <c r="B24" i="12"/>
  <c r="C27" i="12"/>
  <c r="E4" i="12"/>
  <c r="E5" i="16" l="1"/>
  <c r="G5" i="16" s="1"/>
  <c r="E5" i="14"/>
  <c r="F4" i="14"/>
  <c r="G4" i="14" s="1"/>
  <c r="F5" i="14"/>
  <c r="F6" i="14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C28" i="13"/>
  <c r="G25" i="13" s="1"/>
  <c r="E5" i="13"/>
  <c r="F4" i="13"/>
  <c r="F5" i="13" s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C28" i="12"/>
  <c r="G25" i="12" s="1"/>
  <c r="E5" i="12"/>
  <c r="F4" i="12"/>
  <c r="F5" i="12" s="1"/>
  <c r="F6" i="12" s="1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C27" i="9"/>
  <c r="C24" i="9"/>
  <c r="B24" i="9"/>
  <c r="E6" i="16" l="1"/>
  <c r="G6" i="16" s="1"/>
  <c r="E6" i="14"/>
  <c r="G5" i="14"/>
  <c r="G5" i="13"/>
  <c r="E6" i="13"/>
  <c r="G4" i="13"/>
  <c r="G5" i="12"/>
  <c r="E6" i="12"/>
  <c r="G4" i="12"/>
  <c r="C28" i="9"/>
  <c r="G25" i="9" s="1"/>
  <c r="G26" i="9" s="1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E4" i="9"/>
  <c r="E7" i="16" l="1"/>
  <c r="G7" i="16" s="1"/>
  <c r="E7" i="14"/>
  <c r="G6" i="14"/>
  <c r="E7" i="13"/>
  <c r="G6" i="13"/>
  <c r="E7" i="12"/>
  <c r="G6" i="12"/>
  <c r="G4" i="9"/>
  <c r="E5" i="9"/>
  <c r="E8" i="16" l="1"/>
  <c r="G8" i="16" s="1"/>
  <c r="G7" i="14"/>
  <c r="E8" i="14"/>
  <c r="E8" i="13"/>
  <c r="G7" i="13"/>
  <c r="E8" i="12"/>
  <c r="G7" i="12"/>
  <c r="E6" i="9"/>
  <c r="G5" i="9"/>
  <c r="E9" i="16" l="1"/>
  <c r="G9" i="16" s="1"/>
  <c r="E9" i="14"/>
  <c r="G8" i="14"/>
  <c r="E9" i="13"/>
  <c r="G8" i="13"/>
  <c r="E9" i="12"/>
  <c r="G8" i="12"/>
  <c r="E7" i="9"/>
  <c r="G6" i="9"/>
  <c r="E10" i="16" l="1"/>
  <c r="G10" i="16" s="1"/>
  <c r="G9" i="14"/>
  <c r="E10" i="14"/>
  <c r="G9" i="13"/>
  <c r="E10" i="13"/>
  <c r="G9" i="12"/>
  <c r="E10" i="12"/>
  <c r="E8" i="9"/>
  <c r="G7" i="9"/>
  <c r="E11" i="16" l="1"/>
  <c r="E12" i="16" s="1"/>
  <c r="E11" i="14"/>
  <c r="G10" i="14"/>
  <c r="E11" i="13"/>
  <c r="G10" i="13"/>
  <c r="E11" i="12"/>
  <c r="G10" i="12"/>
  <c r="G8" i="9"/>
  <c r="E9" i="9"/>
  <c r="G11" i="16" l="1"/>
  <c r="G12" i="16"/>
  <c r="E13" i="16"/>
  <c r="G11" i="14"/>
  <c r="E12" i="14"/>
  <c r="E12" i="13"/>
  <c r="G11" i="13"/>
  <c r="E12" i="12"/>
  <c r="G11" i="12"/>
  <c r="E10" i="9"/>
  <c r="G9" i="9"/>
  <c r="G13" i="16" l="1"/>
  <c r="E14" i="16"/>
  <c r="E13" i="14"/>
  <c r="G12" i="14"/>
  <c r="E13" i="13"/>
  <c r="G12" i="13"/>
  <c r="E13" i="12"/>
  <c r="G12" i="12"/>
  <c r="G10" i="9"/>
  <c r="E11" i="9"/>
  <c r="E15" i="16" l="1"/>
  <c r="G14" i="16"/>
  <c r="G13" i="14"/>
  <c r="E14" i="14"/>
  <c r="G13" i="13"/>
  <c r="E14" i="13"/>
  <c r="G13" i="12"/>
  <c r="E14" i="12"/>
  <c r="G11" i="9"/>
  <c r="E12" i="9"/>
  <c r="E16" i="16" l="1"/>
  <c r="G15" i="16"/>
  <c r="E15" i="14"/>
  <c r="G14" i="14"/>
  <c r="E15" i="13"/>
  <c r="G14" i="13"/>
  <c r="E15" i="12"/>
  <c r="G14" i="12"/>
  <c r="G12" i="9"/>
  <c r="E13" i="9"/>
  <c r="G16" i="16" l="1"/>
  <c r="E17" i="16"/>
  <c r="G15" i="14"/>
  <c r="E16" i="14"/>
  <c r="E16" i="13"/>
  <c r="G15" i="13"/>
  <c r="E16" i="12"/>
  <c r="G15" i="12"/>
  <c r="G13" i="9"/>
  <c r="E14" i="9"/>
  <c r="G17" i="16" l="1"/>
  <c r="E18" i="16"/>
  <c r="E17" i="14"/>
  <c r="G16" i="14"/>
  <c r="E17" i="13"/>
  <c r="G16" i="13"/>
  <c r="E17" i="12"/>
  <c r="G16" i="12"/>
  <c r="E15" i="9"/>
  <c r="G14" i="9"/>
  <c r="E19" i="16" l="1"/>
  <c r="G18" i="16"/>
  <c r="G17" i="14"/>
  <c r="E18" i="14"/>
  <c r="G17" i="13"/>
  <c r="E18" i="13"/>
  <c r="G17" i="12"/>
  <c r="E18" i="12"/>
  <c r="G15" i="9"/>
  <c r="E16" i="9"/>
  <c r="E20" i="16" l="1"/>
  <c r="G19" i="16"/>
  <c r="E19" i="14"/>
  <c r="G18" i="14"/>
  <c r="E19" i="13"/>
  <c r="G18" i="13"/>
  <c r="E19" i="12"/>
  <c r="G18" i="12"/>
  <c r="G16" i="9"/>
  <c r="E17" i="9"/>
  <c r="G20" i="16" l="1"/>
  <c r="E21" i="16"/>
  <c r="G19" i="14"/>
  <c r="E20" i="14"/>
  <c r="E20" i="13"/>
  <c r="G19" i="13"/>
  <c r="E20" i="12"/>
  <c r="G19" i="12"/>
  <c r="E18" i="9"/>
  <c r="G17" i="9"/>
  <c r="G21" i="16" l="1"/>
  <c r="E22" i="16"/>
  <c r="E21" i="14"/>
  <c r="G20" i="14"/>
  <c r="E21" i="13"/>
  <c r="G20" i="13"/>
  <c r="E21" i="12"/>
  <c r="G20" i="12"/>
  <c r="G18" i="9"/>
  <c r="E19" i="9"/>
  <c r="G22" i="16" l="1"/>
  <c r="E23" i="16"/>
  <c r="G21" i="14"/>
  <c r="E22" i="14"/>
  <c r="G22" i="14" s="1"/>
  <c r="G24" i="14" s="1"/>
  <c r="G26" i="14" s="1"/>
  <c r="G21" i="13"/>
  <c r="E22" i="13"/>
  <c r="G22" i="13" s="1"/>
  <c r="G24" i="13" s="1"/>
  <c r="G26" i="13" s="1"/>
  <c r="G21" i="12"/>
  <c r="E22" i="12"/>
  <c r="G22" i="12" s="1"/>
  <c r="G24" i="12" s="1"/>
  <c r="G26" i="12" s="1"/>
  <c r="E20" i="9"/>
  <c r="G19" i="9"/>
  <c r="G23" i="16" l="1"/>
  <c r="E24" i="16"/>
  <c r="G20" i="9"/>
  <c r="E21" i="9"/>
  <c r="G24" i="16" l="1"/>
  <c r="E25" i="16"/>
  <c r="E22" i="9"/>
  <c r="G22" i="9" s="1"/>
  <c r="G21" i="9"/>
  <c r="G25" i="16" l="1"/>
  <c r="E26" i="16"/>
  <c r="G24" i="9"/>
  <c r="G26" i="16" l="1"/>
  <c r="E27" i="16"/>
  <c r="G27" i="16" l="1"/>
  <c r="E28" i="16"/>
  <c r="E29" i="16" l="1"/>
  <c r="E30" i="16" s="1"/>
  <c r="G30" i="16" s="1"/>
  <c r="G28" i="16"/>
  <c r="G29" i="16" l="1"/>
  <c r="G32" i="16" l="1"/>
  <c r="G34" i="16" s="1"/>
</calcChain>
</file>

<file path=xl/sharedStrings.xml><?xml version="1.0" encoding="utf-8"?>
<sst xmlns="http://schemas.openxmlformats.org/spreadsheetml/2006/main" count="70" uniqueCount="17">
  <si>
    <t>Values</t>
  </si>
  <si>
    <t>Ultramafic</t>
  </si>
  <si>
    <t>Volcanic</t>
  </si>
  <si>
    <t>c</t>
  </si>
  <si>
    <t>Total</t>
  </si>
  <si>
    <t>a</t>
  </si>
  <si>
    <t>D</t>
  </si>
  <si>
    <t>CDF volcanic (%)</t>
  </si>
  <si>
    <t>CDF Ultramafic (%)</t>
  </si>
  <si>
    <t>Difference</t>
  </si>
  <si>
    <t>with H0 = samples from the same statistical distribution</t>
  </si>
  <si>
    <r>
      <t>D</t>
    </r>
    <r>
      <rPr>
        <vertAlign val="subscript"/>
        <sz val="10"/>
        <color theme="1"/>
        <rFont val="Times New Roman"/>
        <family val="1"/>
      </rPr>
      <t>criteria</t>
    </r>
  </si>
  <si>
    <r>
      <t xml:space="preserve">Table S2. </t>
    </r>
    <r>
      <rPr>
        <b/>
        <sz val="11"/>
        <color rgb="FF000000"/>
        <rFont val="Times New Roman"/>
        <family val="1"/>
      </rPr>
      <t xml:space="preserve">Two-sample Kolmogorov-Smirnov test for </t>
    </r>
    <r>
      <rPr>
        <b/>
        <vertAlign val="superscript"/>
        <sz val="11"/>
        <color rgb="FF000000"/>
        <rFont val="Times New Roman"/>
        <family val="1"/>
      </rPr>
      <t>208</t>
    </r>
    <r>
      <rPr>
        <b/>
        <sz val="11"/>
        <color rgb="FF000000"/>
        <rFont val="Times New Roman"/>
        <family val="1"/>
      </rPr>
      <t>Pb/</t>
    </r>
    <r>
      <rPr>
        <b/>
        <vertAlign val="superscript"/>
        <sz val="11"/>
        <color rgb="FF000000"/>
        <rFont val="Times New Roman"/>
        <family val="1"/>
      </rPr>
      <t>204</t>
    </r>
    <r>
      <rPr>
        <b/>
        <sz val="11"/>
        <color rgb="FF000000"/>
        <rFont val="Times New Roman"/>
        <family val="1"/>
      </rPr>
      <t>Pb ratios.</t>
    </r>
  </si>
  <si>
    <r>
      <t xml:space="preserve">Table S2. </t>
    </r>
    <r>
      <rPr>
        <b/>
        <sz val="11"/>
        <color rgb="FF000000"/>
        <rFont val="Times New Roman"/>
        <family val="1"/>
      </rPr>
      <t xml:space="preserve">Two-sample Kolmogorov-Smirnov test for </t>
    </r>
    <r>
      <rPr>
        <b/>
        <vertAlign val="superscript"/>
        <sz val="11"/>
        <color rgb="FF000000"/>
        <rFont val="Times New Roman"/>
        <family val="1"/>
      </rPr>
      <t>206</t>
    </r>
    <r>
      <rPr>
        <b/>
        <sz val="11"/>
        <color rgb="FF000000"/>
        <rFont val="Times New Roman"/>
        <family val="1"/>
      </rPr>
      <t>Pb/</t>
    </r>
    <r>
      <rPr>
        <b/>
        <vertAlign val="superscript"/>
        <sz val="11"/>
        <color rgb="FF000000"/>
        <rFont val="Times New Roman"/>
        <family val="1"/>
      </rPr>
      <t>204</t>
    </r>
    <r>
      <rPr>
        <b/>
        <sz val="11"/>
        <color rgb="FF000000"/>
        <rFont val="Times New Roman"/>
        <family val="1"/>
      </rPr>
      <t>Pb ratios.</t>
    </r>
  </si>
  <si>
    <r>
      <t xml:space="preserve">Table S2. </t>
    </r>
    <r>
      <rPr>
        <b/>
        <sz val="11"/>
        <color rgb="FF000000"/>
        <rFont val="Times New Roman"/>
        <family val="1"/>
      </rPr>
      <t xml:space="preserve">Two-sample Kolmogorov-Smirnov test for </t>
    </r>
    <r>
      <rPr>
        <b/>
        <vertAlign val="superscript"/>
        <sz val="11"/>
        <color rgb="FF000000"/>
        <rFont val="Times New Roman"/>
        <family val="1"/>
      </rPr>
      <t>207</t>
    </r>
    <r>
      <rPr>
        <b/>
        <sz val="11"/>
        <color rgb="FF000000"/>
        <rFont val="Times New Roman"/>
        <family val="1"/>
      </rPr>
      <t>Pb/</t>
    </r>
    <r>
      <rPr>
        <b/>
        <vertAlign val="superscript"/>
        <sz val="11"/>
        <color rgb="FF000000"/>
        <rFont val="Times New Roman"/>
        <family val="1"/>
      </rPr>
      <t>204</t>
    </r>
    <r>
      <rPr>
        <b/>
        <sz val="11"/>
        <color rgb="FF000000"/>
        <rFont val="Times New Roman"/>
        <family val="1"/>
      </rPr>
      <t>Pb ratios.</t>
    </r>
  </si>
  <si>
    <r>
      <t xml:space="preserve">Table S2. </t>
    </r>
    <r>
      <rPr>
        <b/>
        <sz val="11"/>
        <color rgb="FF000000"/>
        <rFont val="Times New Roman"/>
        <family val="1"/>
      </rPr>
      <t xml:space="preserve">Two-sample Kolmogorov-Smirnov test for </t>
    </r>
    <r>
      <rPr>
        <b/>
        <vertAlign val="superscript"/>
        <sz val="11"/>
        <color rgb="FF000000"/>
        <rFont val="Times New Roman"/>
        <family val="1"/>
      </rPr>
      <t>143</t>
    </r>
    <r>
      <rPr>
        <b/>
        <sz val="11"/>
        <color rgb="FF000000"/>
        <rFont val="Times New Roman"/>
        <family val="1"/>
      </rPr>
      <t>Nd/</t>
    </r>
    <r>
      <rPr>
        <b/>
        <vertAlign val="superscript"/>
        <sz val="11"/>
        <color rgb="FF000000"/>
        <rFont val="Times New Roman"/>
        <family val="1"/>
      </rPr>
      <t>144</t>
    </r>
    <r>
      <rPr>
        <b/>
        <sz val="11"/>
        <color rgb="FF000000"/>
        <rFont val="Times New Roman"/>
        <family val="1"/>
      </rPr>
      <t>Nd ratios.</t>
    </r>
  </si>
  <si>
    <r>
      <t xml:space="preserve">Table S2. </t>
    </r>
    <r>
      <rPr>
        <b/>
        <sz val="11"/>
        <color rgb="FF000000"/>
        <rFont val="Times New Roman"/>
        <family val="1"/>
      </rPr>
      <t xml:space="preserve">Two-sample Kolmogorov-Smirnov test for </t>
    </r>
    <r>
      <rPr>
        <b/>
        <vertAlign val="superscript"/>
        <sz val="11"/>
        <color rgb="FF000000"/>
        <rFont val="Times New Roman"/>
        <family val="1"/>
      </rPr>
      <t>3</t>
    </r>
    <r>
      <rPr>
        <b/>
        <sz val="11"/>
        <color rgb="FF000000"/>
        <rFont val="Times New Roman"/>
        <family val="1"/>
      </rPr>
      <t>He/</t>
    </r>
    <r>
      <rPr>
        <b/>
        <vertAlign val="superscript"/>
        <sz val="11"/>
        <color rgb="FF000000"/>
        <rFont val="Times New Roman"/>
        <family val="1"/>
      </rPr>
      <t>4</t>
    </r>
    <r>
      <rPr>
        <b/>
        <sz val="11"/>
        <color rgb="FF000000"/>
        <rFont val="Times New Roman"/>
        <family val="1"/>
      </rPr>
      <t>He ratios.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</si>
</sst>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Symbol"/>
      <charset val="2"/>
    </font>
    <font>
      <vertAlign val="subscript"/>
      <sz val="10"/>
      <color theme="1"/>
      <name val="Times New Roman"/>
      <family val="1"/>
    </font>
    <font>
      <b/>
      <vertAlign val="superscript"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</cellXfs>
  <cellStyles count="1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8475-A270-6344-8CF1-8628E70CAD26}">
  <dimension ref="A1:J48"/>
  <sheetViews>
    <sheetView topLeftCell="A5" workbookViewId="0">
      <selection activeCell="F26" sqref="F26"/>
    </sheetView>
  </sheetViews>
  <sheetFormatPr baseColWidth="10" defaultRowHeight="16" x14ac:dyDescent="0.2"/>
  <cols>
    <col min="1" max="3" width="10.83203125" style="2"/>
    <col min="4" max="4" width="1" style="2" customWidth="1"/>
    <col min="5" max="5" width="15.6640625" style="2" bestFit="1" customWidth="1"/>
    <col min="6" max="6" width="14" style="2" bestFit="1" customWidth="1"/>
    <col min="7" max="7" width="9.83203125" style="2" customWidth="1"/>
    <col min="8" max="16384" width="10.83203125" style="2"/>
  </cols>
  <sheetData>
    <row r="1" spans="1:10" x14ac:dyDescent="0.2">
      <c r="A1" s="1" t="s">
        <v>13</v>
      </c>
    </row>
    <row r="2" spans="1:10" ht="4" customHeight="1" x14ac:dyDescent="0.2">
      <c r="A2" s="1"/>
    </row>
    <row r="3" spans="1:10" x14ac:dyDescent="0.2">
      <c r="A3" s="4" t="s">
        <v>0</v>
      </c>
      <c r="B3" s="4" t="s">
        <v>1</v>
      </c>
      <c r="C3" s="4" t="s">
        <v>2</v>
      </c>
      <c r="D3" s="4"/>
      <c r="E3" s="4" t="s">
        <v>8</v>
      </c>
      <c r="F3" s="4" t="s">
        <v>7</v>
      </c>
      <c r="G3" s="4" t="s">
        <v>9</v>
      </c>
      <c r="H3" s="5"/>
    </row>
    <row r="4" spans="1:10" x14ac:dyDescent="0.2">
      <c r="A4" s="8">
        <v>17.689800000000002</v>
      </c>
      <c r="B4" s="5">
        <v>1</v>
      </c>
      <c r="C4" s="5">
        <v>0</v>
      </c>
      <c r="D4" s="5"/>
      <c r="E4" s="8">
        <f>B4/B$24</f>
        <v>0.16666666666666666</v>
      </c>
      <c r="F4" s="8">
        <f>C4/C$24</f>
        <v>0</v>
      </c>
      <c r="G4" s="8">
        <f>ABS(E4-F4)</f>
        <v>0.16666666666666666</v>
      </c>
      <c r="H4" s="5"/>
    </row>
    <row r="5" spans="1:10" x14ac:dyDescent="0.2">
      <c r="A5" s="8">
        <v>17.756</v>
      </c>
      <c r="B5" s="5">
        <v>1</v>
      </c>
      <c r="C5" s="5">
        <v>0</v>
      </c>
      <c r="D5" s="5"/>
      <c r="E5" s="8">
        <f t="shared" ref="E5:E22" si="0">B5/B$24+E4</f>
        <v>0.33333333333333331</v>
      </c>
      <c r="F5" s="8">
        <f t="shared" ref="F5:F22" si="1">C5/C$24+F4</f>
        <v>0</v>
      </c>
      <c r="G5" s="8">
        <f t="shared" ref="G5:G22" si="2">ABS(E5-F5)</f>
        <v>0.33333333333333331</v>
      </c>
      <c r="H5" s="5"/>
    </row>
    <row r="6" spans="1:10" x14ac:dyDescent="0.2">
      <c r="A6" s="8">
        <v>17.757899999999999</v>
      </c>
      <c r="B6" s="5">
        <v>1</v>
      </c>
      <c r="C6" s="5">
        <v>0</v>
      </c>
      <c r="D6" s="5"/>
      <c r="E6" s="8">
        <f t="shared" si="0"/>
        <v>0.5</v>
      </c>
      <c r="F6" s="8">
        <f t="shared" si="1"/>
        <v>0</v>
      </c>
      <c r="G6" s="8">
        <f t="shared" si="2"/>
        <v>0.5</v>
      </c>
      <c r="H6" s="5"/>
      <c r="I6" s="5"/>
      <c r="J6" s="5"/>
    </row>
    <row r="7" spans="1:10" x14ac:dyDescent="0.2">
      <c r="A7" s="8">
        <v>17.7624</v>
      </c>
      <c r="B7" s="5">
        <v>1</v>
      </c>
      <c r="C7" s="5">
        <v>0</v>
      </c>
      <c r="D7" s="5"/>
      <c r="E7" s="8">
        <f t="shared" si="0"/>
        <v>0.66666666666666663</v>
      </c>
      <c r="F7" s="8">
        <f t="shared" si="1"/>
        <v>0</v>
      </c>
      <c r="G7" s="8">
        <f t="shared" si="2"/>
        <v>0.66666666666666663</v>
      </c>
      <c r="H7" s="5"/>
      <c r="I7" s="5"/>
      <c r="J7" s="5"/>
    </row>
    <row r="8" spans="1:10" x14ac:dyDescent="0.2">
      <c r="A8" s="8">
        <v>17.769300000000001</v>
      </c>
      <c r="B8" s="5">
        <v>1</v>
      </c>
      <c r="C8" s="5">
        <v>0</v>
      </c>
      <c r="D8" s="5"/>
      <c r="E8" s="8">
        <f t="shared" si="0"/>
        <v>0.83333333333333326</v>
      </c>
      <c r="F8" s="8">
        <f t="shared" si="1"/>
        <v>0</v>
      </c>
      <c r="G8" s="8">
        <f t="shared" si="2"/>
        <v>0.83333333333333326</v>
      </c>
      <c r="H8" s="5"/>
      <c r="I8" s="5"/>
      <c r="J8" s="5"/>
    </row>
    <row r="9" spans="1:10" x14ac:dyDescent="0.2">
      <c r="A9" s="8">
        <v>17.780417193500401</v>
      </c>
      <c r="B9" s="5">
        <v>0</v>
      </c>
      <c r="C9" s="5">
        <v>1</v>
      </c>
      <c r="D9" s="5"/>
      <c r="E9" s="8">
        <f t="shared" si="0"/>
        <v>0.83333333333333326</v>
      </c>
      <c r="F9" s="8">
        <f t="shared" si="1"/>
        <v>7.6923076923076927E-2</v>
      </c>
      <c r="G9" s="8">
        <f t="shared" si="2"/>
        <v>0.75641025641025639</v>
      </c>
      <c r="H9" s="5"/>
      <c r="I9" s="5"/>
      <c r="J9" s="5"/>
    </row>
    <row r="10" spans="1:10" x14ac:dyDescent="0.2">
      <c r="A10" s="8">
        <v>17.7895</v>
      </c>
      <c r="B10" s="5">
        <v>1</v>
      </c>
      <c r="C10" s="5">
        <v>0</v>
      </c>
      <c r="D10" s="5"/>
      <c r="E10" s="8">
        <f t="shared" si="0"/>
        <v>0.99999999999999989</v>
      </c>
      <c r="F10" s="8">
        <f t="shared" si="1"/>
        <v>7.6923076923076927E-2</v>
      </c>
      <c r="G10" s="8">
        <f t="shared" si="2"/>
        <v>0.92307692307692291</v>
      </c>
      <c r="H10" s="5"/>
      <c r="I10" s="5"/>
      <c r="J10" s="5"/>
    </row>
    <row r="11" spans="1:10" x14ac:dyDescent="0.2">
      <c r="A11" s="8">
        <v>17.796029604538202</v>
      </c>
      <c r="B11" s="5">
        <v>0</v>
      </c>
      <c r="C11" s="5">
        <v>1</v>
      </c>
      <c r="D11" s="5"/>
      <c r="E11" s="8">
        <f t="shared" si="0"/>
        <v>0.99999999999999989</v>
      </c>
      <c r="F11" s="8">
        <f t="shared" si="1"/>
        <v>0.15384615384615385</v>
      </c>
      <c r="G11" s="8">
        <f t="shared" si="2"/>
        <v>0.84615384615384603</v>
      </c>
      <c r="H11" s="5"/>
      <c r="I11" s="5"/>
      <c r="J11" s="5"/>
    </row>
    <row r="12" spans="1:10" x14ac:dyDescent="0.2">
      <c r="A12" s="8">
        <v>17.804200000000002</v>
      </c>
      <c r="B12" s="5">
        <v>0</v>
      </c>
      <c r="C12" s="5">
        <v>1</v>
      </c>
      <c r="D12" s="5"/>
      <c r="E12" s="8">
        <f t="shared" si="0"/>
        <v>0.99999999999999989</v>
      </c>
      <c r="F12" s="8">
        <f t="shared" si="1"/>
        <v>0.23076923076923078</v>
      </c>
      <c r="G12" s="8">
        <f t="shared" si="2"/>
        <v>0.76923076923076916</v>
      </c>
      <c r="H12" s="5"/>
      <c r="I12" s="5"/>
      <c r="J12" s="5"/>
    </row>
    <row r="13" spans="1:10" x14ac:dyDescent="0.2">
      <c r="A13" s="8">
        <v>17.812389685054502</v>
      </c>
      <c r="B13" s="5">
        <v>0</v>
      </c>
      <c r="C13" s="5">
        <v>1</v>
      </c>
      <c r="D13" s="5"/>
      <c r="E13" s="8">
        <f t="shared" si="0"/>
        <v>0.99999999999999989</v>
      </c>
      <c r="F13" s="8">
        <f t="shared" si="1"/>
        <v>0.30769230769230771</v>
      </c>
      <c r="G13" s="8">
        <f t="shared" si="2"/>
        <v>0.69230769230769218</v>
      </c>
      <c r="H13" s="5"/>
      <c r="I13" s="5"/>
      <c r="J13" s="5"/>
    </row>
    <row r="14" spans="1:10" x14ac:dyDescent="0.2">
      <c r="A14" s="8">
        <v>17.8157989876199</v>
      </c>
      <c r="B14" s="5">
        <v>0</v>
      </c>
      <c r="C14" s="5">
        <v>1</v>
      </c>
      <c r="D14" s="5"/>
      <c r="E14" s="8">
        <f t="shared" si="0"/>
        <v>0.99999999999999989</v>
      </c>
      <c r="F14" s="8">
        <f t="shared" si="1"/>
        <v>0.38461538461538464</v>
      </c>
      <c r="G14" s="8">
        <f t="shared" si="2"/>
        <v>0.6153846153846152</v>
      </c>
      <c r="H14" s="5"/>
      <c r="I14" s="5"/>
      <c r="J14" s="5"/>
    </row>
    <row r="15" spans="1:10" x14ac:dyDescent="0.2">
      <c r="A15" s="8">
        <v>17.886041933163099</v>
      </c>
      <c r="B15" s="5">
        <v>0</v>
      </c>
      <c r="C15" s="5">
        <v>1</v>
      </c>
      <c r="D15" s="5"/>
      <c r="E15" s="8">
        <f t="shared" si="0"/>
        <v>0.99999999999999989</v>
      </c>
      <c r="F15" s="8">
        <f t="shared" si="1"/>
        <v>0.46153846153846156</v>
      </c>
      <c r="G15" s="8">
        <f t="shared" si="2"/>
        <v>0.53846153846153832</v>
      </c>
      <c r="H15" s="5"/>
      <c r="I15" s="5"/>
      <c r="J15" s="5"/>
    </row>
    <row r="16" spans="1:10" x14ac:dyDescent="0.2">
      <c r="A16" s="8">
        <v>17.886130996330699</v>
      </c>
      <c r="B16" s="5">
        <v>0</v>
      </c>
      <c r="C16" s="5">
        <v>1</v>
      </c>
      <c r="D16" s="5"/>
      <c r="E16" s="8">
        <f t="shared" si="0"/>
        <v>0.99999999999999989</v>
      </c>
      <c r="F16" s="8">
        <f t="shared" si="1"/>
        <v>0.53846153846153855</v>
      </c>
      <c r="G16" s="8">
        <f t="shared" si="2"/>
        <v>0.46153846153846134</v>
      </c>
      <c r="H16" s="5"/>
      <c r="I16" s="5"/>
      <c r="J16" s="5"/>
    </row>
    <row r="17" spans="1:10" x14ac:dyDescent="0.2">
      <c r="A17" s="8">
        <v>17.886408082164099</v>
      </c>
      <c r="B17" s="5">
        <v>0</v>
      </c>
      <c r="C17" s="5">
        <v>1</v>
      </c>
      <c r="D17" s="5"/>
      <c r="E17" s="8">
        <f t="shared" si="0"/>
        <v>0.99999999999999989</v>
      </c>
      <c r="F17" s="8">
        <f t="shared" si="1"/>
        <v>0.61538461538461542</v>
      </c>
      <c r="G17" s="8">
        <f t="shared" si="2"/>
        <v>0.38461538461538447</v>
      </c>
      <c r="H17" s="5"/>
      <c r="I17" s="5"/>
      <c r="J17" s="5"/>
    </row>
    <row r="18" spans="1:10" x14ac:dyDescent="0.2">
      <c r="A18" s="8">
        <v>17.898736910023899</v>
      </c>
      <c r="B18" s="5">
        <v>0</v>
      </c>
      <c r="C18" s="5">
        <v>1</v>
      </c>
      <c r="D18" s="5"/>
      <c r="E18" s="8">
        <f t="shared" si="0"/>
        <v>0.99999999999999989</v>
      </c>
      <c r="F18" s="8">
        <f t="shared" si="1"/>
        <v>0.69230769230769229</v>
      </c>
      <c r="G18" s="8">
        <f t="shared" si="2"/>
        <v>0.3076923076923076</v>
      </c>
      <c r="H18" s="5"/>
      <c r="I18" s="5"/>
      <c r="J18" s="5"/>
    </row>
    <row r="19" spans="1:10" x14ac:dyDescent="0.2">
      <c r="A19" s="8">
        <v>17.920153945722799</v>
      </c>
      <c r="B19" s="5">
        <v>0</v>
      </c>
      <c r="C19" s="5">
        <v>1</v>
      </c>
      <c r="D19" s="5"/>
      <c r="E19" s="8">
        <f t="shared" si="0"/>
        <v>0.99999999999999989</v>
      </c>
      <c r="F19" s="8">
        <f t="shared" si="1"/>
        <v>0.76923076923076916</v>
      </c>
      <c r="G19" s="8">
        <f t="shared" si="2"/>
        <v>0.23076923076923073</v>
      </c>
      <c r="H19" s="5"/>
      <c r="I19" s="5"/>
      <c r="J19" s="5"/>
    </row>
    <row r="20" spans="1:10" x14ac:dyDescent="0.2">
      <c r="A20" s="8">
        <v>17.9605</v>
      </c>
      <c r="B20" s="5">
        <v>0</v>
      </c>
      <c r="C20" s="5">
        <v>1</v>
      </c>
      <c r="D20" s="5"/>
      <c r="E20" s="8">
        <f t="shared" si="0"/>
        <v>0.99999999999999989</v>
      </c>
      <c r="F20" s="8">
        <f t="shared" si="1"/>
        <v>0.84615384615384603</v>
      </c>
      <c r="G20" s="8">
        <f t="shared" si="2"/>
        <v>0.15384615384615385</v>
      </c>
      <c r="H20" s="5"/>
      <c r="I20" s="5"/>
      <c r="J20" s="5"/>
    </row>
    <row r="21" spans="1:10" x14ac:dyDescent="0.2">
      <c r="A21" s="8">
        <v>18.002116237575301</v>
      </c>
      <c r="B21" s="5">
        <v>0</v>
      </c>
      <c r="C21" s="5">
        <v>1</v>
      </c>
      <c r="D21" s="5"/>
      <c r="E21" s="8">
        <f t="shared" si="0"/>
        <v>0.99999999999999989</v>
      </c>
      <c r="F21" s="8">
        <f t="shared" si="1"/>
        <v>0.92307692307692291</v>
      </c>
      <c r="G21" s="8">
        <f t="shared" si="2"/>
        <v>7.6923076923076983E-2</v>
      </c>
      <c r="H21" s="5"/>
      <c r="I21" s="5"/>
      <c r="J21" s="5"/>
    </row>
    <row r="22" spans="1:10" x14ac:dyDescent="0.2">
      <c r="A22" s="13">
        <v>18.042000000000002</v>
      </c>
      <c r="B22" s="14">
        <v>0</v>
      </c>
      <c r="C22" s="14">
        <v>1</v>
      </c>
      <c r="D22" s="14"/>
      <c r="E22" s="13">
        <f t="shared" si="0"/>
        <v>0.99999999999999989</v>
      </c>
      <c r="F22" s="13">
        <f t="shared" si="1"/>
        <v>0.99999999999999978</v>
      </c>
      <c r="G22" s="13">
        <f t="shared" si="2"/>
        <v>1.1102230246251565E-16</v>
      </c>
      <c r="H22" s="5"/>
      <c r="I22" s="5"/>
      <c r="J22" s="5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16" t="s">
        <v>4</v>
      </c>
      <c r="B24" s="5">
        <f>SUM(B4:B22)</f>
        <v>6</v>
      </c>
      <c r="C24" s="5">
        <f>SUM(C4:C22)</f>
        <v>13</v>
      </c>
      <c r="D24" s="5"/>
      <c r="E24" s="15"/>
      <c r="F24" s="5" t="s">
        <v>6</v>
      </c>
      <c r="G24" s="8">
        <f>MAX(G4:G22)</f>
        <v>0.92307692307692291</v>
      </c>
      <c r="H24" s="5"/>
      <c r="I24" s="5"/>
      <c r="J24" s="5"/>
    </row>
    <row r="25" spans="1:10" ht="17" x14ac:dyDescent="0.25">
      <c r="A25" s="5"/>
      <c r="B25" s="5"/>
      <c r="C25" s="5"/>
      <c r="D25" s="5"/>
      <c r="E25" s="15"/>
      <c r="F25" s="5" t="s">
        <v>11</v>
      </c>
      <c r="G25" s="8">
        <f>C28</f>
        <v>0.67028844550726341</v>
      </c>
      <c r="H25" s="5"/>
      <c r="I25" s="5"/>
      <c r="J25" s="5"/>
    </row>
    <row r="26" spans="1:10" x14ac:dyDescent="0.2">
      <c r="A26" s="5"/>
      <c r="B26" s="6" t="s">
        <v>5</v>
      </c>
      <c r="C26" s="7">
        <v>0.05</v>
      </c>
      <c r="D26" s="5"/>
      <c r="E26" s="15"/>
      <c r="F26" s="5"/>
      <c r="G26" s="16" t="str">
        <f>IF(G24&gt;G25, "H0 rejected, distinct populations", "difference insufficient to reject H0")</f>
        <v>H0 rejected, distinct populations</v>
      </c>
      <c r="H26" s="5"/>
      <c r="I26" s="5"/>
      <c r="J26" s="5"/>
    </row>
    <row r="27" spans="1:10" x14ac:dyDescent="0.2">
      <c r="A27" s="5"/>
      <c r="B27" s="9" t="s">
        <v>3</v>
      </c>
      <c r="C27" s="10">
        <f>SQRT(-LN(C26/2)/2)</f>
        <v>1.3581015157406195</v>
      </c>
      <c r="D27" s="5"/>
      <c r="E27" s="15"/>
      <c r="F27" s="5"/>
      <c r="G27" s="5"/>
      <c r="H27" s="5"/>
      <c r="I27" s="5"/>
      <c r="J27" s="5"/>
    </row>
    <row r="28" spans="1:10" ht="17" x14ac:dyDescent="0.25">
      <c r="A28" s="5"/>
      <c r="B28" s="11" t="s">
        <v>11</v>
      </c>
      <c r="C28" s="12">
        <f>C27*SQRT((B24+C24)/B24/C24)</f>
        <v>0.67028844550726341</v>
      </c>
      <c r="D28" s="5"/>
      <c r="E28" s="15"/>
      <c r="F28" s="5" t="s">
        <v>10</v>
      </c>
      <c r="H28" s="5"/>
      <c r="I28" s="5"/>
      <c r="J28" s="5"/>
    </row>
    <row r="29" spans="1:10" x14ac:dyDescent="0.2">
      <c r="E29" s="3"/>
    </row>
    <row r="30" spans="1:10" x14ac:dyDescent="0.2">
      <c r="E30" s="3"/>
    </row>
    <row r="31" spans="1:10" x14ac:dyDescent="0.2">
      <c r="E31" s="3"/>
    </row>
    <row r="32" spans="1:10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</sheetData>
  <sortState xmlns:xlrd2="http://schemas.microsoft.com/office/spreadsheetml/2017/richdata2" ref="D30:E48">
    <sortCondition ref="E30:E48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8A89-955A-1241-B975-AC8A94B67B22}">
  <dimension ref="A1:J48"/>
  <sheetViews>
    <sheetView workbookViewId="0">
      <selection activeCell="F28" sqref="F28"/>
    </sheetView>
  </sheetViews>
  <sheetFormatPr baseColWidth="10" defaultRowHeight="16" x14ac:dyDescent="0.2"/>
  <cols>
    <col min="1" max="3" width="10.83203125" style="2"/>
    <col min="4" max="4" width="1" style="2" customWidth="1"/>
    <col min="5" max="5" width="15.6640625" style="2" bestFit="1" customWidth="1"/>
    <col min="6" max="6" width="14" style="2" bestFit="1" customWidth="1"/>
    <col min="7" max="7" width="9.83203125" style="2" customWidth="1"/>
    <col min="8" max="16384" width="10.83203125" style="2"/>
  </cols>
  <sheetData>
    <row r="1" spans="1:10" x14ac:dyDescent="0.2">
      <c r="A1" s="1" t="s">
        <v>14</v>
      </c>
    </row>
    <row r="2" spans="1:10" ht="4" customHeight="1" x14ac:dyDescent="0.2">
      <c r="A2" s="1"/>
    </row>
    <row r="3" spans="1:10" x14ac:dyDescent="0.2">
      <c r="A3" s="4" t="s">
        <v>0</v>
      </c>
      <c r="B3" s="4" t="s">
        <v>1</v>
      </c>
      <c r="C3" s="4" t="s">
        <v>2</v>
      </c>
      <c r="D3" s="4"/>
      <c r="E3" s="4" t="s">
        <v>8</v>
      </c>
      <c r="F3" s="4" t="s">
        <v>7</v>
      </c>
      <c r="G3" s="4" t="s">
        <v>9</v>
      </c>
      <c r="H3" s="5"/>
    </row>
    <row r="4" spans="1:10" x14ac:dyDescent="0.2">
      <c r="A4" s="8">
        <v>15.438000000000001</v>
      </c>
      <c r="B4" s="5">
        <v>1</v>
      </c>
      <c r="C4" s="5">
        <v>0</v>
      </c>
      <c r="D4" s="5"/>
      <c r="E4" s="8">
        <f>B4/B$24</f>
        <v>0.16666666666666666</v>
      </c>
      <c r="F4" s="8">
        <f>C4/C$24</f>
        <v>0</v>
      </c>
      <c r="G4" s="8">
        <f>ABS(E4-F4)</f>
        <v>0.16666666666666666</v>
      </c>
      <c r="H4" s="5"/>
    </row>
    <row r="5" spans="1:10" x14ac:dyDescent="0.2">
      <c r="A5" s="8">
        <v>15.4389</v>
      </c>
      <c r="B5" s="5">
        <v>1</v>
      </c>
      <c r="C5" s="5">
        <v>0</v>
      </c>
      <c r="D5" s="5"/>
      <c r="E5" s="8">
        <f t="shared" ref="E5:E22" si="0">B5/B$24+E4</f>
        <v>0.33333333333333331</v>
      </c>
      <c r="F5" s="8">
        <f t="shared" ref="F5:F22" si="1">C5/C$24+F4</f>
        <v>0</v>
      </c>
      <c r="G5" s="8">
        <f t="shared" ref="G5:G22" si="2">ABS(E5-F5)</f>
        <v>0.33333333333333331</v>
      </c>
      <c r="H5" s="5"/>
    </row>
    <row r="6" spans="1:10" x14ac:dyDescent="0.2">
      <c r="A6" s="8">
        <v>15.4407</v>
      </c>
      <c r="B6" s="5">
        <v>0</v>
      </c>
      <c r="C6" s="5">
        <v>1</v>
      </c>
      <c r="D6" s="5"/>
      <c r="E6" s="8">
        <f t="shared" si="0"/>
        <v>0.33333333333333331</v>
      </c>
      <c r="F6" s="8">
        <f t="shared" si="1"/>
        <v>7.6923076923076927E-2</v>
      </c>
      <c r="G6" s="8">
        <f t="shared" si="2"/>
        <v>0.25641025641025639</v>
      </c>
      <c r="H6" s="5"/>
      <c r="I6" s="5"/>
      <c r="J6" s="5"/>
    </row>
    <row r="7" spans="1:10" x14ac:dyDescent="0.2">
      <c r="A7" s="8">
        <v>15.4407</v>
      </c>
      <c r="B7" s="5">
        <v>1</v>
      </c>
      <c r="C7" s="5">
        <v>0</v>
      </c>
      <c r="D7" s="5"/>
      <c r="E7" s="8">
        <f t="shared" si="0"/>
        <v>0.5</v>
      </c>
      <c r="F7" s="8">
        <f t="shared" si="1"/>
        <v>7.6923076923076927E-2</v>
      </c>
      <c r="G7" s="8">
        <f t="shared" si="2"/>
        <v>0.42307692307692307</v>
      </c>
      <c r="H7" s="5"/>
      <c r="I7" s="5"/>
      <c r="J7" s="5"/>
    </row>
    <row r="8" spans="1:10" x14ac:dyDescent="0.2">
      <c r="A8" s="8">
        <v>15.441487901517799</v>
      </c>
      <c r="B8" s="5">
        <v>0</v>
      </c>
      <c r="C8" s="5">
        <v>1</v>
      </c>
      <c r="D8" s="5"/>
      <c r="E8" s="8">
        <f t="shared" si="0"/>
        <v>0.5</v>
      </c>
      <c r="F8" s="8">
        <f t="shared" si="1"/>
        <v>0.15384615384615385</v>
      </c>
      <c r="G8" s="8">
        <f t="shared" si="2"/>
        <v>0.34615384615384615</v>
      </c>
      <c r="H8" s="5"/>
      <c r="I8" s="5"/>
      <c r="J8" s="5"/>
    </row>
    <row r="9" spans="1:10" x14ac:dyDescent="0.2">
      <c r="A9" s="8">
        <v>15.442299999999999</v>
      </c>
      <c r="B9" s="5">
        <v>1</v>
      </c>
      <c r="C9" s="5">
        <v>0</v>
      </c>
      <c r="D9" s="5"/>
      <c r="E9" s="8">
        <f t="shared" si="0"/>
        <v>0.66666666666666663</v>
      </c>
      <c r="F9" s="8">
        <f t="shared" si="1"/>
        <v>0.15384615384615385</v>
      </c>
      <c r="G9" s="8">
        <f t="shared" si="2"/>
        <v>0.51282051282051277</v>
      </c>
      <c r="H9" s="5"/>
      <c r="I9" s="5"/>
      <c r="J9" s="5"/>
    </row>
    <row r="10" spans="1:10" x14ac:dyDescent="0.2">
      <c r="A10" s="8">
        <v>15.443899999999999</v>
      </c>
      <c r="B10" s="5">
        <v>1</v>
      </c>
      <c r="C10" s="5">
        <v>0</v>
      </c>
      <c r="D10" s="5"/>
      <c r="E10" s="8">
        <f t="shared" si="0"/>
        <v>0.83333333333333326</v>
      </c>
      <c r="F10" s="8">
        <f t="shared" si="1"/>
        <v>0.15384615384615385</v>
      </c>
      <c r="G10" s="8">
        <f t="shared" si="2"/>
        <v>0.6794871794871794</v>
      </c>
      <c r="H10" s="5"/>
      <c r="I10" s="5"/>
      <c r="J10" s="5"/>
    </row>
    <row r="11" spans="1:10" x14ac:dyDescent="0.2">
      <c r="A11" s="8">
        <v>15.4503</v>
      </c>
      <c r="B11" s="5">
        <v>1</v>
      </c>
      <c r="C11" s="5">
        <v>0</v>
      </c>
      <c r="D11" s="5"/>
      <c r="E11" s="8">
        <f t="shared" si="0"/>
        <v>0.99999999999999989</v>
      </c>
      <c r="F11" s="8">
        <f t="shared" si="1"/>
        <v>0.15384615384615385</v>
      </c>
      <c r="G11" s="8">
        <f t="shared" si="2"/>
        <v>0.84615384615384603</v>
      </c>
      <c r="H11" s="5"/>
      <c r="I11" s="5"/>
      <c r="J11" s="5"/>
    </row>
    <row r="12" spans="1:10" x14ac:dyDescent="0.2">
      <c r="A12" s="8">
        <v>15.45035864191</v>
      </c>
      <c r="B12" s="5">
        <v>0</v>
      </c>
      <c r="C12" s="5">
        <v>1</v>
      </c>
      <c r="D12" s="5"/>
      <c r="E12" s="8">
        <f t="shared" si="0"/>
        <v>0.99999999999999989</v>
      </c>
      <c r="F12" s="8">
        <f t="shared" si="1"/>
        <v>0.23076923076923078</v>
      </c>
      <c r="G12" s="8">
        <f t="shared" si="2"/>
        <v>0.76923076923076916</v>
      </c>
      <c r="H12" s="5"/>
      <c r="I12" s="5"/>
      <c r="J12" s="5"/>
    </row>
    <row r="13" spans="1:10" x14ac:dyDescent="0.2">
      <c r="A13" s="8">
        <v>15.4505901450322</v>
      </c>
      <c r="B13" s="5">
        <v>0</v>
      </c>
      <c r="C13" s="5">
        <v>1</v>
      </c>
      <c r="D13" s="5"/>
      <c r="E13" s="8">
        <f t="shared" si="0"/>
        <v>0.99999999999999989</v>
      </c>
      <c r="F13" s="8">
        <f t="shared" si="1"/>
        <v>0.30769230769230771</v>
      </c>
      <c r="G13" s="8">
        <f t="shared" si="2"/>
        <v>0.69230769230769218</v>
      </c>
      <c r="H13" s="5"/>
      <c r="I13" s="5"/>
      <c r="J13" s="5"/>
    </row>
    <row r="14" spans="1:10" x14ac:dyDescent="0.2">
      <c r="A14" s="8">
        <v>15.4549966218704</v>
      </c>
      <c r="B14" s="5">
        <v>0</v>
      </c>
      <c r="C14" s="5">
        <v>1</v>
      </c>
      <c r="D14" s="5"/>
      <c r="E14" s="8">
        <f t="shared" si="0"/>
        <v>0.99999999999999989</v>
      </c>
      <c r="F14" s="8">
        <f t="shared" si="1"/>
        <v>0.38461538461538464</v>
      </c>
      <c r="G14" s="8">
        <f t="shared" si="2"/>
        <v>0.6153846153846152</v>
      </c>
      <c r="H14" s="5"/>
      <c r="I14" s="5"/>
      <c r="J14" s="5"/>
    </row>
    <row r="15" spans="1:10" x14ac:dyDescent="0.2">
      <c r="A15" s="8">
        <v>15.455866674249201</v>
      </c>
      <c r="B15" s="5">
        <v>0</v>
      </c>
      <c r="C15" s="5">
        <v>1</v>
      </c>
      <c r="D15" s="5"/>
      <c r="E15" s="8">
        <f t="shared" si="0"/>
        <v>0.99999999999999989</v>
      </c>
      <c r="F15" s="8">
        <f t="shared" si="1"/>
        <v>0.46153846153846156</v>
      </c>
      <c r="G15" s="8">
        <f t="shared" si="2"/>
        <v>0.53846153846153832</v>
      </c>
      <c r="H15" s="5"/>
      <c r="I15" s="5"/>
      <c r="J15" s="5"/>
    </row>
    <row r="16" spans="1:10" x14ac:dyDescent="0.2">
      <c r="A16" s="8">
        <v>15.456732125274501</v>
      </c>
      <c r="B16" s="5">
        <v>0</v>
      </c>
      <c r="C16" s="5">
        <v>1</v>
      </c>
      <c r="D16" s="5"/>
      <c r="E16" s="8">
        <f t="shared" si="0"/>
        <v>0.99999999999999989</v>
      </c>
      <c r="F16" s="8">
        <f t="shared" si="1"/>
        <v>0.53846153846153855</v>
      </c>
      <c r="G16" s="8">
        <f t="shared" si="2"/>
        <v>0.46153846153846134</v>
      </c>
      <c r="H16" s="5"/>
      <c r="I16" s="5"/>
      <c r="J16" s="5"/>
    </row>
    <row r="17" spans="1:10" x14ac:dyDescent="0.2">
      <c r="A17" s="8">
        <v>15.456843274153</v>
      </c>
      <c r="B17" s="5">
        <v>0</v>
      </c>
      <c r="C17" s="5">
        <v>1</v>
      </c>
      <c r="D17" s="5"/>
      <c r="E17" s="8">
        <f t="shared" si="0"/>
        <v>0.99999999999999989</v>
      </c>
      <c r="F17" s="8">
        <f t="shared" si="1"/>
        <v>0.61538461538461542</v>
      </c>
      <c r="G17" s="8">
        <f t="shared" si="2"/>
        <v>0.38461538461538447</v>
      </c>
      <c r="H17" s="5"/>
      <c r="I17" s="5"/>
      <c r="J17" s="5"/>
    </row>
    <row r="18" spans="1:10" x14ac:dyDescent="0.2">
      <c r="A18" s="8">
        <v>15.458185614122</v>
      </c>
      <c r="B18" s="5">
        <v>0</v>
      </c>
      <c r="C18" s="5">
        <v>1</v>
      </c>
      <c r="D18" s="5"/>
      <c r="E18" s="8">
        <f t="shared" si="0"/>
        <v>0.99999999999999989</v>
      </c>
      <c r="F18" s="8">
        <f t="shared" si="1"/>
        <v>0.69230769230769229</v>
      </c>
      <c r="G18" s="8">
        <f t="shared" si="2"/>
        <v>0.3076923076923076</v>
      </c>
      <c r="H18" s="5"/>
      <c r="I18" s="5"/>
      <c r="J18" s="5"/>
    </row>
    <row r="19" spans="1:10" x14ac:dyDescent="0.2">
      <c r="A19" s="8">
        <v>15.4645541491488</v>
      </c>
      <c r="B19" s="5">
        <v>0</v>
      </c>
      <c r="C19" s="5">
        <v>1</v>
      </c>
      <c r="D19" s="5"/>
      <c r="E19" s="8">
        <f t="shared" si="0"/>
        <v>0.99999999999999989</v>
      </c>
      <c r="F19" s="8">
        <f t="shared" si="1"/>
        <v>0.76923076923076916</v>
      </c>
      <c r="G19" s="8">
        <f t="shared" si="2"/>
        <v>0.23076923076923073</v>
      </c>
      <c r="H19" s="5"/>
      <c r="I19" s="5"/>
      <c r="J19" s="5"/>
    </row>
    <row r="20" spans="1:10" x14ac:dyDescent="0.2">
      <c r="A20" s="8">
        <v>15.468299999999999</v>
      </c>
      <c r="B20" s="5">
        <v>0</v>
      </c>
      <c r="C20" s="5">
        <v>1</v>
      </c>
      <c r="D20" s="5"/>
      <c r="E20" s="8">
        <f t="shared" si="0"/>
        <v>0.99999999999999989</v>
      </c>
      <c r="F20" s="8">
        <f t="shared" si="1"/>
        <v>0.84615384615384603</v>
      </c>
      <c r="G20" s="8">
        <f t="shared" si="2"/>
        <v>0.15384615384615385</v>
      </c>
      <c r="H20" s="5"/>
      <c r="I20" s="5"/>
      <c r="J20" s="5"/>
    </row>
    <row r="21" spans="1:10" x14ac:dyDescent="0.2">
      <c r="A21" s="8">
        <v>15.4916294725677</v>
      </c>
      <c r="B21" s="5">
        <v>0</v>
      </c>
      <c r="C21" s="5">
        <v>1</v>
      </c>
      <c r="D21" s="5"/>
      <c r="E21" s="8">
        <f t="shared" si="0"/>
        <v>0.99999999999999989</v>
      </c>
      <c r="F21" s="8">
        <f t="shared" si="1"/>
        <v>0.92307692307692291</v>
      </c>
      <c r="G21" s="8">
        <f t="shared" si="2"/>
        <v>7.6923076923076983E-2</v>
      </c>
      <c r="H21" s="5"/>
      <c r="I21" s="5"/>
      <c r="J21" s="5"/>
    </row>
    <row r="22" spans="1:10" x14ac:dyDescent="0.2">
      <c r="A22" s="13">
        <v>15.501099999999999</v>
      </c>
      <c r="B22" s="14">
        <v>0</v>
      </c>
      <c r="C22" s="14">
        <v>1</v>
      </c>
      <c r="D22" s="14"/>
      <c r="E22" s="13">
        <f t="shared" si="0"/>
        <v>0.99999999999999989</v>
      </c>
      <c r="F22" s="13">
        <f t="shared" si="1"/>
        <v>0.99999999999999978</v>
      </c>
      <c r="G22" s="13">
        <f t="shared" si="2"/>
        <v>1.1102230246251565E-16</v>
      </c>
      <c r="H22" s="5"/>
      <c r="I22" s="5"/>
      <c r="J22" s="5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16" t="s">
        <v>4</v>
      </c>
      <c r="B24" s="5">
        <f>SUM(B4:B22)</f>
        <v>6</v>
      </c>
      <c r="C24" s="5">
        <f>SUM(C4:C22)</f>
        <v>13</v>
      </c>
      <c r="D24" s="5"/>
      <c r="E24" s="15"/>
      <c r="F24" s="5" t="s">
        <v>6</v>
      </c>
      <c r="G24" s="8">
        <f>MAX(G4:G22)</f>
        <v>0.84615384615384603</v>
      </c>
      <c r="H24" s="5"/>
      <c r="I24" s="5"/>
      <c r="J24" s="5"/>
    </row>
    <row r="25" spans="1:10" ht="17" x14ac:dyDescent="0.25">
      <c r="A25" s="5"/>
      <c r="B25" s="5"/>
      <c r="C25" s="5"/>
      <c r="D25" s="5"/>
      <c r="E25" s="15"/>
      <c r="F25" s="5" t="s">
        <v>11</v>
      </c>
      <c r="G25" s="8">
        <f>C28</f>
        <v>0.67028844550726341</v>
      </c>
      <c r="H25" s="5"/>
      <c r="I25" s="5"/>
      <c r="J25" s="5"/>
    </row>
    <row r="26" spans="1:10" x14ac:dyDescent="0.2">
      <c r="A26" s="5"/>
      <c r="B26" s="6" t="s">
        <v>5</v>
      </c>
      <c r="C26" s="7">
        <v>0.05</v>
      </c>
      <c r="D26" s="5"/>
      <c r="E26" s="15"/>
      <c r="F26" s="5"/>
      <c r="G26" s="16" t="str">
        <f>IF(G24&gt;G25, "H0 rejected, distinct populations", "difference insufficient to reject H0")</f>
        <v>H0 rejected, distinct populations</v>
      </c>
      <c r="H26" s="5"/>
      <c r="I26" s="5"/>
      <c r="J26" s="5"/>
    </row>
    <row r="27" spans="1:10" x14ac:dyDescent="0.2">
      <c r="A27" s="5"/>
      <c r="B27" s="9" t="s">
        <v>3</v>
      </c>
      <c r="C27" s="10">
        <f>SQRT(-LN(C26/2)/2)</f>
        <v>1.3581015157406195</v>
      </c>
      <c r="D27" s="5"/>
      <c r="E27" s="15"/>
      <c r="F27" s="5"/>
      <c r="G27" s="5"/>
      <c r="H27" s="5"/>
      <c r="I27" s="5"/>
      <c r="J27" s="5"/>
    </row>
    <row r="28" spans="1:10" ht="17" x14ac:dyDescent="0.25">
      <c r="A28" s="5"/>
      <c r="B28" s="11" t="s">
        <v>11</v>
      </c>
      <c r="C28" s="12">
        <f>C27*SQRT((B24+C24)/B24/C24)</f>
        <v>0.67028844550726341</v>
      </c>
      <c r="D28" s="5"/>
      <c r="E28" s="15"/>
      <c r="F28" s="5" t="s">
        <v>10</v>
      </c>
      <c r="H28" s="5"/>
      <c r="I28" s="5"/>
      <c r="J28" s="5"/>
    </row>
    <row r="29" spans="1:10" x14ac:dyDescent="0.2">
      <c r="E29" s="3"/>
    </row>
    <row r="30" spans="1:10" x14ac:dyDescent="0.2">
      <c r="E30" s="3"/>
    </row>
    <row r="31" spans="1:10" x14ac:dyDescent="0.2">
      <c r="E31" s="3"/>
    </row>
    <row r="32" spans="1:10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882E-B1FB-D14F-8495-AEB47E8E01F7}">
  <dimension ref="A1:J48"/>
  <sheetViews>
    <sheetView topLeftCell="A10" workbookViewId="0">
      <selection activeCell="E37" sqref="E37"/>
    </sheetView>
  </sheetViews>
  <sheetFormatPr baseColWidth="10" defaultRowHeight="16" x14ac:dyDescent="0.2"/>
  <cols>
    <col min="1" max="3" width="10.83203125" style="2"/>
    <col min="4" max="4" width="1" style="2" customWidth="1"/>
    <col min="5" max="5" width="15.6640625" style="2" bestFit="1" customWidth="1"/>
    <col min="6" max="6" width="14" style="2" bestFit="1" customWidth="1"/>
    <col min="7" max="7" width="9.83203125" style="2" customWidth="1"/>
    <col min="8" max="16384" width="10.83203125" style="2"/>
  </cols>
  <sheetData>
    <row r="1" spans="1:10" x14ac:dyDescent="0.2">
      <c r="A1" s="1" t="s">
        <v>12</v>
      </c>
    </row>
    <row r="2" spans="1:10" ht="4" customHeight="1" x14ac:dyDescent="0.2">
      <c r="A2" s="1"/>
    </row>
    <row r="3" spans="1:10" x14ac:dyDescent="0.2">
      <c r="A3" s="4" t="s">
        <v>0</v>
      </c>
      <c r="B3" s="4" t="s">
        <v>1</v>
      </c>
      <c r="C3" s="4" t="s">
        <v>2</v>
      </c>
      <c r="D3" s="4"/>
      <c r="E3" s="4" t="s">
        <v>8</v>
      </c>
      <c r="F3" s="4" t="s">
        <v>7</v>
      </c>
      <c r="G3" s="4" t="s">
        <v>9</v>
      </c>
      <c r="H3" s="5"/>
    </row>
    <row r="4" spans="1:10" x14ac:dyDescent="0.2">
      <c r="A4" s="8">
        <v>37.4953</v>
      </c>
      <c r="B4" s="5">
        <v>1</v>
      </c>
      <c r="C4" s="5">
        <v>0</v>
      </c>
      <c r="D4" s="5"/>
      <c r="E4" s="8">
        <f>B4/B$24</f>
        <v>0.16666666666666666</v>
      </c>
      <c r="F4" s="8">
        <f>C4/C$24</f>
        <v>0</v>
      </c>
      <c r="G4" s="8">
        <f>ABS(E4-F4)</f>
        <v>0.16666666666666666</v>
      </c>
      <c r="H4" s="5"/>
    </row>
    <row r="5" spans="1:10" x14ac:dyDescent="0.2">
      <c r="A5" s="8">
        <v>37.519100000000002</v>
      </c>
      <c r="B5" s="5">
        <v>1</v>
      </c>
      <c r="C5" s="5">
        <v>0</v>
      </c>
      <c r="D5" s="5"/>
      <c r="E5" s="8">
        <f t="shared" ref="E5:E22" si="0">B5/B$24+E4</f>
        <v>0.33333333333333331</v>
      </c>
      <c r="F5" s="8">
        <f t="shared" ref="F5:F22" si="1">C5/C$24+F4</f>
        <v>0</v>
      </c>
      <c r="G5" s="8">
        <f t="shared" ref="G5:G22" si="2">ABS(E5-F5)</f>
        <v>0.33333333333333331</v>
      </c>
      <c r="H5" s="5"/>
    </row>
    <row r="6" spans="1:10" x14ac:dyDescent="0.2">
      <c r="A6" s="8">
        <v>37.532699999999998</v>
      </c>
      <c r="B6" s="5">
        <v>1</v>
      </c>
      <c r="C6" s="5">
        <v>0</v>
      </c>
      <c r="D6" s="5"/>
      <c r="E6" s="8">
        <f t="shared" si="0"/>
        <v>0.5</v>
      </c>
      <c r="F6" s="8">
        <f t="shared" si="1"/>
        <v>0</v>
      </c>
      <c r="G6" s="8">
        <f t="shared" si="2"/>
        <v>0.5</v>
      </c>
      <c r="H6" s="5"/>
      <c r="I6" s="5"/>
      <c r="J6" s="5"/>
    </row>
    <row r="7" spans="1:10" x14ac:dyDescent="0.2">
      <c r="A7" s="8">
        <v>37.548000000000002</v>
      </c>
      <c r="B7" s="5">
        <v>1</v>
      </c>
      <c r="C7" s="5">
        <v>0</v>
      </c>
      <c r="D7" s="5"/>
      <c r="E7" s="8">
        <f t="shared" si="0"/>
        <v>0.66666666666666663</v>
      </c>
      <c r="F7" s="8">
        <f t="shared" si="1"/>
        <v>0</v>
      </c>
      <c r="G7" s="8">
        <f t="shared" si="2"/>
        <v>0.66666666666666663</v>
      </c>
      <c r="H7" s="5"/>
      <c r="I7" s="5"/>
      <c r="J7" s="5"/>
    </row>
    <row r="8" spans="1:10" x14ac:dyDescent="0.2">
      <c r="A8" s="8">
        <v>37.5764</v>
      </c>
      <c r="B8" s="5">
        <v>1</v>
      </c>
      <c r="C8" s="5">
        <v>0</v>
      </c>
      <c r="D8" s="5"/>
      <c r="E8" s="8">
        <f t="shared" si="0"/>
        <v>0.83333333333333326</v>
      </c>
      <c r="F8" s="8">
        <f t="shared" si="1"/>
        <v>0</v>
      </c>
      <c r="G8" s="8">
        <f t="shared" si="2"/>
        <v>0.83333333333333326</v>
      </c>
      <c r="H8" s="5"/>
      <c r="I8" s="5"/>
      <c r="J8" s="5"/>
    </row>
    <row r="9" spans="1:10" x14ac:dyDescent="0.2">
      <c r="A9" s="8">
        <v>37.587299999999999</v>
      </c>
      <c r="B9" s="5">
        <v>1</v>
      </c>
      <c r="C9" s="5">
        <v>0</v>
      </c>
      <c r="D9" s="5"/>
      <c r="E9" s="8">
        <f t="shared" si="0"/>
        <v>0.99999999999999989</v>
      </c>
      <c r="F9" s="8">
        <f t="shared" si="1"/>
        <v>0</v>
      </c>
      <c r="G9" s="8">
        <f t="shared" si="2"/>
        <v>0.99999999999999989</v>
      </c>
      <c r="H9" s="5"/>
      <c r="I9" s="5"/>
      <c r="J9" s="5"/>
    </row>
    <row r="10" spans="1:10" x14ac:dyDescent="0.2">
      <c r="A10" s="8">
        <v>37.653799999999997</v>
      </c>
      <c r="B10" s="5">
        <v>0</v>
      </c>
      <c r="C10" s="5">
        <v>1</v>
      </c>
      <c r="D10" s="5"/>
      <c r="E10" s="8">
        <f t="shared" si="0"/>
        <v>0.99999999999999989</v>
      </c>
      <c r="F10" s="8">
        <f t="shared" si="1"/>
        <v>7.6923076923076927E-2</v>
      </c>
      <c r="G10" s="8">
        <f t="shared" si="2"/>
        <v>0.92307692307692291</v>
      </c>
      <c r="H10" s="5"/>
      <c r="I10" s="5"/>
      <c r="J10" s="5"/>
    </row>
    <row r="11" spans="1:10" x14ac:dyDescent="0.2">
      <c r="A11" s="8">
        <v>37.6753622318694</v>
      </c>
      <c r="B11" s="5">
        <v>0</v>
      </c>
      <c r="C11" s="5">
        <v>1</v>
      </c>
      <c r="D11" s="5"/>
      <c r="E11" s="8">
        <f t="shared" si="0"/>
        <v>0.99999999999999989</v>
      </c>
      <c r="F11" s="8">
        <f t="shared" si="1"/>
        <v>0.15384615384615385</v>
      </c>
      <c r="G11" s="8">
        <f t="shared" si="2"/>
        <v>0.84615384615384603</v>
      </c>
      <c r="H11" s="5"/>
      <c r="I11" s="5"/>
      <c r="J11" s="5"/>
    </row>
    <row r="12" spans="1:10" x14ac:dyDescent="0.2">
      <c r="A12" s="8">
        <v>37.701950012002101</v>
      </c>
      <c r="B12" s="5">
        <v>0</v>
      </c>
      <c r="C12" s="5">
        <v>1</v>
      </c>
      <c r="D12" s="5"/>
      <c r="E12" s="8">
        <f t="shared" si="0"/>
        <v>0.99999999999999989</v>
      </c>
      <c r="F12" s="8">
        <f t="shared" si="1"/>
        <v>0.23076923076923078</v>
      </c>
      <c r="G12" s="8">
        <f t="shared" si="2"/>
        <v>0.76923076923076916</v>
      </c>
      <c r="H12" s="5"/>
      <c r="I12" s="5"/>
      <c r="J12" s="5"/>
    </row>
    <row r="13" spans="1:10" x14ac:dyDescent="0.2">
      <c r="A13" s="8">
        <v>37.712165718629301</v>
      </c>
      <c r="B13" s="5">
        <v>0</v>
      </c>
      <c r="C13" s="5">
        <v>1</v>
      </c>
      <c r="D13" s="5"/>
      <c r="E13" s="8">
        <f t="shared" si="0"/>
        <v>0.99999999999999989</v>
      </c>
      <c r="F13" s="8">
        <f t="shared" si="1"/>
        <v>0.30769230769230771</v>
      </c>
      <c r="G13" s="8">
        <f t="shared" si="2"/>
        <v>0.69230769230769218</v>
      </c>
      <c r="H13" s="5"/>
      <c r="I13" s="5"/>
      <c r="J13" s="5"/>
    </row>
    <row r="14" spans="1:10" x14ac:dyDescent="0.2">
      <c r="A14" s="8">
        <v>37.730792585466602</v>
      </c>
      <c r="B14" s="5">
        <v>0</v>
      </c>
      <c r="C14" s="5">
        <v>1</v>
      </c>
      <c r="D14" s="5"/>
      <c r="E14" s="8">
        <f t="shared" si="0"/>
        <v>0.99999999999999989</v>
      </c>
      <c r="F14" s="8">
        <f t="shared" si="1"/>
        <v>0.38461538461538464</v>
      </c>
      <c r="G14" s="8">
        <f t="shared" si="2"/>
        <v>0.6153846153846152</v>
      </c>
      <c r="H14" s="5"/>
      <c r="I14" s="5"/>
      <c r="J14" s="5"/>
    </row>
    <row r="15" spans="1:10" x14ac:dyDescent="0.2">
      <c r="A15" s="8">
        <v>37.763222706069897</v>
      </c>
      <c r="B15" s="5">
        <v>0</v>
      </c>
      <c r="C15" s="5">
        <v>1</v>
      </c>
      <c r="D15" s="5"/>
      <c r="E15" s="8">
        <f t="shared" si="0"/>
        <v>0.99999999999999989</v>
      </c>
      <c r="F15" s="8">
        <f t="shared" si="1"/>
        <v>0.46153846153846156</v>
      </c>
      <c r="G15" s="8">
        <f t="shared" si="2"/>
        <v>0.53846153846153832</v>
      </c>
      <c r="H15" s="5"/>
      <c r="I15" s="5"/>
      <c r="J15" s="5"/>
    </row>
    <row r="16" spans="1:10" x14ac:dyDescent="0.2">
      <c r="A16" s="8">
        <v>37.813049612327603</v>
      </c>
      <c r="B16" s="5">
        <v>0</v>
      </c>
      <c r="C16" s="5">
        <v>1</v>
      </c>
      <c r="D16" s="5"/>
      <c r="E16" s="8">
        <f t="shared" si="0"/>
        <v>0.99999999999999989</v>
      </c>
      <c r="F16" s="8">
        <f t="shared" si="1"/>
        <v>0.53846153846153855</v>
      </c>
      <c r="G16" s="8">
        <f t="shared" si="2"/>
        <v>0.46153846153846134</v>
      </c>
      <c r="H16" s="5"/>
      <c r="I16" s="5"/>
      <c r="J16" s="5"/>
    </row>
    <row r="17" spans="1:10" x14ac:dyDescent="0.2">
      <c r="A17" s="8">
        <v>37.813240941003599</v>
      </c>
      <c r="B17" s="5">
        <v>0</v>
      </c>
      <c r="C17" s="5">
        <v>1</v>
      </c>
      <c r="D17" s="5"/>
      <c r="E17" s="8">
        <f t="shared" si="0"/>
        <v>0.99999999999999989</v>
      </c>
      <c r="F17" s="8">
        <f t="shared" si="1"/>
        <v>0.61538461538461542</v>
      </c>
      <c r="G17" s="8">
        <f t="shared" si="2"/>
        <v>0.38461538461538447</v>
      </c>
      <c r="H17" s="5"/>
      <c r="I17" s="5"/>
      <c r="J17" s="5"/>
    </row>
    <row r="18" spans="1:10" x14ac:dyDescent="0.2">
      <c r="A18" s="8">
        <v>37.814798380463699</v>
      </c>
      <c r="B18" s="5">
        <v>0</v>
      </c>
      <c r="C18" s="5">
        <v>1</v>
      </c>
      <c r="D18" s="5"/>
      <c r="E18" s="8">
        <f t="shared" si="0"/>
        <v>0.99999999999999989</v>
      </c>
      <c r="F18" s="8">
        <f t="shared" si="1"/>
        <v>0.69230769230769229</v>
      </c>
      <c r="G18" s="8">
        <f t="shared" si="2"/>
        <v>0.3076923076923076</v>
      </c>
      <c r="H18" s="5"/>
      <c r="I18" s="5"/>
      <c r="J18" s="5"/>
    </row>
    <row r="19" spans="1:10" x14ac:dyDescent="0.2">
      <c r="A19" s="8">
        <v>37.839500000000001</v>
      </c>
      <c r="B19" s="5">
        <v>0</v>
      </c>
      <c r="C19" s="5">
        <v>1</v>
      </c>
      <c r="D19" s="5"/>
      <c r="E19" s="8">
        <f t="shared" si="0"/>
        <v>0.99999999999999989</v>
      </c>
      <c r="F19" s="8">
        <f t="shared" si="1"/>
        <v>0.76923076923076916</v>
      </c>
      <c r="G19" s="8">
        <f t="shared" si="2"/>
        <v>0.23076923076923073</v>
      </c>
      <c r="H19" s="5"/>
      <c r="I19" s="5"/>
      <c r="J19" s="5"/>
    </row>
    <row r="20" spans="1:10" x14ac:dyDescent="0.2">
      <c r="A20" s="8">
        <v>37.854534649065499</v>
      </c>
      <c r="B20" s="5">
        <v>0</v>
      </c>
      <c r="C20" s="5">
        <v>1</v>
      </c>
      <c r="D20" s="5"/>
      <c r="E20" s="8">
        <f t="shared" si="0"/>
        <v>0.99999999999999989</v>
      </c>
      <c r="F20" s="8">
        <f t="shared" si="1"/>
        <v>0.84615384615384603</v>
      </c>
      <c r="G20" s="8">
        <f t="shared" si="2"/>
        <v>0.15384615384615385</v>
      </c>
      <c r="H20" s="5"/>
      <c r="I20" s="5"/>
      <c r="J20" s="5"/>
    </row>
    <row r="21" spans="1:10" x14ac:dyDescent="0.2">
      <c r="A21" s="8">
        <v>38.078360748297101</v>
      </c>
      <c r="B21" s="5">
        <v>0</v>
      </c>
      <c r="C21" s="5">
        <v>1</v>
      </c>
      <c r="D21" s="5"/>
      <c r="E21" s="8">
        <f t="shared" si="0"/>
        <v>0.99999999999999989</v>
      </c>
      <c r="F21" s="8">
        <f t="shared" si="1"/>
        <v>0.92307692307692291</v>
      </c>
      <c r="G21" s="8">
        <f t="shared" si="2"/>
        <v>7.6923076923076983E-2</v>
      </c>
      <c r="H21" s="5"/>
      <c r="I21" s="5"/>
      <c r="J21" s="5"/>
    </row>
    <row r="22" spans="1:10" x14ac:dyDescent="0.2">
      <c r="A22" s="13">
        <v>38.130699999999997</v>
      </c>
      <c r="B22" s="14">
        <v>0</v>
      </c>
      <c r="C22" s="14">
        <v>1</v>
      </c>
      <c r="D22" s="14"/>
      <c r="E22" s="13">
        <f t="shared" si="0"/>
        <v>0.99999999999999989</v>
      </c>
      <c r="F22" s="13">
        <f t="shared" si="1"/>
        <v>0.99999999999999978</v>
      </c>
      <c r="G22" s="13">
        <f t="shared" si="2"/>
        <v>1.1102230246251565E-16</v>
      </c>
      <c r="H22" s="5"/>
      <c r="I22" s="5"/>
      <c r="J22" s="5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16" t="s">
        <v>4</v>
      </c>
      <c r="B24" s="5">
        <f>SUM(B4:B22)</f>
        <v>6</v>
      </c>
      <c r="C24" s="5">
        <f>SUM(C4:C22)</f>
        <v>13</v>
      </c>
      <c r="D24" s="5"/>
      <c r="E24" s="15"/>
      <c r="F24" s="5" t="s">
        <v>6</v>
      </c>
      <c r="G24" s="8">
        <f>MAX(G4:G22)</f>
        <v>0.99999999999999989</v>
      </c>
      <c r="H24" s="5"/>
      <c r="I24" s="5"/>
      <c r="J24" s="5"/>
    </row>
    <row r="25" spans="1:10" ht="17" x14ac:dyDescent="0.25">
      <c r="A25" s="5"/>
      <c r="B25" s="5"/>
      <c r="C25" s="5"/>
      <c r="D25" s="5"/>
      <c r="E25" s="15"/>
      <c r="F25" s="5" t="s">
        <v>11</v>
      </c>
      <c r="G25" s="8">
        <f>C28</f>
        <v>0.67028844550726341</v>
      </c>
      <c r="H25" s="5"/>
      <c r="I25" s="5"/>
      <c r="J25" s="5"/>
    </row>
    <row r="26" spans="1:10" x14ac:dyDescent="0.2">
      <c r="A26" s="5"/>
      <c r="B26" s="6" t="s">
        <v>5</v>
      </c>
      <c r="C26" s="7">
        <v>0.05</v>
      </c>
      <c r="D26" s="5"/>
      <c r="E26" s="15"/>
      <c r="F26" s="5"/>
      <c r="G26" s="16" t="str">
        <f>IF(G24&gt;G25, "H0 rejected, distinct populations", "difference insufficient to reject H0")</f>
        <v>H0 rejected, distinct populations</v>
      </c>
      <c r="H26" s="5"/>
      <c r="I26" s="5"/>
      <c r="J26" s="5"/>
    </row>
    <row r="27" spans="1:10" x14ac:dyDescent="0.2">
      <c r="A27" s="5"/>
      <c r="B27" s="9" t="s">
        <v>3</v>
      </c>
      <c r="C27" s="10">
        <f>SQRT(-LN(C26/2)/2)</f>
        <v>1.3581015157406195</v>
      </c>
      <c r="D27" s="5"/>
      <c r="E27" s="15"/>
      <c r="F27" s="5"/>
      <c r="G27" s="5"/>
      <c r="H27" s="5"/>
      <c r="I27" s="5"/>
      <c r="J27" s="5"/>
    </row>
    <row r="28" spans="1:10" ht="17" x14ac:dyDescent="0.25">
      <c r="A28" s="5"/>
      <c r="B28" s="11" t="s">
        <v>11</v>
      </c>
      <c r="C28" s="12">
        <f>C27*SQRT((B24+C24)/B24/C24)</f>
        <v>0.67028844550726341</v>
      </c>
      <c r="D28" s="5"/>
      <c r="E28" s="15"/>
      <c r="F28" s="5" t="s">
        <v>10</v>
      </c>
      <c r="H28" s="5"/>
      <c r="I28" s="5"/>
      <c r="J28" s="5"/>
    </row>
    <row r="29" spans="1:10" x14ac:dyDescent="0.2">
      <c r="E29" s="3"/>
    </row>
    <row r="30" spans="1:10" x14ac:dyDescent="0.2">
      <c r="E30" s="3"/>
    </row>
    <row r="31" spans="1:10" x14ac:dyDescent="0.2">
      <c r="E31" s="3"/>
    </row>
    <row r="32" spans="1:10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BA35-5B10-B742-A858-A2DF71BCC28A}">
  <dimension ref="A1:J48"/>
  <sheetViews>
    <sheetView tabSelected="1" workbookViewId="0">
      <selection activeCell="B26" sqref="B26:C28"/>
    </sheetView>
  </sheetViews>
  <sheetFormatPr baseColWidth="10" defaultRowHeight="16" x14ac:dyDescent="0.2"/>
  <cols>
    <col min="1" max="3" width="10.83203125" style="2"/>
    <col min="4" max="4" width="1" style="2" customWidth="1"/>
    <col min="5" max="5" width="15.6640625" style="2" bestFit="1" customWidth="1"/>
    <col min="6" max="6" width="14" style="2" bestFit="1" customWidth="1"/>
    <col min="7" max="7" width="9.83203125" style="2" customWidth="1"/>
    <col min="8" max="16384" width="10.83203125" style="2"/>
  </cols>
  <sheetData>
    <row r="1" spans="1:10" x14ac:dyDescent="0.2">
      <c r="A1" s="1" t="s">
        <v>15</v>
      </c>
    </row>
    <row r="2" spans="1:10" ht="4" customHeight="1" x14ac:dyDescent="0.2">
      <c r="A2" s="1"/>
    </row>
    <row r="3" spans="1:10" x14ac:dyDescent="0.2">
      <c r="A3" s="4" t="s">
        <v>0</v>
      </c>
      <c r="B3" s="4" t="s">
        <v>1</v>
      </c>
      <c r="C3" s="4" t="s">
        <v>2</v>
      </c>
      <c r="D3" s="4"/>
      <c r="E3" s="4" t="s">
        <v>8</v>
      </c>
      <c r="F3" s="4" t="s">
        <v>7</v>
      </c>
      <c r="G3" s="4" t="s">
        <v>9</v>
      </c>
      <c r="H3" s="5"/>
    </row>
    <row r="4" spans="1:10" x14ac:dyDescent="0.2">
      <c r="A4" s="17">
        <v>0.51288467737981913</v>
      </c>
      <c r="B4" s="5">
        <v>0</v>
      </c>
      <c r="C4" s="5">
        <v>1</v>
      </c>
      <c r="D4" s="5"/>
      <c r="E4" s="8">
        <f>B4/B$24</f>
        <v>0</v>
      </c>
      <c r="F4" s="8">
        <f>C4/C$24</f>
        <v>7.6923076923076927E-2</v>
      </c>
      <c r="G4" s="8">
        <f>ABS(E4-F4)</f>
        <v>7.6923076923076927E-2</v>
      </c>
      <c r="H4" s="5"/>
    </row>
    <row r="5" spans="1:10" x14ac:dyDescent="0.2">
      <c r="A5" s="17">
        <v>0.51291836886369258</v>
      </c>
      <c r="B5" s="5">
        <v>0</v>
      </c>
      <c r="C5" s="5">
        <v>1</v>
      </c>
      <c r="D5" s="5"/>
      <c r="E5" s="8">
        <f t="shared" ref="E5:E22" si="0">B5/B$24+E4</f>
        <v>0</v>
      </c>
      <c r="F5" s="8">
        <f t="shared" ref="F5:F22" si="1">C5/C$24+F4</f>
        <v>0.15384615384615385</v>
      </c>
      <c r="G5" s="8">
        <f t="shared" ref="G5:G22" si="2">ABS(E5-F5)</f>
        <v>0.15384615384615385</v>
      </c>
      <c r="H5" s="5"/>
    </row>
    <row r="6" spans="1:10" x14ac:dyDescent="0.2">
      <c r="A6" s="17">
        <v>0.51301002835303033</v>
      </c>
      <c r="B6" s="5">
        <v>0</v>
      </c>
      <c r="C6" s="5">
        <v>1</v>
      </c>
      <c r="D6" s="5"/>
      <c r="E6" s="8">
        <f t="shared" si="0"/>
        <v>0</v>
      </c>
      <c r="F6" s="8">
        <f t="shared" si="1"/>
        <v>0.23076923076923078</v>
      </c>
      <c r="G6" s="8">
        <f t="shared" si="2"/>
        <v>0.23076923076923078</v>
      </c>
      <c r="H6" s="5"/>
      <c r="I6" s="5"/>
      <c r="J6" s="5"/>
    </row>
    <row r="7" spans="1:10" x14ac:dyDescent="0.2">
      <c r="A7" s="17">
        <v>0.51303306263306669</v>
      </c>
      <c r="B7" s="5">
        <v>0</v>
      </c>
      <c r="C7" s="5">
        <v>1</v>
      </c>
      <c r="D7" s="5"/>
      <c r="E7" s="8">
        <f t="shared" si="0"/>
        <v>0</v>
      </c>
      <c r="F7" s="8">
        <f t="shared" si="1"/>
        <v>0.30769230769230771</v>
      </c>
      <c r="G7" s="8">
        <f t="shared" si="2"/>
        <v>0.30769230769230771</v>
      </c>
      <c r="H7" s="5"/>
      <c r="I7" s="5"/>
      <c r="J7" s="5"/>
    </row>
    <row r="8" spans="1:10" x14ac:dyDescent="0.2">
      <c r="A8" s="17">
        <v>0.51303911284246739</v>
      </c>
      <c r="B8" s="5">
        <v>0</v>
      </c>
      <c r="C8" s="5">
        <v>1</v>
      </c>
      <c r="D8" s="5"/>
      <c r="E8" s="8">
        <f t="shared" si="0"/>
        <v>0</v>
      </c>
      <c r="F8" s="8">
        <f t="shared" si="1"/>
        <v>0.38461538461538464</v>
      </c>
      <c r="G8" s="8">
        <f t="shared" si="2"/>
        <v>0.38461538461538464</v>
      </c>
      <c r="H8" s="5"/>
      <c r="I8" s="5"/>
      <c r="J8" s="5"/>
    </row>
    <row r="9" spans="1:10" x14ac:dyDescent="0.2">
      <c r="A9" s="17">
        <v>0.51304448080558906</v>
      </c>
      <c r="B9" s="5">
        <v>0</v>
      </c>
      <c r="C9" s="5">
        <v>1</v>
      </c>
      <c r="D9" s="5"/>
      <c r="E9" s="8">
        <f t="shared" si="0"/>
        <v>0</v>
      </c>
      <c r="F9" s="8">
        <f t="shared" si="1"/>
        <v>0.46153846153846156</v>
      </c>
      <c r="G9" s="8">
        <f t="shared" si="2"/>
        <v>0.46153846153846156</v>
      </c>
      <c r="H9" s="5"/>
      <c r="I9" s="5"/>
      <c r="J9" s="5"/>
    </row>
    <row r="10" spans="1:10" x14ac:dyDescent="0.2">
      <c r="A10" s="17">
        <v>0.51304943975967787</v>
      </c>
      <c r="B10" s="5">
        <v>0</v>
      </c>
      <c r="C10" s="5">
        <v>1</v>
      </c>
      <c r="D10" s="5"/>
      <c r="E10" s="8">
        <f t="shared" si="0"/>
        <v>0</v>
      </c>
      <c r="F10" s="8">
        <f t="shared" si="1"/>
        <v>0.53846153846153855</v>
      </c>
      <c r="G10" s="8">
        <f t="shared" si="2"/>
        <v>0.53846153846153855</v>
      </c>
      <c r="H10" s="5"/>
      <c r="I10" s="5"/>
      <c r="J10" s="5"/>
    </row>
    <row r="11" spans="1:10" x14ac:dyDescent="0.2">
      <c r="A11" s="17">
        <v>0.51305272168265692</v>
      </c>
      <c r="B11" s="5">
        <v>0</v>
      </c>
      <c r="C11" s="5">
        <v>1</v>
      </c>
      <c r="D11" s="5"/>
      <c r="E11" s="8">
        <f t="shared" si="0"/>
        <v>0</v>
      </c>
      <c r="F11" s="8">
        <f t="shared" si="1"/>
        <v>0.61538461538461542</v>
      </c>
      <c r="G11" s="8">
        <f t="shared" si="2"/>
        <v>0.61538461538461542</v>
      </c>
      <c r="H11" s="5"/>
      <c r="I11" s="5"/>
      <c r="J11" s="5"/>
    </row>
    <row r="12" spans="1:10" x14ac:dyDescent="0.2">
      <c r="A12" s="17">
        <v>0.51305448422913702</v>
      </c>
      <c r="B12" s="5">
        <v>0</v>
      </c>
      <c r="C12" s="5">
        <v>1</v>
      </c>
      <c r="D12" s="5"/>
      <c r="E12" s="8">
        <f t="shared" si="0"/>
        <v>0</v>
      </c>
      <c r="F12" s="8">
        <f t="shared" si="1"/>
        <v>0.69230769230769229</v>
      </c>
      <c r="G12" s="8">
        <f t="shared" si="2"/>
        <v>0.69230769230769229</v>
      </c>
      <c r="H12" s="5"/>
      <c r="I12" s="5"/>
      <c r="J12" s="5"/>
    </row>
    <row r="13" spans="1:10" x14ac:dyDescent="0.2">
      <c r="A13" s="17">
        <v>0.51305476668322747</v>
      </c>
      <c r="B13" s="5">
        <v>0</v>
      </c>
      <c r="C13" s="5">
        <v>1</v>
      </c>
      <c r="D13" s="5"/>
      <c r="E13" s="8">
        <f t="shared" si="0"/>
        <v>0</v>
      </c>
      <c r="F13" s="8">
        <f t="shared" si="1"/>
        <v>0.76923076923076916</v>
      </c>
      <c r="G13" s="8">
        <f t="shared" si="2"/>
        <v>0.76923076923076916</v>
      </c>
      <c r="H13" s="5"/>
      <c r="I13" s="5"/>
      <c r="J13" s="5"/>
    </row>
    <row r="14" spans="1:10" x14ac:dyDescent="0.2">
      <c r="A14" s="17">
        <v>0.51307706354007443</v>
      </c>
      <c r="B14" s="5">
        <v>0</v>
      </c>
      <c r="C14" s="5">
        <v>1</v>
      </c>
      <c r="D14" s="5"/>
      <c r="E14" s="8">
        <f t="shared" si="0"/>
        <v>0</v>
      </c>
      <c r="F14" s="8">
        <f t="shared" si="1"/>
        <v>0.84615384615384603</v>
      </c>
      <c r="G14" s="8">
        <f t="shared" si="2"/>
        <v>0.84615384615384603</v>
      </c>
      <c r="H14" s="5"/>
      <c r="I14" s="5"/>
      <c r="J14" s="5"/>
    </row>
    <row r="15" spans="1:10" x14ac:dyDescent="0.2">
      <c r="A15" s="17">
        <v>0.51307810604860138</v>
      </c>
      <c r="B15" s="5">
        <v>1</v>
      </c>
      <c r="C15" s="5">
        <v>0</v>
      </c>
      <c r="D15" s="5"/>
      <c r="E15" s="8">
        <f t="shared" si="0"/>
        <v>0.16666666666666666</v>
      </c>
      <c r="F15" s="8">
        <f t="shared" si="1"/>
        <v>0.84615384615384603</v>
      </c>
      <c r="G15" s="8">
        <f t="shared" si="2"/>
        <v>0.6794871794871794</v>
      </c>
      <c r="H15" s="5"/>
      <c r="I15" s="5"/>
      <c r="J15" s="5"/>
    </row>
    <row r="16" spans="1:10" x14ac:dyDescent="0.2">
      <c r="A16" s="17">
        <v>0.51307890514844146</v>
      </c>
      <c r="B16" s="5">
        <v>0</v>
      </c>
      <c r="C16" s="5">
        <v>1</v>
      </c>
      <c r="D16" s="5"/>
      <c r="E16" s="8">
        <f t="shared" si="0"/>
        <v>0.16666666666666666</v>
      </c>
      <c r="F16" s="8">
        <f t="shared" si="1"/>
        <v>0.92307692307692291</v>
      </c>
      <c r="G16" s="8">
        <f t="shared" si="2"/>
        <v>0.75641025641025628</v>
      </c>
      <c r="H16" s="5"/>
      <c r="I16" s="5"/>
      <c r="J16" s="5"/>
    </row>
    <row r="17" spans="1:10" x14ac:dyDescent="0.2">
      <c r="A17" s="17">
        <v>0.51308233183479746</v>
      </c>
      <c r="B17" s="5">
        <v>1</v>
      </c>
      <c r="C17" s="5">
        <v>0</v>
      </c>
      <c r="D17" s="5"/>
      <c r="E17" s="8">
        <f t="shared" si="0"/>
        <v>0.33333333333333331</v>
      </c>
      <c r="F17" s="8">
        <f t="shared" si="1"/>
        <v>0.92307692307692291</v>
      </c>
      <c r="G17" s="8">
        <f t="shared" si="2"/>
        <v>0.58974358974358965</v>
      </c>
      <c r="H17" s="5"/>
      <c r="I17" s="5"/>
      <c r="J17" s="5"/>
    </row>
    <row r="18" spans="1:10" x14ac:dyDescent="0.2">
      <c r="A18" s="17">
        <v>0.51308695442969876</v>
      </c>
      <c r="B18" s="5">
        <v>1</v>
      </c>
      <c r="C18" s="5">
        <v>0</v>
      </c>
      <c r="D18" s="5"/>
      <c r="E18" s="8">
        <f t="shared" si="0"/>
        <v>0.5</v>
      </c>
      <c r="F18" s="8">
        <f t="shared" si="1"/>
        <v>0.92307692307692291</v>
      </c>
      <c r="G18" s="8">
        <f t="shared" si="2"/>
        <v>0.42307692307692291</v>
      </c>
      <c r="H18" s="5"/>
      <c r="I18" s="5"/>
      <c r="J18" s="5"/>
    </row>
    <row r="19" spans="1:10" x14ac:dyDescent="0.2">
      <c r="A19" s="17">
        <v>0.51309269445536221</v>
      </c>
      <c r="B19" s="5">
        <v>1</v>
      </c>
      <c r="C19" s="5">
        <v>0</v>
      </c>
      <c r="D19" s="5"/>
      <c r="E19" s="8">
        <f t="shared" si="0"/>
        <v>0.66666666666666663</v>
      </c>
      <c r="F19" s="8">
        <f t="shared" si="1"/>
        <v>0.92307692307692291</v>
      </c>
      <c r="G19" s="8">
        <f t="shared" si="2"/>
        <v>0.25641025641025628</v>
      </c>
      <c r="H19" s="5"/>
      <c r="I19" s="5"/>
      <c r="J19" s="5"/>
    </row>
    <row r="20" spans="1:10" x14ac:dyDescent="0.2">
      <c r="A20" s="17">
        <v>0.51309794834641476</v>
      </c>
      <c r="B20" s="5">
        <v>1</v>
      </c>
      <c r="C20" s="5">
        <v>0</v>
      </c>
      <c r="D20" s="5"/>
      <c r="E20" s="8">
        <f t="shared" si="0"/>
        <v>0.83333333333333326</v>
      </c>
      <c r="F20" s="8">
        <f t="shared" si="1"/>
        <v>0.92307692307692291</v>
      </c>
      <c r="G20" s="8">
        <f t="shared" si="2"/>
        <v>8.9743589743589647E-2</v>
      </c>
      <c r="H20" s="5"/>
      <c r="I20" s="5"/>
      <c r="J20" s="5"/>
    </row>
    <row r="21" spans="1:10" x14ac:dyDescent="0.2">
      <c r="A21" s="17">
        <v>0.5130984947712991</v>
      </c>
      <c r="B21" s="5">
        <v>1</v>
      </c>
      <c r="C21" s="5">
        <v>0</v>
      </c>
      <c r="D21" s="5"/>
      <c r="E21" s="8">
        <f t="shared" si="0"/>
        <v>0.99999999999999989</v>
      </c>
      <c r="F21" s="8">
        <f t="shared" si="1"/>
        <v>0.92307692307692291</v>
      </c>
      <c r="G21" s="8">
        <f t="shared" si="2"/>
        <v>7.6923076923076983E-2</v>
      </c>
      <c r="H21" s="5"/>
      <c r="I21" s="5"/>
      <c r="J21" s="5"/>
    </row>
    <row r="22" spans="1:10" x14ac:dyDescent="0.2">
      <c r="A22" s="18">
        <v>0.51311005780522456</v>
      </c>
      <c r="B22" s="14">
        <v>0</v>
      </c>
      <c r="C22" s="14">
        <v>1</v>
      </c>
      <c r="D22" s="14"/>
      <c r="E22" s="13">
        <f t="shared" si="0"/>
        <v>0.99999999999999989</v>
      </c>
      <c r="F22" s="13">
        <f t="shared" si="1"/>
        <v>0.99999999999999978</v>
      </c>
      <c r="G22" s="13">
        <f t="shared" si="2"/>
        <v>1.1102230246251565E-16</v>
      </c>
      <c r="H22" s="5"/>
      <c r="I22" s="5"/>
      <c r="J22" s="5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16" t="s">
        <v>4</v>
      </c>
      <c r="B24" s="5">
        <f>SUM(B4:B22)</f>
        <v>6</v>
      </c>
      <c r="C24" s="5">
        <f>SUM(C4:C22)</f>
        <v>13</v>
      </c>
      <c r="D24" s="5"/>
      <c r="E24" s="15"/>
      <c r="F24" s="5" t="s">
        <v>6</v>
      </c>
      <c r="G24" s="8">
        <f>MAX(G4:G22)</f>
        <v>0.84615384615384603</v>
      </c>
      <c r="H24" s="5"/>
      <c r="I24" s="5"/>
      <c r="J24" s="5"/>
    </row>
    <row r="25" spans="1:10" ht="17" x14ac:dyDescent="0.25">
      <c r="A25" s="5"/>
      <c r="B25" s="5"/>
      <c r="C25" s="5"/>
      <c r="D25" s="5"/>
      <c r="E25" s="15"/>
      <c r="F25" s="5" t="s">
        <v>11</v>
      </c>
      <c r="G25" s="8">
        <f>C28</f>
        <v>0.67028844550726341</v>
      </c>
      <c r="H25" s="5"/>
      <c r="I25" s="5"/>
      <c r="J25" s="5"/>
    </row>
    <row r="26" spans="1:10" x14ac:dyDescent="0.2">
      <c r="A26" s="5"/>
      <c r="B26" s="6" t="s">
        <v>5</v>
      </c>
      <c r="C26" s="7">
        <v>0.05</v>
      </c>
      <c r="D26" s="5"/>
      <c r="E26" s="15"/>
      <c r="F26" s="5"/>
      <c r="G26" s="16" t="str">
        <f>IF(G24&gt;G25, "H0 rejected, distinct populations", "difference insufficient to reject H0")</f>
        <v>H0 rejected, distinct populations</v>
      </c>
      <c r="H26" s="5"/>
      <c r="I26" s="5"/>
      <c r="J26" s="5"/>
    </row>
    <row r="27" spans="1:10" x14ac:dyDescent="0.2">
      <c r="A27" s="5"/>
      <c r="B27" s="9" t="s">
        <v>3</v>
      </c>
      <c r="C27" s="10">
        <f>SQRT(-LN(C26/2)/2)</f>
        <v>1.3581015157406195</v>
      </c>
      <c r="D27" s="5"/>
      <c r="E27" s="15"/>
      <c r="F27" s="5"/>
      <c r="G27" s="5"/>
      <c r="H27" s="5"/>
      <c r="I27" s="5"/>
      <c r="J27" s="5"/>
    </row>
    <row r="28" spans="1:10" ht="17" x14ac:dyDescent="0.25">
      <c r="A28" s="5"/>
      <c r="B28" s="11" t="s">
        <v>11</v>
      </c>
      <c r="C28" s="12">
        <f>C27*SQRT((B24+C24)/B24/C24)</f>
        <v>0.67028844550726341</v>
      </c>
      <c r="D28" s="5"/>
      <c r="E28" s="15"/>
      <c r="F28" s="5" t="s">
        <v>10</v>
      </c>
      <c r="H28" s="5"/>
      <c r="I28" s="5"/>
      <c r="J28" s="5"/>
    </row>
    <row r="29" spans="1:10" x14ac:dyDescent="0.2">
      <c r="E29" s="3"/>
    </row>
    <row r="30" spans="1:10" x14ac:dyDescent="0.2">
      <c r="E30" s="3"/>
    </row>
    <row r="31" spans="1:10" x14ac:dyDescent="0.2">
      <c r="E31" s="3"/>
    </row>
    <row r="32" spans="1:10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520B-41A7-EC45-86C8-21EB9B309B4A}">
  <dimension ref="A1:J48"/>
  <sheetViews>
    <sheetView topLeftCell="A11" zoomScaleNormal="100" workbookViewId="0">
      <selection activeCell="H36" sqref="H36"/>
    </sheetView>
  </sheetViews>
  <sheetFormatPr baseColWidth="10" defaultRowHeight="16" x14ac:dyDescent="0.2"/>
  <cols>
    <col min="1" max="3" width="10.83203125" style="2"/>
    <col min="4" max="4" width="1" style="2" customWidth="1"/>
    <col min="5" max="5" width="15.6640625" style="2" bestFit="1" customWidth="1"/>
    <col min="6" max="6" width="14" style="2" bestFit="1" customWidth="1"/>
    <col min="7" max="7" width="9.83203125" style="2" customWidth="1"/>
    <col min="8" max="16384" width="10.83203125" style="2"/>
  </cols>
  <sheetData>
    <row r="1" spans="1:10" x14ac:dyDescent="0.2">
      <c r="A1" s="1" t="s">
        <v>16</v>
      </c>
    </row>
    <row r="2" spans="1:10" ht="4" customHeight="1" x14ac:dyDescent="0.2">
      <c r="A2" s="1"/>
    </row>
    <row r="3" spans="1:10" x14ac:dyDescent="0.2">
      <c r="A3" s="4" t="s">
        <v>0</v>
      </c>
      <c r="B3" s="4" t="s">
        <v>1</v>
      </c>
      <c r="C3" s="4" t="s">
        <v>2</v>
      </c>
      <c r="D3" s="4"/>
      <c r="E3" s="4" t="s">
        <v>8</v>
      </c>
      <c r="F3" s="4" t="s">
        <v>7</v>
      </c>
      <c r="G3" s="4" t="s">
        <v>9</v>
      </c>
      <c r="H3" s="5"/>
    </row>
    <row r="4" spans="1:10" x14ac:dyDescent="0.2">
      <c r="A4" s="15">
        <v>6.8321341830275335</v>
      </c>
      <c r="B4" s="22">
        <v>1</v>
      </c>
      <c r="C4" s="22">
        <v>0</v>
      </c>
      <c r="D4" s="5"/>
      <c r="E4" s="8">
        <f>B4/B$32</f>
        <v>0.16666666666666666</v>
      </c>
      <c r="F4" s="8">
        <f>C4/C$32</f>
        <v>0</v>
      </c>
      <c r="G4" s="8">
        <f>ABS(E4-F4)</f>
        <v>0.16666666666666666</v>
      </c>
      <c r="H4" s="5"/>
    </row>
    <row r="5" spans="1:10" x14ac:dyDescent="0.2">
      <c r="A5" s="15">
        <v>6.9147297350157988</v>
      </c>
      <c r="B5" s="5">
        <v>0</v>
      </c>
      <c r="C5" s="5">
        <v>1</v>
      </c>
      <c r="D5" s="5"/>
      <c r="E5" s="8">
        <f t="shared" ref="E5:E30" si="0">B5/B$32+E4</f>
        <v>0.16666666666666666</v>
      </c>
      <c r="F5" s="8">
        <f t="shared" ref="F5:F30" si="1">C5/C$32+F4</f>
        <v>4.7619047619047616E-2</v>
      </c>
      <c r="G5" s="8">
        <f t="shared" ref="G5:G22" si="2">ABS(E5-F5)</f>
        <v>0.11904761904761904</v>
      </c>
      <c r="H5" s="5"/>
    </row>
    <row r="6" spans="1:10" x14ac:dyDescent="0.2">
      <c r="A6" s="15">
        <v>7.185586953359679</v>
      </c>
      <c r="B6" s="5">
        <v>0</v>
      </c>
      <c r="C6" s="5">
        <v>1</v>
      </c>
      <c r="D6" s="5"/>
      <c r="E6" s="8">
        <f t="shared" si="0"/>
        <v>0.16666666666666666</v>
      </c>
      <c r="F6" s="8">
        <f t="shared" si="1"/>
        <v>9.5238095238095233E-2</v>
      </c>
      <c r="G6" s="8">
        <f t="shared" si="2"/>
        <v>7.1428571428571425E-2</v>
      </c>
      <c r="H6" s="5"/>
      <c r="I6" s="5"/>
      <c r="J6" s="5"/>
    </row>
    <row r="7" spans="1:10" x14ac:dyDescent="0.2">
      <c r="A7" s="15">
        <v>7.2787401395094484</v>
      </c>
      <c r="B7" s="5">
        <v>0</v>
      </c>
      <c r="C7" s="5">
        <v>1</v>
      </c>
      <c r="D7" s="5"/>
      <c r="E7" s="8">
        <f t="shared" si="0"/>
        <v>0.16666666666666666</v>
      </c>
      <c r="F7" s="8">
        <f t="shared" si="1"/>
        <v>0.14285714285714285</v>
      </c>
      <c r="G7" s="8">
        <f t="shared" si="2"/>
        <v>2.3809523809523808E-2</v>
      </c>
      <c r="H7" s="5"/>
      <c r="I7" s="5"/>
      <c r="J7" s="5"/>
    </row>
    <row r="8" spans="1:10" x14ac:dyDescent="0.2">
      <c r="A8" s="15">
        <v>7.4751083798783062</v>
      </c>
      <c r="B8" s="5">
        <v>0</v>
      </c>
      <c r="C8" s="5">
        <v>1</v>
      </c>
      <c r="D8" s="5"/>
      <c r="E8" s="8">
        <f t="shared" si="0"/>
        <v>0.16666666666666666</v>
      </c>
      <c r="F8" s="8">
        <f t="shared" si="1"/>
        <v>0.19047619047619047</v>
      </c>
      <c r="G8" s="8">
        <f t="shared" si="2"/>
        <v>2.3809523809523808E-2</v>
      </c>
      <c r="H8" s="5"/>
      <c r="I8" s="5"/>
      <c r="J8" s="5"/>
    </row>
    <row r="9" spans="1:10" x14ac:dyDescent="0.2">
      <c r="A9" s="15">
        <v>7.4930982968669193</v>
      </c>
      <c r="B9" s="5">
        <v>0</v>
      </c>
      <c r="C9" s="5">
        <v>1</v>
      </c>
      <c r="D9" s="5"/>
      <c r="E9" s="8">
        <f t="shared" si="0"/>
        <v>0.16666666666666666</v>
      </c>
      <c r="F9" s="8">
        <f t="shared" si="1"/>
        <v>0.23809523809523808</v>
      </c>
      <c r="G9" s="8">
        <f t="shared" si="2"/>
        <v>7.1428571428571425E-2</v>
      </c>
      <c r="H9" s="5"/>
      <c r="I9" s="5"/>
      <c r="J9" s="5"/>
    </row>
    <row r="10" spans="1:10" x14ac:dyDescent="0.2">
      <c r="A10" s="15">
        <v>7.4934604528344346</v>
      </c>
      <c r="B10" s="5">
        <v>0</v>
      </c>
      <c r="C10" s="5">
        <v>1</v>
      </c>
      <c r="D10" s="5"/>
      <c r="E10" s="8">
        <f t="shared" si="0"/>
        <v>0.16666666666666666</v>
      </c>
      <c r="F10" s="8">
        <f t="shared" si="1"/>
        <v>0.2857142857142857</v>
      </c>
      <c r="G10" s="8">
        <f t="shared" si="2"/>
        <v>0.11904761904761904</v>
      </c>
      <c r="H10" s="5"/>
      <c r="I10" s="5"/>
      <c r="J10" s="5"/>
    </row>
    <row r="11" spans="1:10" x14ac:dyDescent="0.2">
      <c r="A11" s="15">
        <v>7.5549254957963239</v>
      </c>
      <c r="B11" s="5">
        <v>0</v>
      </c>
      <c r="C11" s="5">
        <v>1</v>
      </c>
      <c r="D11" s="5"/>
      <c r="E11" s="8">
        <f t="shared" si="0"/>
        <v>0.16666666666666666</v>
      </c>
      <c r="F11" s="8">
        <f t="shared" si="1"/>
        <v>0.33333333333333331</v>
      </c>
      <c r="G11" s="8">
        <f t="shared" si="2"/>
        <v>0.16666666666666666</v>
      </c>
      <c r="H11" s="5"/>
      <c r="I11" s="5"/>
      <c r="J11" s="5"/>
    </row>
    <row r="12" spans="1:10" x14ac:dyDescent="0.2">
      <c r="A12" s="15">
        <v>7.5681635800650655</v>
      </c>
      <c r="B12" s="5">
        <v>0</v>
      </c>
      <c r="C12" s="5">
        <v>1</v>
      </c>
      <c r="D12" s="5"/>
      <c r="E12" s="8">
        <f t="shared" si="0"/>
        <v>0.16666666666666666</v>
      </c>
      <c r="F12" s="8">
        <f t="shared" si="1"/>
        <v>0.38095238095238093</v>
      </c>
      <c r="G12" s="8">
        <f t="shared" si="2"/>
        <v>0.21428571428571427</v>
      </c>
      <c r="H12" s="5"/>
      <c r="I12" s="5"/>
      <c r="J12" s="5"/>
    </row>
    <row r="13" spans="1:10" x14ac:dyDescent="0.2">
      <c r="A13" s="15">
        <v>7.5946819203979707</v>
      </c>
      <c r="B13" s="5">
        <v>0</v>
      </c>
      <c r="C13" s="5">
        <v>1</v>
      </c>
      <c r="D13" s="5"/>
      <c r="E13" s="8">
        <f t="shared" si="0"/>
        <v>0.16666666666666666</v>
      </c>
      <c r="F13" s="8">
        <f t="shared" si="1"/>
        <v>0.42857142857142855</v>
      </c>
      <c r="G13" s="8">
        <f t="shared" si="2"/>
        <v>0.26190476190476186</v>
      </c>
      <c r="H13" s="5"/>
      <c r="I13" s="5"/>
      <c r="J13" s="5"/>
    </row>
    <row r="14" spans="1:10" x14ac:dyDescent="0.2">
      <c r="A14" s="15">
        <v>7.6078889425014316</v>
      </c>
      <c r="B14" s="5">
        <v>0</v>
      </c>
      <c r="C14" s="5">
        <v>1</v>
      </c>
      <c r="D14" s="5"/>
      <c r="E14" s="8">
        <f t="shared" si="0"/>
        <v>0.16666666666666666</v>
      </c>
      <c r="F14" s="8">
        <f t="shared" si="1"/>
        <v>0.47619047619047616</v>
      </c>
      <c r="G14" s="8">
        <f t="shared" si="2"/>
        <v>0.30952380952380953</v>
      </c>
      <c r="H14" s="5"/>
      <c r="I14" s="5"/>
      <c r="J14" s="5"/>
    </row>
    <row r="15" spans="1:10" x14ac:dyDescent="0.2">
      <c r="A15" s="15">
        <v>7.6104932441663777</v>
      </c>
      <c r="B15" s="5">
        <v>0</v>
      </c>
      <c r="C15" s="5">
        <v>1</v>
      </c>
      <c r="D15" s="5"/>
      <c r="E15" s="8">
        <f t="shared" si="0"/>
        <v>0.16666666666666666</v>
      </c>
      <c r="F15" s="8">
        <f t="shared" si="1"/>
        <v>0.52380952380952372</v>
      </c>
      <c r="G15" s="8">
        <f t="shared" si="2"/>
        <v>0.3571428571428571</v>
      </c>
      <c r="H15" s="5"/>
      <c r="I15" s="5"/>
      <c r="J15" s="5"/>
    </row>
    <row r="16" spans="1:10" x14ac:dyDescent="0.2">
      <c r="A16" s="15">
        <v>7.720167017382944</v>
      </c>
      <c r="B16" s="5">
        <v>0</v>
      </c>
      <c r="C16" s="5">
        <v>1</v>
      </c>
      <c r="D16" s="5"/>
      <c r="E16" s="8">
        <f t="shared" si="0"/>
        <v>0.16666666666666666</v>
      </c>
      <c r="F16" s="8">
        <f t="shared" si="1"/>
        <v>0.5714285714285714</v>
      </c>
      <c r="G16" s="8">
        <f t="shared" si="2"/>
        <v>0.40476190476190477</v>
      </c>
      <c r="H16" s="5"/>
      <c r="I16" s="5"/>
      <c r="J16" s="5"/>
    </row>
    <row r="17" spans="1:10" x14ac:dyDescent="0.2">
      <c r="A17" s="15">
        <v>7.7263032391036166</v>
      </c>
      <c r="B17" s="5">
        <v>1</v>
      </c>
      <c r="C17" s="5">
        <v>0</v>
      </c>
      <c r="D17" s="5"/>
      <c r="E17" s="8">
        <f t="shared" si="0"/>
        <v>0.33333333333333331</v>
      </c>
      <c r="F17" s="8">
        <f t="shared" si="1"/>
        <v>0.5714285714285714</v>
      </c>
      <c r="G17" s="8">
        <f t="shared" si="2"/>
        <v>0.23809523809523808</v>
      </c>
      <c r="H17" s="5"/>
      <c r="I17" s="5"/>
      <c r="J17" s="5"/>
    </row>
    <row r="18" spans="1:10" x14ac:dyDescent="0.2">
      <c r="A18" s="15">
        <v>7.7612486771764635</v>
      </c>
      <c r="B18" s="5">
        <v>0</v>
      </c>
      <c r="C18" s="5">
        <v>1</v>
      </c>
      <c r="D18" s="5"/>
      <c r="E18" s="8">
        <f t="shared" si="0"/>
        <v>0.33333333333333331</v>
      </c>
      <c r="F18" s="8">
        <f t="shared" si="1"/>
        <v>0.61904761904761907</v>
      </c>
      <c r="G18" s="8">
        <f t="shared" si="2"/>
        <v>0.28571428571428575</v>
      </c>
      <c r="H18" s="5"/>
      <c r="I18" s="5"/>
      <c r="J18" s="5"/>
    </row>
    <row r="19" spans="1:10" x14ac:dyDescent="0.2">
      <c r="A19" s="15">
        <v>7.7670620632188792</v>
      </c>
      <c r="B19" s="5">
        <v>0</v>
      </c>
      <c r="C19" s="5">
        <v>1</v>
      </c>
      <c r="D19" s="5"/>
      <c r="E19" s="8">
        <f t="shared" si="0"/>
        <v>0.33333333333333331</v>
      </c>
      <c r="F19" s="8">
        <f t="shared" si="1"/>
        <v>0.66666666666666674</v>
      </c>
      <c r="G19" s="8">
        <f t="shared" si="2"/>
        <v>0.33333333333333343</v>
      </c>
      <c r="H19" s="5"/>
      <c r="I19" s="5"/>
      <c r="J19" s="5"/>
    </row>
    <row r="20" spans="1:10" x14ac:dyDescent="0.2">
      <c r="A20" s="15">
        <v>7.77668926651398</v>
      </c>
      <c r="B20" s="5">
        <v>0</v>
      </c>
      <c r="C20" s="5">
        <v>1</v>
      </c>
      <c r="D20" s="5"/>
      <c r="E20" s="8">
        <f t="shared" si="0"/>
        <v>0.33333333333333331</v>
      </c>
      <c r="F20" s="8">
        <f t="shared" si="1"/>
        <v>0.71428571428571441</v>
      </c>
      <c r="G20" s="8">
        <f t="shared" si="2"/>
        <v>0.3809523809523811</v>
      </c>
      <c r="H20" s="5"/>
      <c r="I20" s="5"/>
      <c r="J20" s="5"/>
    </row>
    <row r="21" spans="1:10" x14ac:dyDescent="0.2">
      <c r="A21" s="21">
        <v>7.8217320838041271</v>
      </c>
      <c r="B21" s="5">
        <v>0</v>
      </c>
      <c r="C21" s="5">
        <v>1</v>
      </c>
      <c r="D21" s="5"/>
      <c r="E21" s="8">
        <f t="shared" si="0"/>
        <v>0.33333333333333331</v>
      </c>
      <c r="F21" s="8">
        <f t="shared" si="1"/>
        <v>0.76190476190476208</v>
      </c>
      <c r="G21" s="8">
        <f t="shared" si="2"/>
        <v>0.42857142857142877</v>
      </c>
      <c r="H21" s="5"/>
      <c r="I21" s="5"/>
      <c r="J21" s="5"/>
    </row>
    <row r="22" spans="1:10" x14ac:dyDescent="0.2">
      <c r="A22" s="21">
        <v>7.856038722905641</v>
      </c>
      <c r="B22" s="5">
        <v>1</v>
      </c>
      <c r="C22" s="5">
        <v>0</v>
      </c>
      <c r="D22" s="22"/>
      <c r="E22" s="19">
        <f t="shared" si="0"/>
        <v>0.5</v>
      </c>
      <c r="F22" s="19">
        <f t="shared" si="1"/>
        <v>0.76190476190476208</v>
      </c>
      <c r="G22" s="19">
        <f t="shared" si="2"/>
        <v>0.26190476190476208</v>
      </c>
      <c r="H22" s="5"/>
      <c r="I22" s="5"/>
      <c r="J22" s="5"/>
    </row>
    <row r="23" spans="1:10" x14ac:dyDescent="0.2">
      <c r="A23" s="15">
        <v>7.8880108739881178</v>
      </c>
      <c r="B23" s="5">
        <v>0</v>
      </c>
      <c r="C23" s="5">
        <v>1</v>
      </c>
      <c r="D23" s="22"/>
      <c r="E23" s="19">
        <f t="shared" si="0"/>
        <v>0.5</v>
      </c>
      <c r="F23" s="19">
        <f t="shared" si="1"/>
        <v>0.80952380952380976</v>
      </c>
      <c r="G23" s="19">
        <f t="shared" ref="G23:G30" si="3">ABS(E23-F23)</f>
        <v>0.30952380952380976</v>
      </c>
      <c r="H23" s="5"/>
      <c r="I23" s="5"/>
      <c r="J23" s="5"/>
    </row>
    <row r="24" spans="1:10" x14ac:dyDescent="0.2">
      <c r="A24" s="15">
        <v>7.9110031217715466</v>
      </c>
      <c r="B24" s="5">
        <v>0</v>
      </c>
      <c r="C24" s="5">
        <v>1</v>
      </c>
      <c r="D24" s="22"/>
      <c r="E24" s="19">
        <f t="shared" si="0"/>
        <v>0.5</v>
      </c>
      <c r="F24" s="19">
        <f t="shared" si="1"/>
        <v>0.85714285714285743</v>
      </c>
      <c r="G24" s="19">
        <f t="shared" si="3"/>
        <v>0.35714285714285743</v>
      </c>
      <c r="J24" s="5"/>
    </row>
    <row r="25" spans="1:10" x14ac:dyDescent="0.2">
      <c r="A25" s="15">
        <v>7.9782993709388128</v>
      </c>
      <c r="B25" s="5">
        <v>0</v>
      </c>
      <c r="C25" s="5">
        <v>1</v>
      </c>
      <c r="D25" s="22"/>
      <c r="E25" s="19">
        <f t="shared" si="0"/>
        <v>0.5</v>
      </c>
      <c r="F25" s="19">
        <f t="shared" si="1"/>
        <v>0.9047619047619051</v>
      </c>
      <c r="G25" s="19">
        <f t="shared" si="3"/>
        <v>0.4047619047619051</v>
      </c>
      <c r="J25" s="5"/>
    </row>
    <row r="26" spans="1:10" x14ac:dyDescent="0.2">
      <c r="A26" s="15">
        <v>7.9929603989622509</v>
      </c>
      <c r="B26" s="5">
        <v>1</v>
      </c>
      <c r="C26" s="5">
        <v>0</v>
      </c>
      <c r="D26" s="22"/>
      <c r="E26" s="19">
        <f t="shared" si="0"/>
        <v>0.66666666666666663</v>
      </c>
      <c r="F26" s="19">
        <f t="shared" si="1"/>
        <v>0.9047619047619051</v>
      </c>
      <c r="G26" s="19">
        <f t="shared" si="3"/>
        <v>0.23809523809523847</v>
      </c>
      <c r="J26" s="5"/>
    </row>
    <row r="27" spans="1:10" x14ac:dyDescent="0.2">
      <c r="A27" s="15">
        <v>8.0166404009645831</v>
      </c>
      <c r="B27" s="5">
        <v>1</v>
      </c>
      <c r="C27" s="5">
        <v>0</v>
      </c>
      <c r="D27" s="22"/>
      <c r="E27" s="19">
        <f t="shared" si="0"/>
        <v>0.83333333333333326</v>
      </c>
      <c r="F27" s="19">
        <f t="shared" si="1"/>
        <v>0.9047619047619051</v>
      </c>
      <c r="G27" s="19">
        <f t="shared" si="3"/>
        <v>7.1428571428571841E-2</v>
      </c>
      <c r="J27" s="5"/>
    </row>
    <row r="28" spans="1:10" x14ac:dyDescent="0.2">
      <c r="A28" s="15">
        <v>8.1129288196278857</v>
      </c>
      <c r="B28" s="5">
        <v>1</v>
      </c>
      <c r="C28" s="5">
        <v>0</v>
      </c>
      <c r="D28" s="22"/>
      <c r="E28" s="19">
        <f t="shared" si="0"/>
        <v>0.99999999999999989</v>
      </c>
      <c r="F28" s="19">
        <f t="shared" si="1"/>
        <v>0.9047619047619051</v>
      </c>
      <c r="G28" s="19">
        <f t="shared" si="3"/>
        <v>9.5238095238094789E-2</v>
      </c>
      <c r="J28" s="5"/>
    </row>
    <row r="29" spans="1:10" x14ac:dyDescent="0.2">
      <c r="A29" s="21">
        <v>8.1169479244941662</v>
      </c>
      <c r="B29" s="5">
        <v>0</v>
      </c>
      <c r="C29" s="5">
        <v>1</v>
      </c>
      <c r="D29" s="22"/>
      <c r="E29" s="19">
        <f t="shared" si="0"/>
        <v>0.99999999999999989</v>
      </c>
      <c r="F29" s="19">
        <f t="shared" si="1"/>
        <v>0.95238095238095277</v>
      </c>
      <c r="G29" s="19">
        <f t="shared" si="3"/>
        <v>4.7619047619047117E-2</v>
      </c>
    </row>
    <row r="30" spans="1:10" x14ac:dyDescent="0.2">
      <c r="A30" s="20">
        <v>8.157560508930894</v>
      </c>
      <c r="B30" s="14">
        <v>0</v>
      </c>
      <c r="C30" s="14">
        <v>1</v>
      </c>
      <c r="D30" s="14"/>
      <c r="E30" s="13">
        <f t="shared" si="0"/>
        <v>0.99999999999999989</v>
      </c>
      <c r="F30" s="13">
        <f t="shared" si="1"/>
        <v>1.0000000000000004</v>
      </c>
      <c r="G30" s="13">
        <f t="shared" si="3"/>
        <v>5.5511151231257827E-16</v>
      </c>
    </row>
    <row r="31" spans="1:10" x14ac:dyDescent="0.2">
      <c r="D31" s="5"/>
      <c r="E31" s="19"/>
      <c r="F31" s="19"/>
      <c r="G31" s="19"/>
    </row>
    <row r="32" spans="1:10" x14ac:dyDescent="0.2">
      <c r="A32" s="5" t="s">
        <v>4</v>
      </c>
      <c r="B32" s="5">
        <f>SUM(B4:B30)</f>
        <v>6</v>
      </c>
      <c r="C32" s="5">
        <f>SUM(C4:C30)</f>
        <v>21</v>
      </c>
      <c r="E32" s="23"/>
      <c r="F32" s="22" t="s">
        <v>6</v>
      </c>
      <c r="G32" s="19">
        <f>MAX(G4:G30)</f>
        <v>0.42857142857142877</v>
      </c>
      <c r="H32" s="5"/>
      <c r="I32" s="5"/>
    </row>
    <row r="33" spans="2:9" ht="17" x14ac:dyDescent="0.25">
      <c r="E33" s="3"/>
      <c r="F33" s="5" t="s">
        <v>11</v>
      </c>
      <c r="G33" s="8">
        <f>C36</f>
        <v>0.62867884040211686</v>
      </c>
      <c r="H33" s="5"/>
      <c r="I33" s="5"/>
    </row>
    <row r="34" spans="2:9" x14ac:dyDescent="0.2">
      <c r="B34" s="6" t="s">
        <v>5</v>
      </c>
      <c r="C34" s="7">
        <v>0.05</v>
      </c>
      <c r="E34" s="3"/>
      <c r="F34" s="5"/>
      <c r="G34" s="16" t="str">
        <f>IF(G32&gt;G33, "H0 rejected, distinct populations", "difference insufficient to reject H0")</f>
        <v>difference insufficient to reject H0</v>
      </c>
      <c r="H34" s="5"/>
      <c r="I34" s="5"/>
    </row>
    <row r="35" spans="2:9" x14ac:dyDescent="0.2">
      <c r="B35" s="9" t="s">
        <v>3</v>
      </c>
      <c r="C35" s="10">
        <f>SQRT(-LN(C34/2)/2)</f>
        <v>1.3581015157406195</v>
      </c>
      <c r="E35" s="3"/>
      <c r="F35" s="5"/>
      <c r="G35" s="5"/>
      <c r="H35" s="5"/>
      <c r="I35" s="5"/>
    </row>
    <row r="36" spans="2:9" ht="17" x14ac:dyDescent="0.25">
      <c r="B36" s="11" t="s">
        <v>11</v>
      </c>
      <c r="C36" s="12">
        <f>C35*SQRT((B32+C32)/B32/C32)</f>
        <v>0.62867884040211686</v>
      </c>
      <c r="E36" s="3"/>
      <c r="F36" s="5" t="s">
        <v>10</v>
      </c>
      <c r="H36" s="5"/>
      <c r="I36" s="5"/>
    </row>
    <row r="37" spans="2:9" x14ac:dyDescent="0.2">
      <c r="E37" s="3"/>
    </row>
    <row r="38" spans="2:9" x14ac:dyDescent="0.2">
      <c r="E38" s="3"/>
    </row>
    <row r="39" spans="2:9" x14ac:dyDescent="0.2">
      <c r="E39" s="3"/>
    </row>
    <row r="40" spans="2:9" x14ac:dyDescent="0.2">
      <c r="E40" s="3"/>
    </row>
    <row r="41" spans="2:9" x14ac:dyDescent="0.2">
      <c r="E41" s="3"/>
    </row>
    <row r="42" spans="2:9" x14ac:dyDescent="0.2">
      <c r="E42" s="3"/>
    </row>
    <row r="43" spans="2:9" x14ac:dyDescent="0.2">
      <c r="E43" s="3"/>
    </row>
    <row r="44" spans="2:9" x14ac:dyDescent="0.2">
      <c r="E44" s="3"/>
    </row>
    <row r="45" spans="2:9" x14ac:dyDescent="0.2">
      <c r="E45" s="3"/>
    </row>
    <row r="46" spans="2:9" x14ac:dyDescent="0.2">
      <c r="E46" s="3"/>
    </row>
    <row r="47" spans="2:9" x14ac:dyDescent="0.2">
      <c r="E47" s="3"/>
    </row>
    <row r="48" spans="2:9" x14ac:dyDescent="0.2">
      <c r="E48" s="3"/>
    </row>
  </sheetData>
  <sortState xmlns:xlrd2="http://schemas.microsoft.com/office/spreadsheetml/2017/richdata2" ref="A4:C30">
    <sortCondition ref="A4:A30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206Pb_204Pb</vt:lpstr>
      <vt:lpstr>207Pb_204Pb</vt:lpstr>
      <vt:lpstr>208Pb_204Pb</vt:lpstr>
      <vt:lpstr>143Nd_144Nd</vt:lpstr>
      <vt:lpstr>3He_4He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Paquet</dc:creator>
  <cp:lastModifiedBy>Microsoft Office User</cp:lastModifiedBy>
  <cp:lastPrinted>2020-05-03T18:54:42Z</cp:lastPrinted>
  <dcterms:created xsi:type="dcterms:W3CDTF">2017-04-25T00:38:29Z</dcterms:created>
  <dcterms:modified xsi:type="dcterms:W3CDTF">2020-05-03T18:57:34Z</dcterms:modified>
</cp:coreProperties>
</file>