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G:\My Drive\Ge Project\Written up\Papers\In revision\2020 LaSelva\text\REVISED_2 GBC Jul2020\"/>
    </mc:Choice>
  </mc:AlternateContent>
  <xr:revisionPtr revIDLastSave="0" documentId="13_ncr:1_{1D12F638-796A-4CCB-9855-24AA47E1EC5D}" xr6:coauthVersionLast="45" xr6:coauthVersionMax="45" xr10:uidLastSave="{00000000-0000-0000-0000-000000000000}"/>
  <bookViews>
    <workbookView xWindow="-108" yWindow="-108" windowWidth="23256" windowHeight="12576" xr2:uid="{00000000-000D-0000-FFFF-FFFF00000000}"/>
  </bookViews>
  <sheets>
    <sheet name="Table 1" sheetId="1" r:id="rId1"/>
    <sheet name="Table 2" sheetId="2" r:id="rId2"/>
    <sheet name="Table 3" sheetId="11" r:id="rId3"/>
    <sheet name="Table S1" sheetId="7" r:id="rId4"/>
    <sheet name="Table S2" sheetId="4" r:id="rId5"/>
    <sheet name="TableS3" sheetId="12" r:id="rId6"/>
    <sheet name="Table S4" sheetId="5" r:id="rId7"/>
    <sheet name="Table S5" sheetId="9" r:id="rId8"/>
  </sheet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4" l="1"/>
  <c r="T30" i="4"/>
  <c r="T40" i="4"/>
  <c r="T39" i="4"/>
  <c r="T38" i="4"/>
  <c r="T37" i="4"/>
  <c r="T35" i="4"/>
  <c r="T34" i="4"/>
  <c r="T33" i="4"/>
  <c r="T32" i="4"/>
  <c r="R40" i="4"/>
  <c r="R39" i="4"/>
  <c r="R38" i="4"/>
  <c r="R37" i="4"/>
  <c r="R35" i="4"/>
  <c r="R34" i="4"/>
  <c r="R33" i="4"/>
  <c r="R32" i="4"/>
  <c r="R31" i="4"/>
  <c r="R30" i="4"/>
  <c r="P40" i="4"/>
  <c r="P39" i="4"/>
  <c r="P38" i="4"/>
  <c r="P37" i="4"/>
  <c r="P35" i="4"/>
  <c r="P34" i="4"/>
  <c r="P33" i="4"/>
  <c r="P32" i="4"/>
  <c r="P31" i="4"/>
  <c r="P30" i="4"/>
  <c r="N40" i="4"/>
  <c r="N39" i="4"/>
  <c r="N38" i="4"/>
  <c r="N37" i="4"/>
  <c r="N35" i="4"/>
  <c r="N34" i="4"/>
  <c r="N33" i="4"/>
  <c r="N32" i="4"/>
  <c r="N31" i="4"/>
  <c r="N30" i="4"/>
  <c r="L40" i="4"/>
  <c r="L39" i="4"/>
  <c r="L38" i="4"/>
  <c r="L37" i="4"/>
  <c r="L35" i="4"/>
  <c r="L34" i="4"/>
  <c r="L33" i="4"/>
  <c r="L32" i="4"/>
  <c r="L31" i="4"/>
  <c r="L30" i="4"/>
  <c r="J40" i="4"/>
  <c r="J39" i="4"/>
  <c r="J38" i="4"/>
  <c r="J37" i="4"/>
  <c r="J35" i="4"/>
  <c r="J34" i="4"/>
  <c r="J33" i="4"/>
  <c r="J32" i="4"/>
  <c r="J31" i="4"/>
  <c r="J30" i="4"/>
  <c r="H40" i="4"/>
  <c r="H39" i="4"/>
  <c r="H38" i="4"/>
  <c r="H37" i="4"/>
  <c r="H35" i="4"/>
  <c r="H34" i="4"/>
  <c r="H33" i="4"/>
  <c r="H32" i="4"/>
  <c r="H31" i="4"/>
  <c r="H30" i="4"/>
  <c r="F40" i="4"/>
  <c r="F39" i="4"/>
  <c r="F38" i="4"/>
  <c r="F37" i="4"/>
  <c r="F35" i="4"/>
  <c r="F34" i="4"/>
  <c r="F33" i="4"/>
  <c r="F32" i="4"/>
  <c r="F31" i="4"/>
  <c r="F30" i="4"/>
  <c r="D40" i="4"/>
  <c r="D39" i="4"/>
  <c r="D38" i="4"/>
  <c r="D37" i="4"/>
  <c r="D35" i="4"/>
  <c r="D34" i="4"/>
  <c r="D33" i="4"/>
  <c r="D32" i="4"/>
  <c r="D31" i="4"/>
  <c r="D30" i="4"/>
  <c r="T22" i="4"/>
  <c r="T21" i="4"/>
  <c r="T20" i="4"/>
  <c r="T19" i="4"/>
  <c r="R22" i="4"/>
  <c r="R21" i="4"/>
  <c r="R20" i="4"/>
  <c r="R19" i="4"/>
  <c r="P22" i="4"/>
  <c r="P21" i="4"/>
  <c r="P20" i="4"/>
  <c r="P19" i="4"/>
  <c r="N22" i="4"/>
  <c r="N21" i="4"/>
  <c r="N20" i="4"/>
  <c r="N19" i="4"/>
  <c r="L22" i="4"/>
  <c r="L21" i="4"/>
  <c r="L20" i="4"/>
  <c r="L19" i="4"/>
  <c r="J22" i="4"/>
  <c r="J21" i="4"/>
  <c r="J20" i="4"/>
  <c r="J19" i="4"/>
  <c r="J17" i="4"/>
  <c r="J16" i="4"/>
  <c r="J15" i="4"/>
  <c r="J13" i="4"/>
  <c r="J12" i="4"/>
  <c r="J11" i="4"/>
  <c r="T17" i="4"/>
  <c r="T16" i="4"/>
  <c r="T15" i="4"/>
  <c r="T13" i="4"/>
  <c r="T11" i="4"/>
  <c r="R17" i="4"/>
  <c r="R16" i="4"/>
  <c r="R15" i="4"/>
  <c r="R13" i="4"/>
  <c r="R12" i="4"/>
  <c r="R11" i="4"/>
  <c r="P17" i="4"/>
  <c r="P16" i="4"/>
  <c r="P15" i="4"/>
  <c r="P13" i="4"/>
  <c r="P12" i="4"/>
  <c r="P11" i="4"/>
  <c r="N17" i="4"/>
  <c r="N16" i="4"/>
  <c r="N15" i="4"/>
  <c r="N13" i="4"/>
  <c r="N12" i="4"/>
  <c r="N11" i="4"/>
  <c r="L17" i="4"/>
  <c r="L16" i="4"/>
  <c r="L15" i="4"/>
  <c r="L13" i="4"/>
  <c r="L12" i="4"/>
  <c r="L11" i="4"/>
  <c r="H22" i="4"/>
  <c r="H21" i="4"/>
  <c r="H20" i="4"/>
  <c r="H19" i="4"/>
  <c r="H17" i="4"/>
  <c r="H16" i="4"/>
  <c r="H15" i="4"/>
  <c r="H13" i="4"/>
  <c r="H12" i="4"/>
  <c r="D22" i="4"/>
  <c r="D21" i="4"/>
  <c r="D20" i="4"/>
  <c r="D19" i="4"/>
  <c r="D17" i="4"/>
  <c r="D16" i="4"/>
  <c r="D15" i="4"/>
  <c r="D13" i="4"/>
  <c r="D12" i="4"/>
  <c r="D11" i="4"/>
  <c r="F22" i="4"/>
  <c r="F21" i="4"/>
  <c r="F20" i="4"/>
  <c r="F19" i="4"/>
  <c r="F17" i="4"/>
  <c r="F16" i="4"/>
  <c r="F15" i="4"/>
  <c r="F13" i="4"/>
  <c r="F12" i="4"/>
  <c r="F11" i="4"/>
  <c r="R6" i="2"/>
</calcChain>
</file>

<file path=xl/sharedStrings.xml><?xml version="1.0" encoding="utf-8"?>
<sst xmlns="http://schemas.openxmlformats.org/spreadsheetml/2006/main" count="1008" uniqueCount="495">
  <si>
    <t>Rock 1</t>
  </si>
  <si>
    <t>Rock 2</t>
  </si>
  <si>
    <t>LS01</t>
  </si>
  <si>
    <t>LS02</t>
  </si>
  <si>
    <t>LS04</t>
  </si>
  <si>
    <t>LS15</t>
  </si>
  <si>
    <t>Si</t>
  </si>
  <si>
    <t>Ge</t>
  </si>
  <si>
    <t>Ge/Si</t>
  </si>
  <si>
    <t>Al</t>
  </si>
  <si>
    <t>Fe</t>
  </si>
  <si>
    <t>Depth</t>
  </si>
  <si>
    <t>LS01 (bulk)</t>
  </si>
  <si>
    <t>LS01 (clay)</t>
  </si>
  <si>
    <t>Na</t>
  </si>
  <si>
    <t>Mg</t>
  </si>
  <si>
    <t>K</t>
  </si>
  <si>
    <t>Ca</t>
  </si>
  <si>
    <t>Cl</t>
  </si>
  <si>
    <t>--</t>
  </si>
  <si>
    <t>LS05</t>
  </si>
  <si>
    <t>LS06</t>
  </si>
  <si>
    <t>LS07</t>
  </si>
  <si>
    <t>LS08</t>
  </si>
  <si>
    <t>LS09</t>
  </si>
  <si>
    <t>LS10</t>
  </si>
  <si>
    <t>LS11</t>
  </si>
  <si>
    <t>LS12</t>
  </si>
  <si>
    <t>LS13</t>
  </si>
  <si>
    <t>LS14</t>
  </si>
  <si>
    <t>LS17</t>
  </si>
  <si>
    <t>LS16</t>
  </si>
  <si>
    <t>LS03</t>
  </si>
  <si>
    <t>pH</t>
  </si>
  <si>
    <t>Description</t>
  </si>
  <si>
    <t>Rainwater</t>
  </si>
  <si>
    <t>LS18</t>
  </si>
  <si>
    <t>LS19</t>
  </si>
  <si>
    <t>LS20</t>
  </si>
  <si>
    <t>LS21</t>
  </si>
  <si>
    <t>CR01</t>
  </si>
  <si>
    <t>CR02</t>
  </si>
  <si>
    <t>CR03</t>
  </si>
  <si>
    <t>CR04</t>
  </si>
  <si>
    <t>CR05</t>
  </si>
  <si>
    <t>Sample ID</t>
  </si>
  <si>
    <t>Taconazo</t>
  </si>
  <si>
    <t>Arboleda</t>
  </si>
  <si>
    <t>El Salto</t>
  </si>
  <si>
    <t>El Sura</t>
  </si>
  <si>
    <t>Piper</t>
  </si>
  <si>
    <t>Quebrada Esquina</t>
  </si>
  <si>
    <t>El Saltito</t>
  </si>
  <si>
    <t>at weir</t>
  </si>
  <si>
    <t>east trib.</t>
  </si>
  <si>
    <t>main stem</t>
  </si>
  <si>
    <t>upstream</t>
  </si>
  <si>
    <t>Rio Sarapiqui</t>
  </si>
  <si>
    <t>Guacimo</t>
  </si>
  <si>
    <t>Farm</t>
  </si>
  <si>
    <t>Saltito</t>
  </si>
  <si>
    <t>Salto</t>
  </si>
  <si>
    <t>Soil pore water</t>
  </si>
  <si>
    <t>tributary</t>
  </si>
  <si>
    <t>Streams &amp; groundwater seeps</t>
  </si>
  <si>
    <t>Sample</t>
  </si>
  <si>
    <t>Vegetation</t>
  </si>
  <si>
    <t>Bedload</t>
  </si>
  <si>
    <t>Suspended load</t>
  </si>
  <si>
    <t>0 cm</t>
  </si>
  <si>
    <t>50 cm</t>
  </si>
  <si>
    <t>100 cm</t>
  </si>
  <si>
    <t>200 cm</t>
  </si>
  <si>
    <t>gw. seep</t>
  </si>
  <si>
    <t>60 cm</t>
  </si>
  <si>
    <t>25 cm</t>
  </si>
  <si>
    <t>Soil pit A4</t>
  </si>
  <si>
    <t>Soil pit L6</t>
  </si>
  <si>
    <t>Above A4</t>
  </si>
  <si>
    <t>Above L6</t>
  </si>
  <si>
    <t>Details</t>
  </si>
  <si>
    <t>Alk.</t>
  </si>
  <si>
    <t>Local groundwater (wells)</t>
  </si>
  <si>
    <t>Th</t>
  </si>
  <si>
    <t>Interbasin groundwater</t>
  </si>
  <si>
    <t>0.29 ± 0.13</t>
  </si>
  <si>
    <t>1.03 ± 0.12</t>
  </si>
  <si>
    <t>0.46 ± 0.18</t>
  </si>
  <si>
    <t>1.27 ± 0.21</t>
  </si>
  <si>
    <t>1.12 ± 0.14</t>
  </si>
  <si>
    <t>0.57 ± 0.15</t>
  </si>
  <si>
    <t>0.92 ± 0.26</t>
  </si>
  <si>
    <t>0.67 ± 0.27</t>
  </si>
  <si>
    <t>1.23 ± 0.15</t>
  </si>
  <si>
    <t>0.38 ± 0.15</t>
  </si>
  <si>
    <t>0.19 ± 0.09</t>
  </si>
  <si>
    <t>1.03 ± 0.13</t>
  </si>
  <si>
    <t>1.32 ± 0.14</t>
  </si>
  <si>
    <t>1.34 ± 0.26</t>
  </si>
  <si>
    <t>1.52 ± 0.21</t>
  </si>
  <si>
    <t>-0.03 ± 0.24</t>
  </si>
  <si>
    <t>1.02 ± 0.24</t>
  </si>
  <si>
    <t>0.06 ± 0.13</t>
  </si>
  <si>
    <t>0.17 ± 0.14</t>
  </si>
  <si>
    <t>0.21 ± 0.18</t>
  </si>
  <si>
    <t>-0.67 ± 0.07</t>
  </si>
  <si>
    <t>-1.25 ± 0.08</t>
  </si>
  <si>
    <t>-1.21 ± 0.08</t>
  </si>
  <si>
    <t>-0.96 ± 0.09</t>
  </si>
  <si>
    <t>-0.03 ± 0.11</t>
  </si>
  <si>
    <t>-1.04 ± 0.08</t>
  </si>
  <si>
    <t>1.03 ± 0.10</t>
  </si>
  <si>
    <t>0.70 ± 0.14</t>
  </si>
  <si>
    <t>0.64 ± 0.20</t>
  </si>
  <si>
    <t>-0.40 ± 0.26</t>
  </si>
  <si>
    <t>-1.02 ± 0.10</t>
  </si>
  <si>
    <t>0.02 ± 0.10</t>
  </si>
  <si>
    <t>Parameter</t>
  </si>
  <si>
    <t>Value</t>
  </si>
  <si>
    <t>φ</t>
  </si>
  <si>
    <t>Porosity</t>
  </si>
  <si>
    <t>Source</t>
  </si>
  <si>
    <t>Genereux et al. (2009)</t>
  </si>
  <si>
    <t>Units</t>
  </si>
  <si>
    <r>
      <t>g cm</t>
    </r>
    <r>
      <rPr>
        <vertAlign val="superscript"/>
        <sz val="12"/>
        <color theme="1"/>
        <rFont val="HelveticaNeue"/>
      </rPr>
      <t>-3</t>
    </r>
  </si>
  <si>
    <t>Rock density</t>
  </si>
  <si>
    <r>
      <t>ρ</t>
    </r>
    <r>
      <rPr>
        <vertAlign val="subscript"/>
        <sz val="12"/>
        <color theme="1"/>
        <rFont val="HelveticaNeue"/>
      </rPr>
      <t>rock</t>
    </r>
  </si>
  <si>
    <r>
      <t>ρ</t>
    </r>
    <r>
      <rPr>
        <vertAlign val="subscript"/>
        <sz val="12"/>
        <color theme="1"/>
        <rFont val="HelveticaNeue"/>
      </rPr>
      <t>water</t>
    </r>
  </si>
  <si>
    <t>-</t>
  </si>
  <si>
    <t>q</t>
  </si>
  <si>
    <t>Water density</t>
  </si>
  <si>
    <r>
      <t>m y</t>
    </r>
    <r>
      <rPr>
        <vertAlign val="superscript"/>
        <sz val="12"/>
        <color theme="1"/>
        <rFont val="HelveticaNeue"/>
      </rPr>
      <t>-1</t>
    </r>
  </si>
  <si>
    <r>
      <t>m</t>
    </r>
    <r>
      <rPr>
        <vertAlign val="superscript"/>
        <sz val="12"/>
        <color theme="1"/>
        <rFont val="HelveticaNeue"/>
      </rPr>
      <t>2</t>
    </r>
    <r>
      <rPr>
        <sz val="12"/>
        <color theme="1"/>
        <rFont val="HelveticaNeue"/>
        <family val="2"/>
      </rPr>
      <t xml:space="preserve"> g</t>
    </r>
    <r>
      <rPr>
        <vertAlign val="superscript"/>
        <sz val="12"/>
        <color theme="1"/>
        <rFont val="HelveticaNeue"/>
      </rPr>
      <t>-1</t>
    </r>
  </si>
  <si>
    <r>
      <t>g mol</t>
    </r>
    <r>
      <rPr>
        <vertAlign val="superscript"/>
        <sz val="12"/>
        <color theme="1"/>
        <rFont val="HelveticaNeue"/>
      </rPr>
      <t>-1</t>
    </r>
  </si>
  <si>
    <r>
      <t>M</t>
    </r>
    <r>
      <rPr>
        <vertAlign val="subscript"/>
        <sz val="12"/>
        <color theme="1"/>
        <rFont val="HelveticaNeue"/>
      </rPr>
      <t>min</t>
    </r>
  </si>
  <si>
    <t>Mineral molar mass</t>
  </si>
  <si>
    <r>
      <t>f</t>
    </r>
    <r>
      <rPr>
        <vertAlign val="subscript"/>
        <sz val="12"/>
        <color theme="1"/>
        <rFont val="HelveticaNeue"/>
      </rPr>
      <t>min</t>
    </r>
  </si>
  <si>
    <t>Fraction of dissolving mineral in rock</t>
  </si>
  <si>
    <r>
      <t>10</t>
    </r>
    <r>
      <rPr>
        <vertAlign val="superscript"/>
        <sz val="12"/>
        <color theme="1"/>
        <rFont val="HelveticaNeue"/>
      </rPr>
      <t>-16</t>
    </r>
  </si>
  <si>
    <r>
      <t>mol m</t>
    </r>
    <r>
      <rPr>
        <vertAlign val="superscript"/>
        <sz val="12"/>
        <color theme="1"/>
        <rFont val="HelveticaNeue"/>
      </rPr>
      <t>-2</t>
    </r>
    <r>
      <rPr>
        <sz val="12"/>
        <color theme="1"/>
        <rFont val="HelveticaNeue"/>
        <family val="2"/>
      </rPr>
      <t xml:space="preserve"> s</t>
    </r>
    <r>
      <rPr>
        <vertAlign val="superscript"/>
        <sz val="12"/>
        <color theme="1"/>
        <rFont val="HelveticaNeue"/>
      </rPr>
      <t>-1</t>
    </r>
  </si>
  <si>
    <r>
      <t>A</t>
    </r>
    <r>
      <rPr>
        <vertAlign val="subscript"/>
        <sz val="12"/>
        <color theme="1"/>
        <rFont val="HelveticaNeue"/>
      </rPr>
      <t>rock</t>
    </r>
  </si>
  <si>
    <r>
      <t>X</t>
    </r>
    <r>
      <rPr>
        <vertAlign val="superscript"/>
        <sz val="12"/>
        <color theme="1"/>
        <rFont val="HelveticaNeue"/>
      </rPr>
      <t>Si</t>
    </r>
    <r>
      <rPr>
        <vertAlign val="subscript"/>
        <sz val="12"/>
        <color theme="1"/>
        <rFont val="HelveticaNeue"/>
      </rPr>
      <t>min</t>
    </r>
  </si>
  <si>
    <t>Albite</t>
  </si>
  <si>
    <r>
      <t>mol mol</t>
    </r>
    <r>
      <rPr>
        <vertAlign val="superscript"/>
        <sz val="12"/>
        <color theme="1"/>
        <rFont val="HelveticaNeue"/>
      </rPr>
      <t>-1</t>
    </r>
  </si>
  <si>
    <t>Stoichiometric Si / mineral ratio</t>
  </si>
  <si>
    <r>
      <t>[</t>
    </r>
    <r>
      <rPr>
        <vertAlign val="superscript"/>
        <sz val="12"/>
        <color theme="1"/>
        <rFont val="HelveticaNeue"/>
      </rPr>
      <t>28</t>
    </r>
    <r>
      <rPr>
        <sz val="12"/>
        <color theme="1"/>
        <rFont val="HelveticaNeue"/>
        <family val="2"/>
      </rPr>
      <t>Si]</t>
    </r>
    <r>
      <rPr>
        <vertAlign val="subscript"/>
        <sz val="12"/>
        <color theme="1"/>
        <rFont val="HelveticaNeue"/>
      </rPr>
      <t>rock</t>
    </r>
  </si>
  <si>
    <r>
      <t>mol g</t>
    </r>
    <r>
      <rPr>
        <vertAlign val="superscript"/>
        <sz val="12"/>
        <color theme="1"/>
        <rFont val="HelveticaNeue"/>
      </rPr>
      <t>-1</t>
    </r>
  </si>
  <si>
    <t>Mineral dissolution rate constant</t>
  </si>
  <si>
    <r>
      <t>[</t>
    </r>
    <r>
      <rPr>
        <vertAlign val="superscript"/>
        <sz val="12"/>
        <color theme="1"/>
        <rFont val="HelveticaNeue"/>
      </rPr>
      <t>28</t>
    </r>
    <r>
      <rPr>
        <sz val="12"/>
        <color theme="1"/>
        <rFont val="HelveticaNeue"/>
        <family val="2"/>
      </rPr>
      <t>Si]</t>
    </r>
    <r>
      <rPr>
        <vertAlign val="superscript"/>
        <sz val="12"/>
        <color theme="1"/>
        <rFont val="HelveticaNeue"/>
      </rPr>
      <t>0</t>
    </r>
    <r>
      <rPr>
        <vertAlign val="subscript"/>
        <sz val="12"/>
        <color theme="1"/>
        <rFont val="HelveticaNeue"/>
      </rPr>
      <t>fluid</t>
    </r>
  </si>
  <si>
    <r>
      <t>µmol L</t>
    </r>
    <r>
      <rPr>
        <vertAlign val="superscript"/>
        <sz val="12"/>
        <color theme="1"/>
        <rFont val="HelveticaNeue"/>
      </rPr>
      <t>-1</t>
    </r>
  </si>
  <si>
    <r>
      <t>X</t>
    </r>
    <r>
      <rPr>
        <vertAlign val="superscript"/>
        <sz val="12"/>
        <color theme="1"/>
        <rFont val="HelveticaNeue"/>
      </rPr>
      <t>Ge</t>
    </r>
    <r>
      <rPr>
        <vertAlign val="subscript"/>
        <sz val="12"/>
        <color theme="1"/>
        <rFont val="HelveticaNeue"/>
      </rPr>
      <t>min</t>
    </r>
  </si>
  <si>
    <r>
      <t>[</t>
    </r>
    <r>
      <rPr>
        <sz val="12"/>
        <color theme="1"/>
        <rFont val="HelveticaNeue"/>
        <family val="2"/>
      </rPr>
      <t>Ge]</t>
    </r>
    <r>
      <rPr>
        <vertAlign val="subscript"/>
        <sz val="12"/>
        <color theme="1"/>
        <rFont val="HelveticaNeue"/>
      </rPr>
      <t>rock</t>
    </r>
  </si>
  <si>
    <r>
      <t>[</t>
    </r>
    <r>
      <rPr>
        <vertAlign val="superscript"/>
        <sz val="12"/>
        <color theme="1"/>
        <rFont val="HelveticaNeue"/>
      </rPr>
      <t>28</t>
    </r>
    <r>
      <rPr>
        <sz val="12"/>
        <color theme="1"/>
        <rFont val="HelveticaNeue"/>
        <family val="2"/>
      </rPr>
      <t>Si]</t>
    </r>
    <r>
      <rPr>
        <vertAlign val="superscript"/>
        <sz val="12"/>
        <color theme="1"/>
        <rFont val="HelveticaNeue"/>
      </rPr>
      <t>ss</t>
    </r>
    <r>
      <rPr>
        <vertAlign val="subscript"/>
        <sz val="12"/>
        <color theme="1"/>
        <rFont val="HelveticaNeue"/>
      </rPr>
      <t>fluid</t>
    </r>
  </si>
  <si>
    <r>
      <t>Initial fluid Si concentration (</t>
    </r>
    <r>
      <rPr>
        <sz val="12"/>
        <color theme="1"/>
        <rFont val="HelveticaNeueLT Std"/>
        <family val="2"/>
      </rPr>
      <t>≈</t>
    </r>
    <r>
      <rPr>
        <sz val="12"/>
        <color theme="1"/>
        <rFont val="HelveticaNeue"/>
        <family val="2"/>
      </rPr>
      <t>[Si]</t>
    </r>
    <r>
      <rPr>
        <vertAlign val="subscript"/>
        <sz val="12"/>
        <color theme="1"/>
        <rFont val="HelveticaNeue"/>
      </rPr>
      <t>rain</t>
    </r>
    <r>
      <rPr>
        <sz val="12"/>
        <color theme="1"/>
        <rFont val="HelveticaNeue"/>
      </rPr>
      <t>)</t>
    </r>
  </si>
  <si>
    <r>
      <rPr>
        <vertAlign val="superscript"/>
        <sz val="12"/>
        <color theme="1"/>
        <rFont val="HelveticaNeue"/>
      </rPr>
      <t>30</t>
    </r>
    <r>
      <rPr>
        <sz val="12"/>
        <color theme="1"/>
        <rFont val="HelveticaNeue"/>
      </rPr>
      <t>Si/</t>
    </r>
    <r>
      <rPr>
        <vertAlign val="superscript"/>
        <sz val="12"/>
        <color theme="1"/>
        <rFont val="HelveticaNeue"/>
      </rPr>
      <t>28</t>
    </r>
    <r>
      <rPr>
        <sz val="12"/>
        <color theme="1"/>
        <rFont val="HelveticaNeue"/>
      </rPr>
      <t>Si dissolution fractionation</t>
    </r>
  </si>
  <si>
    <r>
      <rPr>
        <vertAlign val="superscript"/>
        <sz val="12"/>
        <color theme="1"/>
        <rFont val="HelveticaNeue"/>
      </rPr>
      <t>74</t>
    </r>
    <r>
      <rPr>
        <sz val="12"/>
        <color theme="1"/>
        <rFont val="HelveticaNeue"/>
      </rPr>
      <t>Ge/</t>
    </r>
    <r>
      <rPr>
        <vertAlign val="superscript"/>
        <sz val="12"/>
        <color theme="1"/>
        <rFont val="HelveticaNeue"/>
      </rPr>
      <t>70</t>
    </r>
    <r>
      <rPr>
        <sz val="12"/>
        <color theme="1"/>
        <rFont val="HelveticaNeue"/>
      </rPr>
      <t>Ge dissolution fractionation</t>
    </r>
  </si>
  <si>
    <r>
      <t>(Ge/Si)</t>
    </r>
    <r>
      <rPr>
        <vertAlign val="subscript"/>
        <sz val="12"/>
        <color theme="1"/>
        <rFont val="HelveticaNeue"/>
      </rPr>
      <t>albite</t>
    </r>
  </si>
  <si>
    <r>
      <t>µmol mol</t>
    </r>
    <r>
      <rPr>
        <vertAlign val="superscript"/>
        <sz val="12"/>
        <color theme="1"/>
        <rFont val="HelveticaNeue"/>
      </rPr>
      <t>-1</t>
    </r>
  </si>
  <si>
    <t>Froelich et al. (1992), Kurtz et al. (2002)</t>
  </si>
  <si>
    <t>Ge/Si ratio in dissolving mineral</t>
  </si>
  <si>
    <r>
      <t>(</t>
    </r>
    <r>
      <rPr>
        <sz val="12"/>
        <color theme="1"/>
        <rFont val="HelveticaNeue"/>
      </rPr>
      <t>= [Si]</t>
    </r>
    <r>
      <rPr>
        <vertAlign val="subscript"/>
        <sz val="12"/>
        <color theme="1"/>
        <rFont val="HelveticaNeue"/>
      </rPr>
      <t>rock</t>
    </r>
    <r>
      <rPr>
        <sz val="12"/>
        <color theme="1"/>
        <rFont val="HelveticaNeue"/>
      </rPr>
      <t xml:space="preserve"> * (Ge/Si)</t>
    </r>
    <r>
      <rPr>
        <vertAlign val="subscript"/>
        <sz val="12"/>
        <color theme="1"/>
        <rFont val="HelveticaNeue"/>
      </rPr>
      <t>albite</t>
    </r>
    <r>
      <rPr>
        <sz val="12"/>
        <color theme="1"/>
        <rFont val="HelveticaNeue"/>
      </rPr>
      <t>)</t>
    </r>
  </si>
  <si>
    <r>
      <t>µmol g</t>
    </r>
    <r>
      <rPr>
        <vertAlign val="superscript"/>
        <sz val="12"/>
        <color theme="1"/>
        <rFont val="HelveticaNeue"/>
      </rPr>
      <t>-1</t>
    </r>
  </si>
  <si>
    <r>
      <t>pmol L</t>
    </r>
    <r>
      <rPr>
        <vertAlign val="superscript"/>
        <sz val="12"/>
        <color theme="1"/>
        <rFont val="HelveticaNeue"/>
      </rPr>
      <t>-1</t>
    </r>
  </si>
  <si>
    <t>see text</t>
  </si>
  <si>
    <r>
      <t>s</t>
    </r>
    <r>
      <rPr>
        <vertAlign val="superscript"/>
        <sz val="12"/>
        <color theme="1"/>
        <rFont val="HelveticaNeue"/>
      </rPr>
      <t>-1</t>
    </r>
  </si>
  <si>
    <r>
      <t>[Ge]</t>
    </r>
    <r>
      <rPr>
        <vertAlign val="superscript"/>
        <sz val="12"/>
        <color theme="1"/>
        <rFont val="HelveticaNeue"/>
      </rPr>
      <t>0</t>
    </r>
    <r>
      <rPr>
        <vertAlign val="subscript"/>
        <sz val="12"/>
        <color theme="1"/>
        <rFont val="HelveticaNeue"/>
      </rPr>
      <t>fluid</t>
    </r>
  </si>
  <si>
    <r>
      <t>[Ge]</t>
    </r>
    <r>
      <rPr>
        <vertAlign val="superscript"/>
        <sz val="12"/>
        <color theme="1"/>
        <rFont val="HelveticaNeue"/>
      </rPr>
      <t>ss</t>
    </r>
    <r>
      <rPr>
        <vertAlign val="subscript"/>
        <sz val="12"/>
        <color theme="1"/>
        <rFont val="HelveticaNeue"/>
      </rPr>
      <t>fluid</t>
    </r>
  </si>
  <si>
    <r>
      <t>Initial fluid Ge concentration (</t>
    </r>
    <r>
      <rPr>
        <sz val="12"/>
        <color theme="1"/>
        <rFont val="HelveticaNeueLT Std"/>
        <family val="2"/>
      </rPr>
      <t>=</t>
    </r>
    <r>
      <rPr>
        <sz val="12"/>
        <color theme="1"/>
        <rFont val="HelveticaNeue"/>
        <family val="2"/>
      </rPr>
      <t>[Ge]</t>
    </r>
    <r>
      <rPr>
        <vertAlign val="subscript"/>
        <sz val="12"/>
        <color theme="1"/>
        <rFont val="HelveticaNeue"/>
      </rPr>
      <t>rain</t>
    </r>
    <r>
      <rPr>
        <sz val="12"/>
        <color theme="1"/>
        <rFont val="HelveticaNeue"/>
      </rPr>
      <t>)</t>
    </r>
  </si>
  <si>
    <r>
      <rPr>
        <vertAlign val="superscript"/>
        <sz val="12"/>
        <color theme="1"/>
        <rFont val="HelveticaNeue"/>
      </rPr>
      <t>74/70</t>
    </r>
    <r>
      <rPr>
        <sz val="12"/>
        <color theme="1"/>
        <rFont val="HelveticaNeue"/>
      </rPr>
      <t>α</t>
    </r>
    <r>
      <rPr>
        <vertAlign val="subscript"/>
        <sz val="12"/>
        <color theme="1"/>
        <rFont val="HelveticaNeue"/>
      </rPr>
      <t>diss</t>
    </r>
  </si>
  <si>
    <r>
      <rPr>
        <vertAlign val="superscript"/>
        <sz val="12"/>
        <color theme="1"/>
        <rFont val="HelveticaNeue"/>
      </rPr>
      <t>30/28</t>
    </r>
    <r>
      <rPr>
        <sz val="12"/>
        <color theme="1"/>
        <rFont val="HelveticaNeue"/>
      </rPr>
      <t>α</t>
    </r>
    <r>
      <rPr>
        <vertAlign val="subscript"/>
        <sz val="12"/>
        <color theme="1"/>
        <rFont val="HelveticaNeue"/>
      </rPr>
      <t>diss</t>
    </r>
  </si>
  <si>
    <t>2.58 ± 0.12</t>
  </si>
  <si>
    <t>3.25 ± 0.12</t>
  </si>
  <si>
    <t>3.05 ± 0.12</t>
  </si>
  <si>
    <t>3.61 ± 0.12</t>
  </si>
  <si>
    <t>3.35 ± 0.12</t>
  </si>
  <si>
    <t>3.02 ± 0.12</t>
  </si>
  <si>
    <t>2.63 ± 0.12</t>
  </si>
  <si>
    <t>2.39 ± 0.12</t>
  </si>
  <si>
    <t>2.60 ± 0.12</t>
  </si>
  <si>
    <t>4.02 ± 0.12</t>
  </si>
  <si>
    <t>2.24 ± 0.12</t>
  </si>
  <si>
    <t>Bulk soils</t>
  </si>
  <si>
    <t>-0.13 ± 0.18</t>
  </si>
  <si>
    <t>0.64 ± 0.08</t>
  </si>
  <si>
    <t>-0.09 ± 0.25</t>
  </si>
  <si>
    <t>0.54 ± 0.02</t>
  </si>
  <si>
    <t>-1.74 ± 0.21</t>
  </si>
  <si>
    <t>-0.22 ± 0.15</t>
  </si>
  <si>
    <t>-2.11 ± 0.23</t>
  </si>
  <si>
    <t>-1.88 ± 0.16</t>
  </si>
  <si>
    <t>-0.08 ± 0.08</t>
  </si>
  <si>
    <t>-2.05 ± 0.19</t>
  </si>
  <si>
    <t>-0.28 ± 0.27</t>
  </si>
  <si>
    <t>-2.19 ± 0.18</t>
  </si>
  <si>
    <t>-2.47 ± 0.25</t>
  </si>
  <si>
    <t>0.07 ± 0.04</t>
  </si>
  <si>
    <t>-0.27 ± 0.05</t>
  </si>
  <si>
    <t>-2.44 ± 0.07</t>
  </si>
  <si>
    <t>-0.06 ± 0.08</t>
  </si>
  <si>
    <t>-2.69 ± 0.15</t>
  </si>
  <si>
    <t>-2.37 ± 0.09</t>
  </si>
  <si>
    <t>-0.12 ± 0.08</t>
  </si>
  <si>
    <t>-1.78 ± 0.19</t>
  </si>
  <si>
    <t>-1.44 ± 0.09</t>
  </si>
  <si>
    <t>-2.52 ± 0.13</t>
  </si>
  <si>
    <t>-1.06 ± 0.07</t>
  </si>
  <si>
    <t>-1.91 ± 0.17</t>
  </si>
  <si>
    <t>-1.34 ± 0.17</t>
  </si>
  <si>
    <t>-2.37 ± 0.12</t>
  </si>
  <si>
    <t>-2.59 ± 0.14</t>
  </si>
  <si>
    <t>-0.16 ± 0.08</t>
  </si>
  <si>
    <t>-1.90 ± 0.11</t>
  </si>
  <si>
    <t>-2.60 ± 0.23</t>
  </si>
  <si>
    <t>-0.20 ± 0.13</t>
  </si>
  <si>
    <t>MgO</t>
  </si>
  <si>
    <t>CaO</t>
  </si>
  <si>
    <t>MnO</t>
  </si>
  <si>
    <t>(wt%)</t>
  </si>
  <si>
    <t>(µg/g)</t>
  </si>
  <si>
    <t>(µmol/mol)</t>
  </si>
  <si>
    <t>(‰)</t>
  </si>
  <si>
    <t>LS02 (bulk)</t>
  </si>
  <si>
    <t>Separated clays</t>
  </si>
  <si>
    <t>Zr</t>
  </si>
  <si>
    <r>
      <t>Al</t>
    </r>
    <r>
      <rPr>
        <b/>
        <vertAlign val="subscript"/>
        <sz val="12"/>
        <color theme="1"/>
        <rFont val="Arial"/>
        <family val="2"/>
      </rPr>
      <t>2</t>
    </r>
    <r>
      <rPr>
        <b/>
        <sz val="12"/>
        <color theme="1"/>
        <rFont val="Arial"/>
        <family val="2"/>
      </rPr>
      <t>O</t>
    </r>
    <r>
      <rPr>
        <b/>
        <vertAlign val="subscript"/>
        <sz val="12"/>
        <color theme="1"/>
        <rFont val="Arial"/>
        <family val="2"/>
      </rPr>
      <t>3</t>
    </r>
  </si>
  <si>
    <r>
      <t>Fe</t>
    </r>
    <r>
      <rPr>
        <b/>
        <vertAlign val="subscript"/>
        <sz val="12"/>
        <color theme="1"/>
        <rFont val="Arial"/>
        <family val="2"/>
      </rPr>
      <t>2</t>
    </r>
    <r>
      <rPr>
        <b/>
        <sz val="12"/>
        <color theme="1"/>
        <rFont val="Arial"/>
        <family val="2"/>
      </rPr>
      <t>O</t>
    </r>
    <r>
      <rPr>
        <b/>
        <vertAlign val="subscript"/>
        <sz val="12"/>
        <color theme="1"/>
        <rFont val="Arial"/>
        <family val="2"/>
      </rPr>
      <t>3</t>
    </r>
  </si>
  <si>
    <r>
      <t>SiO</t>
    </r>
    <r>
      <rPr>
        <b/>
        <vertAlign val="subscript"/>
        <sz val="12"/>
        <color theme="1"/>
        <rFont val="Arial"/>
        <family val="2"/>
      </rPr>
      <t>2</t>
    </r>
  </si>
  <si>
    <r>
      <t>Na</t>
    </r>
    <r>
      <rPr>
        <b/>
        <vertAlign val="subscript"/>
        <sz val="12"/>
        <color theme="1"/>
        <rFont val="Arial"/>
        <family val="2"/>
      </rPr>
      <t>2</t>
    </r>
    <r>
      <rPr>
        <b/>
        <sz val="12"/>
        <color theme="1"/>
        <rFont val="Arial"/>
        <family val="2"/>
      </rPr>
      <t>O</t>
    </r>
  </si>
  <si>
    <r>
      <t>K</t>
    </r>
    <r>
      <rPr>
        <b/>
        <vertAlign val="subscript"/>
        <sz val="12"/>
        <rFont val="Arial"/>
        <family val="2"/>
      </rPr>
      <t>2</t>
    </r>
    <r>
      <rPr>
        <b/>
        <sz val="12"/>
        <rFont val="Arial"/>
        <family val="2"/>
      </rPr>
      <t>O</t>
    </r>
  </si>
  <si>
    <r>
      <t>TiO</t>
    </r>
    <r>
      <rPr>
        <b/>
        <vertAlign val="subscript"/>
        <sz val="12"/>
        <color theme="1"/>
        <rFont val="Arial"/>
        <family val="2"/>
      </rPr>
      <t>2</t>
    </r>
  </si>
  <si>
    <r>
      <t>δ</t>
    </r>
    <r>
      <rPr>
        <b/>
        <vertAlign val="superscript"/>
        <sz val="12"/>
        <color theme="1"/>
        <rFont val="Arial"/>
        <family val="2"/>
      </rPr>
      <t>30</t>
    </r>
    <r>
      <rPr>
        <b/>
        <sz val="12"/>
        <color theme="1"/>
        <rFont val="Arial"/>
        <family val="2"/>
      </rPr>
      <t xml:space="preserve">Si </t>
    </r>
  </si>
  <si>
    <r>
      <t>δ</t>
    </r>
    <r>
      <rPr>
        <b/>
        <vertAlign val="superscript"/>
        <sz val="12"/>
        <color theme="1"/>
        <rFont val="Arial"/>
        <family val="2"/>
      </rPr>
      <t>74</t>
    </r>
    <r>
      <rPr>
        <b/>
        <sz val="12"/>
        <color theme="1"/>
        <rFont val="Arial"/>
        <family val="2"/>
      </rPr>
      <t>Ge</t>
    </r>
  </si>
  <si>
    <t>Temp.</t>
  </si>
  <si>
    <t>Cond.</t>
  </si>
  <si>
    <t>ID</t>
  </si>
  <si>
    <r>
      <t>SO</t>
    </r>
    <r>
      <rPr>
        <b/>
        <vertAlign val="subscript"/>
        <sz val="11"/>
        <color theme="1"/>
        <rFont val="Arial"/>
        <family val="2"/>
      </rPr>
      <t>4</t>
    </r>
  </si>
  <si>
    <r>
      <t>δ</t>
    </r>
    <r>
      <rPr>
        <b/>
        <vertAlign val="superscript"/>
        <sz val="11"/>
        <color theme="1"/>
        <rFont val="Arial"/>
        <family val="2"/>
      </rPr>
      <t>30</t>
    </r>
    <r>
      <rPr>
        <b/>
        <sz val="11"/>
        <color theme="1"/>
        <rFont val="Arial"/>
        <family val="2"/>
      </rPr>
      <t>Si ± 2σ</t>
    </r>
  </si>
  <si>
    <r>
      <t>δ</t>
    </r>
    <r>
      <rPr>
        <b/>
        <vertAlign val="superscript"/>
        <sz val="11"/>
        <color theme="1"/>
        <rFont val="Arial"/>
        <family val="2"/>
      </rPr>
      <t>74</t>
    </r>
    <r>
      <rPr>
        <b/>
        <sz val="11"/>
        <color theme="1"/>
        <rFont val="Arial"/>
        <family val="2"/>
      </rPr>
      <t>Ge ± 2σ</t>
    </r>
  </si>
  <si>
    <t>(µM)</t>
  </si>
  <si>
    <t>(nM)</t>
  </si>
  <si>
    <t>(pM)</t>
  </si>
  <si>
    <t>(meq/L)</t>
  </si>
  <si>
    <t>(µS)</t>
  </si>
  <si>
    <t>(°C)</t>
  </si>
  <si>
    <t>at San Miguel</t>
  </si>
  <si>
    <t>at Sardinal</t>
  </si>
  <si>
    <t>at Puerto Viejo</t>
  </si>
  <si>
    <t>spring ("old")</t>
  </si>
  <si>
    <r>
      <t>δ</t>
    </r>
    <r>
      <rPr>
        <b/>
        <vertAlign val="superscript"/>
        <sz val="11"/>
        <color theme="1"/>
        <rFont val="Arial"/>
        <family val="2"/>
      </rPr>
      <t>29</t>
    </r>
    <r>
      <rPr>
        <b/>
        <sz val="11"/>
        <color theme="1"/>
        <rFont val="Arial"/>
        <family val="2"/>
      </rPr>
      <t>Si ± 2σ</t>
    </r>
  </si>
  <si>
    <t>A4-0-B</t>
  </si>
  <si>
    <t>L6-0-B</t>
  </si>
  <si>
    <t>LS-R1</t>
  </si>
  <si>
    <t>LS-R2</t>
  </si>
  <si>
    <t>A4-50-B</t>
  </si>
  <si>
    <t>L6-50-B</t>
  </si>
  <si>
    <t>L6-200-B</t>
  </si>
  <si>
    <t>A4-200-B</t>
  </si>
  <si>
    <t>A4-100-B</t>
  </si>
  <si>
    <t>A4-0-C</t>
  </si>
  <si>
    <t>A4-200-C</t>
  </si>
  <si>
    <t>L6-0-C</t>
  </si>
  <si>
    <t>L6-200-C</t>
  </si>
  <si>
    <t>A4-V</t>
  </si>
  <si>
    <t>L6-V</t>
  </si>
  <si>
    <t>LS01-B</t>
  </si>
  <si>
    <t>LS02-B</t>
  </si>
  <si>
    <t>LS01-C</t>
  </si>
  <si>
    <t>LS01-S</t>
  </si>
  <si>
    <t>LS02-S</t>
  </si>
  <si>
    <t>LS04-S</t>
  </si>
  <si>
    <t>LS15-S</t>
  </si>
  <si>
    <t>A4-0-W</t>
  </si>
  <si>
    <t>A4-25-W</t>
  </si>
  <si>
    <t>A4-50-W</t>
  </si>
  <si>
    <t>A4-200-W</t>
  </si>
  <si>
    <t>L6-0-W</t>
  </si>
  <si>
    <t>L6-50-W</t>
  </si>
  <si>
    <t>L6-200-W</t>
  </si>
  <si>
    <t>0.14 ± 0.09</t>
  </si>
  <si>
    <t>0.24 ± 0.11</t>
  </si>
  <si>
    <t>0.87 ± 0.13</t>
  </si>
  <si>
    <t>0.61 ± 0.11</t>
  </si>
  <si>
    <t>0.57 ± 0.08</t>
  </si>
  <si>
    <t>0.38 ± 0.14</t>
  </si>
  <si>
    <t>0.48 ± 0.11</t>
  </si>
  <si>
    <t>0.36 ± 0.13</t>
  </si>
  <si>
    <t>0.72 ± 0.12</t>
  </si>
  <si>
    <t>0.41 ± 0.13</t>
  </si>
  <si>
    <t>0.13 ± 0.24</t>
  </si>
  <si>
    <t>0.58 ± 0.08</t>
  </si>
  <si>
    <t>0.74 ± 0.16</t>
  </si>
  <si>
    <t>0.93 ± 0.17</t>
  </si>
  <si>
    <t>1.09 ± 0.11</t>
  </si>
  <si>
    <t>0.77 ± 0.17</t>
  </si>
  <si>
    <t>0.06 ± 0.07</t>
  </si>
  <si>
    <t>0.14 ± 0.06</t>
  </si>
  <si>
    <t>0.22 ± 0.09</t>
  </si>
  <si>
    <t>-0.06 ± 0.12</t>
  </si>
  <si>
    <t>-0.58 ± 0.03</t>
  </si>
  <si>
    <t>-0.51 ± 0.07</t>
  </si>
  <si>
    <t>-0.59 ± 0.05</t>
  </si>
  <si>
    <t>-0.48 ± 0.07</t>
  </si>
  <si>
    <t>0.01 ± 0.02</t>
  </si>
  <si>
    <t>0.01 ± 0.08</t>
  </si>
  <si>
    <t>-0.01 ± 0.02</t>
  </si>
  <si>
    <t>-0.08 ± 0.02</t>
  </si>
  <si>
    <t>-0.95 ± 0.05</t>
  </si>
  <si>
    <t>-1.19 ± 0.04</t>
  </si>
  <si>
    <t>-1.25 ± 0.07</t>
  </si>
  <si>
    <t>-1.28 ± 0.04</t>
  </si>
  <si>
    <t>-1.21 ± 0.04</t>
  </si>
  <si>
    <t>-1.34 ± 0.06</t>
  </si>
  <si>
    <t>-1.14 ± 0.04</t>
  </si>
  <si>
    <t>-0.92 ± 0.04</t>
  </si>
  <si>
    <t>-0.93 ± 0.05</t>
  </si>
  <si>
    <t>-0.64 ± 0.07</t>
  </si>
  <si>
    <t>-1.27 ± 0.04</t>
  </si>
  <si>
    <t>-0.51 ± 0.03</t>
  </si>
  <si>
    <t>-1.18 ± 0.04</t>
  </si>
  <si>
    <t>-1.28 ± 0.05</t>
  </si>
  <si>
    <t>0.54 ± 0.10</t>
  </si>
  <si>
    <t>0.28 ± 0.10</t>
  </si>
  <si>
    <t>0.38 ± 0.10</t>
  </si>
  <si>
    <t>0.20 ± 0.14</t>
  </si>
  <si>
    <t>-0.20 ± 0.12</t>
  </si>
  <si>
    <t>-0.52 ± 0.10</t>
  </si>
  <si>
    <t>-0.84 ± 0.10</t>
  </si>
  <si>
    <t>-0.62 ± 0.10</t>
  </si>
  <si>
    <t>-1.10 ± 0.10</t>
  </si>
  <si>
    <t>-0.90 ± 0.10</t>
  </si>
  <si>
    <t>Soil pore waters (diss)</t>
  </si>
  <si>
    <r>
      <t xml:space="preserve">2.21 ± 0.46 </t>
    </r>
    <r>
      <rPr>
        <vertAlign val="superscript"/>
        <sz val="10"/>
        <color theme="1"/>
        <rFont val="Arial"/>
        <family val="2"/>
      </rPr>
      <t>#</t>
    </r>
  </si>
  <si>
    <t>Brantley et al. (2008)</t>
  </si>
  <si>
    <t>Samples LS-R1,-R2 (Table 1)</t>
  </si>
  <si>
    <t>Sample LS16 (Table 2)</t>
  </si>
  <si>
    <t>Stoichiometric Ge / mineral ratio</t>
  </si>
  <si>
    <r>
      <t xml:space="preserve"> (= X</t>
    </r>
    <r>
      <rPr>
        <vertAlign val="superscript"/>
        <sz val="12"/>
        <color theme="1"/>
        <rFont val="HelveticaNeue"/>
      </rPr>
      <t>Si</t>
    </r>
    <r>
      <rPr>
        <vertAlign val="subscript"/>
        <sz val="12"/>
        <color theme="1"/>
        <rFont val="HelveticaNeue"/>
      </rPr>
      <t>min</t>
    </r>
    <r>
      <rPr>
        <sz val="12"/>
        <color theme="1"/>
        <rFont val="HelveticaNeue"/>
        <family val="2"/>
      </rPr>
      <t xml:space="preserve"> * (Ge/Si)</t>
    </r>
    <r>
      <rPr>
        <vertAlign val="subscript"/>
        <sz val="12"/>
        <color theme="1"/>
        <rFont val="HelveticaNeue"/>
      </rPr>
      <t>albite</t>
    </r>
    <r>
      <rPr>
        <sz val="12"/>
        <color theme="1"/>
        <rFont val="HelveticaNeue"/>
        <family val="2"/>
      </rPr>
      <t>)</t>
    </r>
  </si>
  <si>
    <t>Ge concentration in rock</t>
  </si>
  <si>
    <r>
      <rPr>
        <vertAlign val="superscript"/>
        <sz val="12"/>
        <color theme="1"/>
        <rFont val="HelveticaNeue"/>
      </rPr>
      <t>28</t>
    </r>
    <r>
      <rPr>
        <sz val="12"/>
        <color theme="1"/>
        <rFont val="HelveticaNeue"/>
        <family val="2"/>
      </rPr>
      <t>Si concentration in rock (</t>
    </r>
    <r>
      <rPr>
        <sz val="12"/>
        <color theme="1"/>
        <rFont val="HelveticaNeueLT Std"/>
        <family val="2"/>
      </rPr>
      <t>≈</t>
    </r>
    <r>
      <rPr>
        <sz val="12"/>
        <color theme="1"/>
        <rFont val="HelveticaNeue"/>
        <family val="2"/>
      </rPr>
      <t>[Si]</t>
    </r>
    <r>
      <rPr>
        <vertAlign val="subscript"/>
        <sz val="12"/>
        <color theme="1"/>
        <rFont val="HelveticaNeue"/>
      </rPr>
      <t>rock</t>
    </r>
    <r>
      <rPr>
        <sz val="12"/>
        <color theme="1"/>
        <rFont val="HelveticaNeue"/>
      </rPr>
      <t>)</t>
    </r>
  </si>
  <si>
    <r>
      <t>IBGW fluid Si concentration (</t>
    </r>
    <r>
      <rPr>
        <sz val="12"/>
        <color theme="1"/>
        <rFont val="HelveticaNeueLT Std"/>
        <family val="2"/>
      </rPr>
      <t>≈</t>
    </r>
    <r>
      <rPr>
        <sz val="12"/>
        <color theme="1"/>
        <rFont val="HelveticaNeue"/>
        <family val="2"/>
      </rPr>
      <t>[Si]</t>
    </r>
    <r>
      <rPr>
        <vertAlign val="subscript"/>
        <sz val="12"/>
        <color theme="1"/>
        <rFont val="HelveticaNeue"/>
      </rPr>
      <t>IBGW</t>
    </r>
    <r>
      <rPr>
        <sz val="12"/>
        <color theme="1"/>
        <rFont val="HelveticaNeue"/>
      </rPr>
      <t>)</t>
    </r>
  </si>
  <si>
    <r>
      <t>IBGW fluid Ge concentration (</t>
    </r>
    <r>
      <rPr>
        <sz val="12"/>
        <color theme="1"/>
        <rFont val="HelveticaNeueLT Std"/>
        <family val="2"/>
      </rPr>
      <t>=</t>
    </r>
    <r>
      <rPr>
        <sz val="12"/>
        <color theme="1"/>
        <rFont val="HelveticaNeue"/>
        <family val="2"/>
      </rPr>
      <t>[Ge]</t>
    </r>
    <r>
      <rPr>
        <vertAlign val="subscript"/>
        <sz val="12"/>
        <color theme="1"/>
        <rFont val="HelveticaNeue"/>
      </rPr>
      <t>IBGW</t>
    </r>
    <r>
      <rPr>
        <sz val="12"/>
        <color theme="1"/>
        <rFont val="HelveticaNeue"/>
      </rPr>
      <t>)</t>
    </r>
  </si>
  <si>
    <r>
      <rPr>
        <vertAlign val="superscript"/>
        <sz val="12"/>
        <color theme="1"/>
        <rFont val="HelveticaNeue"/>
      </rPr>
      <t>74/70</t>
    </r>
    <r>
      <rPr>
        <sz val="12"/>
        <color theme="1"/>
        <rFont val="HelveticaNeue"/>
      </rPr>
      <t>α</t>
    </r>
    <r>
      <rPr>
        <vertAlign val="subscript"/>
        <sz val="12"/>
        <color theme="1"/>
        <rFont val="HelveticaNeue"/>
      </rPr>
      <t>sec</t>
    </r>
  </si>
  <si>
    <r>
      <rPr>
        <vertAlign val="superscript"/>
        <sz val="12"/>
        <color theme="1"/>
        <rFont val="HelveticaNeue"/>
      </rPr>
      <t>74</t>
    </r>
    <r>
      <rPr>
        <sz val="12"/>
        <color theme="1"/>
        <rFont val="HelveticaNeue"/>
      </rPr>
      <t>Ge/</t>
    </r>
    <r>
      <rPr>
        <vertAlign val="superscript"/>
        <sz val="12"/>
        <color theme="1"/>
        <rFont val="HelveticaNeue"/>
      </rPr>
      <t>70</t>
    </r>
    <r>
      <rPr>
        <sz val="12"/>
        <color theme="1"/>
        <rFont val="HelveticaNeue"/>
      </rPr>
      <t>Ge fractionation during sec. phase precipitation</t>
    </r>
  </si>
  <si>
    <r>
      <t>r</t>
    </r>
    <r>
      <rPr>
        <vertAlign val="superscript"/>
        <sz val="12"/>
        <color theme="1"/>
        <rFont val="HelveticaNeue"/>
      </rPr>
      <t>min</t>
    </r>
    <r>
      <rPr>
        <vertAlign val="subscript"/>
        <sz val="12"/>
        <color theme="1"/>
        <rFont val="HelveticaNeue"/>
      </rPr>
      <t>diss</t>
    </r>
  </si>
  <si>
    <r>
      <rPr>
        <vertAlign val="superscript"/>
        <sz val="12"/>
        <color theme="1"/>
        <rFont val="HelveticaNeue"/>
      </rPr>
      <t>30/28</t>
    </r>
    <r>
      <rPr>
        <sz val="12"/>
        <color theme="1"/>
        <rFont val="HelveticaNeue"/>
      </rPr>
      <t>α</t>
    </r>
    <r>
      <rPr>
        <vertAlign val="subscript"/>
        <sz val="12"/>
        <color theme="1"/>
        <rFont val="HelveticaNeue"/>
      </rPr>
      <t>sec</t>
    </r>
  </si>
  <si>
    <r>
      <rPr>
        <vertAlign val="superscript"/>
        <sz val="12"/>
        <color theme="1"/>
        <rFont val="HelveticaNeue"/>
      </rPr>
      <t>30</t>
    </r>
    <r>
      <rPr>
        <sz val="12"/>
        <color theme="1"/>
        <rFont val="HelveticaNeue"/>
      </rPr>
      <t>Si/</t>
    </r>
    <r>
      <rPr>
        <vertAlign val="superscript"/>
        <sz val="12"/>
        <color theme="1"/>
        <rFont val="HelveticaNeue"/>
      </rPr>
      <t>28</t>
    </r>
    <r>
      <rPr>
        <sz val="12"/>
        <color theme="1"/>
        <rFont val="HelveticaNeue"/>
      </rPr>
      <t>Si fractionation during sec. phase precipitation</t>
    </r>
  </si>
  <si>
    <r>
      <t>k</t>
    </r>
    <r>
      <rPr>
        <vertAlign val="superscript"/>
        <sz val="12"/>
        <color theme="1"/>
        <rFont val="HelveticaNeue"/>
      </rPr>
      <t>Si</t>
    </r>
    <r>
      <rPr>
        <vertAlign val="subscript"/>
        <sz val="12"/>
        <color theme="1"/>
        <rFont val="HelveticaNeue"/>
      </rPr>
      <t>sec</t>
    </r>
  </si>
  <si>
    <r>
      <t>k</t>
    </r>
    <r>
      <rPr>
        <vertAlign val="superscript"/>
        <sz val="12"/>
        <color theme="1"/>
        <rFont val="HelveticaNeue"/>
      </rPr>
      <t>Ge</t>
    </r>
    <r>
      <rPr>
        <vertAlign val="subscript"/>
        <sz val="12"/>
        <color theme="1"/>
        <rFont val="HelveticaNeue"/>
      </rPr>
      <t>sec</t>
    </r>
  </si>
  <si>
    <t>IBGW flow rate</t>
  </si>
  <si>
    <t>Rock-specific surface area</t>
  </si>
  <si>
    <r>
      <t>2.9×10</t>
    </r>
    <r>
      <rPr>
        <vertAlign val="superscript"/>
        <sz val="12"/>
        <color theme="1"/>
        <rFont val="HelveticaNeue"/>
      </rPr>
      <t>-10</t>
    </r>
  </si>
  <si>
    <r>
      <t>2.3×10</t>
    </r>
    <r>
      <rPr>
        <vertAlign val="superscript"/>
        <sz val="12"/>
        <color theme="1"/>
        <rFont val="HelveticaNeue"/>
      </rPr>
      <t>-9</t>
    </r>
  </si>
  <si>
    <t>Si precipitation rate constant far-from-eq.</t>
  </si>
  <si>
    <t>Ge precipitation rate constant far-from-eq.</t>
  </si>
  <si>
    <r>
      <t>(=Δ</t>
    </r>
    <r>
      <rPr>
        <vertAlign val="superscript"/>
        <sz val="12"/>
        <color theme="1"/>
        <rFont val="HelveticaNeue"/>
      </rPr>
      <t>30</t>
    </r>
    <r>
      <rPr>
        <sz val="12"/>
        <color theme="1"/>
        <rFont val="HelveticaNeue"/>
      </rPr>
      <t>Si</t>
    </r>
    <r>
      <rPr>
        <vertAlign val="subscript"/>
        <sz val="12"/>
        <color theme="1"/>
        <rFont val="HelveticaNeue"/>
      </rPr>
      <t>sec</t>
    </r>
    <r>
      <rPr>
        <sz val="12"/>
        <color theme="1"/>
        <rFont val="HelveticaNeue"/>
        <family val="2"/>
      </rPr>
      <t xml:space="preserve"> = δ</t>
    </r>
    <r>
      <rPr>
        <vertAlign val="superscript"/>
        <sz val="12"/>
        <color theme="1"/>
        <rFont val="HelveticaNeue"/>
      </rPr>
      <t>30</t>
    </r>
    <r>
      <rPr>
        <sz val="12"/>
        <color theme="1"/>
        <rFont val="HelveticaNeue"/>
        <family val="2"/>
      </rPr>
      <t>Si</t>
    </r>
    <r>
      <rPr>
        <vertAlign val="subscript"/>
        <sz val="12"/>
        <color theme="1"/>
        <rFont val="HelveticaNeue"/>
      </rPr>
      <t>rock</t>
    </r>
    <r>
      <rPr>
        <sz val="12"/>
        <color theme="1"/>
        <rFont val="HelveticaNeue"/>
        <family val="2"/>
      </rPr>
      <t xml:space="preserve"> - δ</t>
    </r>
    <r>
      <rPr>
        <vertAlign val="superscript"/>
        <sz val="12"/>
        <color theme="1"/>
        <rFont val="HelveticaNeue"/>
      </rPr>
      <t>30</t>
    </r>
    <r>
      <rPr>
        <sz val="12"/>
        <color theme="1"/>
        <rFont val="HelveticaNeue"/>
        <family val="2"/>
      </rPr>
      <t>Si</t>
    </r>
    <r>
      <rPr>
        <vertAlign val="subscript"/>
        <sz val="12"/>
        <color theme="1"/>
        <rFont val="HelveticaNeue"/>
      </rPr>
      <t>IBGW</t>
    </r>
    <r>
      <rPr>
        <sz val="12"/>
        <color theme="1"/>
        <rFont val="HelveticaNeue"/>
        <family val="2"/>
      </rPr>
      <t xml:space="preserve"> = -1.2±0.3‰); see main text</t>
    </r>
  </si>
  <si>
    <t>Phase (subscript)</t>
  </si>
  <si>
    <t>Na (mol/kg)</t>
  </si>
  <si>
    <t>Si (mol/kg)</t>
  </si>
  <si>
    <t>Ge (µmol/kg)</t>
  </si>
  <si>
    <t>Ge/Si (µmol/mol)</t>
  </si>
  <si>
    <r>
      <t>δ</t>
    </r>
    <r>
      <rPr>
        <b/>
        <vertAlign val="superscript"/>
        <sz val="10"/>
        <color theme="1"/>
        <rFont val="Arial"/>
        <family val="2"/>
      </rPr>
      <t>30</t>
    </r>
    <r>
      <rPr>
        <b/>
        <sz val="10"/>
        <color theme="1"/>
        <rFont val="Arial"/>
        <family val="2"/>
      </rPr>
      <t>Si (‰)</t>
    </r>
  </si>
  <si>
    <r>
      <t>δ</t>
    </r>
    <r>
      <rPr>
        <b/>
        <vertAlign val="superscript"/>
        <sz val="10"/>
        <color theme="1"/>
        <rFont val="Arial"/>
        <family val="2"/>
      </rPr>
      <t>74</t>
    </r>
    <r>
      <rPr>
        <b/>
        <sz val="10"/>
        <color theme="1"/>
        <rFont val="Arial"/>
        <family val="2"/>
      </rPr>
      <t>Ge (‰)</t>
    </r>
  </si>
  <si>
    <t>Bulk soil (ini)</t>
  </si>
  <si>
    <t>0.013 ± 0.004</t>
  </si>
  <si>
    <t>4.2 ± 0.5</t>
  </si>
  <si>
    <t>26.0 ± 3.6</t>
  </si>
  <si>
    <t>6.32 ± 0.22</t>
  </si>
  <si>
    <t>-2.07 ± 0.25</t>
  </si>
  <si>
    <t>-0.13 ± 0.12</t>
  </si>
  <si>
    <t>Clay (sec)</t>
  </si>
  <si>
    <t>30.8 ± 3.5</t>
  </si>
  <si>
    <t>7.35 ± 0.47</t>
  </si>
  <si>
    <t>-2.53 ± 0.15</t>
  </si>
  <si>
    <t>-0.16 ± 0.09</t>
  </si>
  <si>
    <t>Vegetation (bio)</t>
  </si>
  <si>
    <t>-1.84 ± 0.09</t>
  </si>
  <si>
    <t>(µmol/L)</t>
  </si>
  <si>
    <t>(pmol/L)</t>
  </si>
  <si>
    <t>33 ± 20 *</t>
  </si>
  <si>
    <t>62 ± 33</t>
  </si>
  <si>
    <t>138 ± 81</t>
  </si>
  <si>
    <t>-0.78 ± 0.50</t>
  </si>
  <si>
    <r>
      <t xml:space="preserve">2.13 ± 0.15 </t>
    </r>
    <r>
      <rPr>
        <vertAlign val="superscript"/>
        <sz val="10"/>
        <color theme="1"/>
        <rFont val="Arial"/>
        <family val="2"/>
      </rPr>
      <t>#</t>
    </r>
  </si>
  <si>
    <r>
      <t xml:space="preserve">Eq. S2-5; </t>
    </r>
    <r>
      <rPr>
        <sz val="12"/>
        <color theme="1"/>
        <rFont val="HelveticaNeue"/>
        <family val="2"/>
        <charset val="1"/>
      </rPr>
      <t>Ω</t>
    </r>
    <r>
      <rPr>
        <sz val="12"/>
        <color theme="1"/>
        <rFont val="HelveticaNeue"/>
        <family val="2"/>
      </rPr>
      <t xml:space="preserve"> &lt;&lt; 1</t>
    </r>
  </si>
  <si>
    <t>Eq. S2-5; Ω &lt;&lt; 1</t>
  </si>
  <si>
    <t>Parent rock</t>
  </si>
  <si>
    <t>Average</t>
  </si>
  <si>
    <t>Uncertainty *</t>
  </si>
  <si>
    <r>
      <t>τ</t>
    </r>
    <r>
      <rPr>
        <b/>
        <vertAlign val="subscript"/>
        <sz val="14"/>
        <rFont val="Calibri"/>
        <family val="2"/>
        <scheme val="minor"/>
      </rPr>
      <t>Ti, Al</t>
    </r>
  </si>
  <si>
    <r>
      <t>τ</t>
    </r>
    <r>
      <rPr>
        <b/>
        <vertAlign val="subscript"/>
        <sz val="14"/>
        <rFont val="Calibri"/>
        <family val="2"/>
        <scheme val="minor"/>
      </rPr>
      <t>Ti, Fe</t>
    </r>
  </si>
  <si>
    <r>
      <t>τ</t>
    </r>
    <r>
      <rPr>
        <b/>
        <vertAlign val="subscript"/>
        <sz val="14"/>
        <rFont val="Calibri"/>
        <family val="2"/>
        <scheme val="minor"/>
      </rPr>
      <t>Ti, Si</t>
    </r>
  </si>
  <si>
    <r>
      <t>τ</t>
    </r>
    <r>
      <rPr>
        <b/>
        <vertAlign val="subscript"/>
        <sz val="14"/>
        <rFont val="Calibri"/>
        <family val="2"/>
        <scheme val="minor"/>
      </rPr>
      <t>Ti, Na</t>
    </r>
  </si>
  <si>
    <r>
      <t>τ</t>
    </r>
    <r>
      <rPr>
        <b/>
        <vertAlign val="subscript"/>
        <sz val="14"/>
        <rFont val="Calibri"/>
        <family val="2"/>
        <scheme val="minor"/>
      </rPr>
      <t>Ti, K</t>
    </r>
  </si>
  <si>
    <r>
      <t>τ</t>
    </r>
    <r>
      <rPr>
        <b/>
        <vertAlign val="subscript"/>
        <sz val="14"/>
        <rFont val="Calibri"/>
        <family val="2"/>
        <scheme val="minor"/>
      </rPr>
      <t>Ti, Ca</t>
    </r>
  </si>
  <si>
    <r>
      <t>τ</t>
    </r>
    <r>
      <rPr>
        <b/>
        <vertAlign val="subscript"/>
        <sz val="14"/>
        <rFont val="Calibri"/>
        <family val="2"/>
        <scheme val="minor"/>
      </rPr>
      <t>Ti, Mg</t>
    </r>
  </si>
  <si>
    <r>
      <t>τ</t>
    </r>
    <r>
      <rPr>
        <b/>
        <vertAlign val="subscript"/>
        <sz val="14"/>
        <rFont val="Calibri"/>
        <family val="2"/>
        <scheme val="minor"/>
      </rPr>
      <t>Ti, Mn</t>
    </r>
  </si>
  <si>
    <r>
      <t>τ</t>
    </r>
    <r>
      <rPr>
        <b/>
        <vertAlign val="subscript"/>
        <sz val="14"/>
        <rFont val="Calibri"/>
        <family val="2"/>
        <scheme val="minor"/>
      </rPr>
      <t>Ti, Ge</t>
    </r>
  </si>
  <si>
    <r>
      <t>τ</t>
    </r>
    <r>
      <rPr>
        <b/>
        <vertAlign val="subscript"/>
        <sz val="14"/>
        <rFont val="Calibri"/>
        <family val="2"/>
        <scheme val="minor"/>
      </rPr>
      <t>Zr, Na</t>
    </r>
  </si>
  <si>
    <r>
      <t>τ</t>
    </r>
    <r>
      <rPr>
        <b/>
        <vertAlign val="subscript"/>
        <sz val="14"/>
        <rFont val="Calibri"/>
        <family val="2"/>
        <scheme val="minor"/>
      </rPr>
      <t>Zr, K</t>
    </r>
  </si>
  <si>
    <r>
      <t>τ</t>
    </r>
    <r>
      <rPr>
        <b/>
        <vertAlign val="subscript"/>
        <sz val="14"/>
        <rFont val="Calibri"/>
        <family val="2"/>
        <scheme val="minor"/>
      </rPr>
      <t>Zr, Ca</t>
    </r>
  </si>
  <si>
    <r>
      <t>τ</t>
    </r>
    <r>
      <rPr>
        <b/>
        <vertAlign val="subscript"/>
        <sz val="14"/>
        <rFont val="Calibri"/>
        <family val="2"/>
        <scheme val="minor"/>
      </rPr>
      <t>Zr, Mg</t>
    </r>
  </si>
  <si>
    <r>
      <t>τ</t>
    </r>
    <r>
      <rPr>
        <b/>
        <vertAlign val="subscript"/>
        <sz val="14"/>
        <rFont val="Calibri"/>
        <family val="2"/>
        <scheme val="minor"/>
      </rPr>
      <t>Zr, Al</t>
    </r>
  </si>
  <si>
    <r>
      <t>τ</t>
    </r>
    <r>
      <rPr>
        <b/>
        <vertAlign val="subscript"/>
        <sz val="14"/>
        <rFont val="Calibri"/>
        <family val="2"/>
        <scheme val="minor"/>
      </rPr>
      <t>Zr, Fe</t>
    </r>
  </si>
  <si>
    <r>
      <t>τ</t>
    </r>
    <r>
      <rPr>
        <b/>
        <vertAlign val="subscript"/>
        <sz val="14"/>
        <rFont val="Calibri"/>
        <family val="2"/>
        <scheme val="minor"/>
      </rPr>
      <t>Zr, Mn</t>
    </r>
  </si>
  <si>
    <r>
      <t>τ</t>
    </r>
    <r>
      <rPr>
        <b/>
        <vertAlign val="subscript"/>
        <sz val="14"/>
        <rFont val="Calibri"/>
        <family val="2"/>
        <scheme val="minor"/>
      </rPr>
      <t>Zr, Si</t>
    </r>
  </si>
  <si>
    <r>
      <t>τ</t>
    </r>
    <r>
      <rPr>
        <b/>
        <vertAlign val="subscript"/>
        <sz val="14"/>
        <rFont val="Calibri"/>
        <family val="2"/>
        <scheme val="minor"/>
      </rPr>
      <t>Zr, Ge</t>
    </r>
  </si>
  <si>
    <r>
      <t>* Propagated from analytical uncertainty and the standard error of the mean (SEM) of the element concentrations determined for the two rock samples. Significantly higher uncertainties are calculated for τ</t>
    </r>
    <r>
      <rPr>
        <vertAlign val="subscript"/>
        <sz val="10"/>
        <color theme="1"/>
        <rFont val="Arial"/>
        <family val="2"/>
      </rPr>
      <t xml:space="preserve">Zr,j </t>
    </r>
    <r>
      <rPr>
        <sz val="10"/>
        <color theme="1"/>
        <rFont val="Arial"/>
        <family val="2"/>
      </rPr>
      <t>values due to the high relative SEM of [Zr] for the two rock samples (44%), see Table 1 in main text.</t>
    </r>
  </si>
  <si>
    <t>Regional rivers</t>
  </si>
  <si>
    <t>Calculated parameters</t>
  </si>
  <si>
    <t>Measured parameters</t>
  </si>
  <si>
    <t>Estimated parameters</t>
  </si>
  <si>
    <t>Lowland soils</t>
  </si>
  <si>
    <t>0.005 ± 0.004</t>
  </si>
  <si>
    <t>0.61 ± 0.14</t>
  </si>
  <si>
    <t>0.39 ± 0.14</t>
  </si>
  <si>
    <t>0.002 ± 0.002</t>
  </si>
  <si>
    <t>0.91 ± 0.09</t>
  </si>
  <si>
    <t>0.09 ± 0.09</t>
  </si>
  <si>
    <t>0.62 ± 0.28</t>
  </si>
  <si>
    <t>−1.7 ± 0.5‰</t>
  </si>
  <si>
    <t>−1.0 ± 0.5‰</t>
  </si>
  <si>
    <t>−2.3 ± 0.2‰</t>
  </si>
  <si>
    <t>10 ± 1</t>
  </si>
  <si>
    <t>3.4 ± 1.0</t>
  </si>
  <si>
    <r>
      <t>f</t>
    </r>
    <r>
      <rPr>
        <vertAlign val="subscript"/>
        <sz val="11"/>
        <color theme="1"/>
        <rFont val="HelveticaNeue"/>
      </rPr>
      <t>diss</t>
    </r>
    <r>
      <rPr>
        <sz val="11"/>
        <color theme="1"/>
        <rFont val="HelveticaNeue"/>
        <family val="2"/>
      </rPr>
      <t>Si</t>
    </r>
  </si>
  <si>
    <r>
      <t>f</t>
    </r>
    <r>
      <rPr>
        <vertAlign val="subscript"/>
        <sz val="11"/>
        <color theme="1"/>
        <rFont val="HelveticaNeue"/>
      </rPr>
      <t>sec</t>
    </r>
    <r>
      <rPr>
        <sz val="11"/>
        <color theme="1"/>
        <rFont val="HelveticaNeue"/>
        <family val="2"/>
      </rPr>
      <t>Si</t>
    </r>
  </si>
  <si>
    <r>
      <t>f</t>
    </r>
    <r>
      <rPr>
        <vertAlign val="subscript"/>
        <sz val="11"/>
        <color theme="1"/>
        <rFont val="HelveticaNeue"/>
      </rPr>
      <t>bio</t>
    </r>
    <r>
      <rPr>
        <sz val="11"/>
        <color theme="1"/>
        <rFont val="HelveticaNeue"/>
        <family val="2"/>
      </rPr>
      <t>Si</t>
    </r>
  </si>
  <si>
    <r>
      <t>f</t>
    </r>
    <r>
      <rPr>
        <vertAlign val="subscript"/>
        <sz val="11"/>
        <color theme="1"/>
        <rFont val="HelveticaNeue"/>
      </rPr>
      <t>diss</t>
    </r>
    <r>
      <rPr>
        <sz val="11"/>
        <color theme="1"/>
        <rFont val="HelveticaNeue"/>
        <family val="2"/>
      </rPr>
      <t>Ge</t>
    </r>
  </si>
  <si>
    <r>
      <t>f</t>
    </r>
    <r>
      <rPr>
        <vertAlign val="subscript"/>
        <sz val="11"/>
        <color theme="1"/>
        <rFont val="HelveticaNeue"/>
      </rPr>
      <t>sec</t>
    </r>
    <r>
      <rPr>
        <sz val="11"/>
        <color theme="1"/>
        <rFont val="HelveticaNeue"/>
        <family val="2"/>
      </rPr>
      <t>Ge</t>
    </r>
  </si>
  <si>
    <r>
      <t>f</t>
    </r>
    <r>
      <rPr>
        <vertAlign val="subscript"/>
        <sz val="11"/>
        <color theme="1"/>
        <rFont val="HelveticaNeue"/>
      </rPr>
      <t>bio</t>
    </r>
    <r>
      <rPr>
        <sz val="11"/>
        <color theme="1"/>
        <rFont val="HelveticaNeue"/>
        <family val="2"/>
      </rPr>
      <t>Ge</t>
    </r>
  </si>
  <si>
    <r>
      <t>Δ</t>
    </r>
    <r>
      <rPr>
        <vertAlign val="superscript"/>
        <sz val="11"/>
        <color theme="1"/>
        <rFont val="HelveticaNeue"/>
      </rPr>
      <t>30</t>
    </r>
    <r>
      <rPr>
        <sz val="11"/>
        <color theme="1"/>
        <rFont val="HelveticaNeue"/>
        <family val="2"/>
      </rPr>
      <t>Si</t>
    </r>
    <r>
      <rPr>
        <vertAlign val="subscript"/>
        <sz val="11"/>
        <color theme="1"/>
        <rFont val="HelveticaNeue"/>
      </rPr>
      <t>sec-diss</t>
    </r>
  </si>
  <si>
    <r>
      <t>Δ</t>
    </r>
    <r>
      <rPr>
        <vertAlign val="superscript"/>
        <sz val="11"/>
        <color theme="1"/>
        <rFont val="HelveticaNeue"/>
      </rPr>
      <t>30</t>
    </r>
    <r>
      <rPr>
        <sz val="11"/>
        <color theme="1"/>
        <rFont val="HelveticaNeue"/>
        <family val="2"/>
      </rPr>
      <t>Si</t>
    </r>
    <r>
      <rPr>
        <vertAlign val="subscript"/>
        <sz val="11"/>
        <color theme="1"/>
        <rFont val="HelveticaNeue"/>
      </rPr>
      <t>bio-diss</t>
    </r>
  </si>
  <si>
    <r>
      <t>Δ</t>
    </r>
    <r>
      <rPr>
        <vertAlign val="superscript"/>
        <sz val="11"/>
        <color theme="1"/>
        <rFont val="HelveticaNeue"/>
      </rPr>
      <t>74</t>
    </r>
    <r>
      <rPr>
        <sz val="11"/>
        <color theme="1"/>
        <rFont val="HelveticaNeue"/>
        <family val="2"/>
      </rPr>
      <t>Ge</t>
    </r>
    <r>
      <rPr>
        <vertAlign val="subscript"/>
        <sz val="11"/>
        <color theme="1"/>
        <rFont val="HelveticaNeue"/>
      </rPr>
      <t>sec-diss</t>
    </r>
  </si>
  <si>
    <r>
      <t>Δ</t>
    </r>
    <r>
      <rPr>
        <vertAlign val="superscript"/>
        <sz val="11"/>
        <color theme="1"/>
        <rFont val="HelveticaNeue"/>
      </rPr>
      <t>74</t>
    </r>
    <r>
      <rPr>
        <sz val="11"/>
        <color theme="1"/>
        <rFont val="HelveticaNeue"/>
        <family val="2"/>
      </rPr>
      <t>Ge</t>
    </r>
    <r>
      <rPr>
        <vertAlign val="subscript"/>
        <sz val="11"/>
        <color theme="1"/>
        <rFont val="HelveticaNeue"/>
      </rPr>
      <t>bio-diss</t>
    </r>
  </si>
  <si>
    <r>
      <t>α</t>
    </r>
    <r>
      <rPr>
        <vertAlign val="superscript"/>
        <sz val="11"/>
        <color theme="1"/>
        <rFont val="Arial"/>
        <family val="2"/>
      </rPr>
      <t>Ge/Si</t>
    </r>
    <r>
      <rPr>
        <vertAlign val="subscript"/>
        <sz val="11"/>
        <color theme="1"/>
        <rFont val="Arial"/>
        <family val="2"/>
      </rPr>
      <t>sec</t>
    </r>
  </si>
  <si>
    <r>
      <t>α</t>
    </r>
    <r>
      <rPr>
        <vertAlign val="superscript"/>
        <sz val="11"/>
        <color theme="1"/>
        <rFont val="Arial"/>
        <family val="2"/>
      </rPr>
      <t>Ge/Si</t>
    </r>
    <r>
      <rPr>
        <vertAlign val="subscript"/>
        <sz val="11"/>
        <color theme="1"/>
        <rFont val="Arial"/>
        <family val="2"/>
      </rPr>
      <t>bio</t>
    </r>
  </si>
  <si>
    <t>−3.0 ± 0.5‰</t>
  </si>
  <si>
    <t>−1.2 ± 0.2‰</t>
  </si>
  <si>
    <t>Calculated value</t>
  </si>
  <si>
    <t>~0.25</t>
  </si>
  <si>
    <t>~0.75</t>
  </si>
  <si>
    <t>~0.03</t>
  </si>
  <si>
    <t>~0.97</t>
  </si>
  <si>
    <t>Depth (cm)</t>
  </si>
  <si>
    <t xml:space="preserve"> 0–10</t>
  </si>
  <si>
    <t xml:space="preserve"> 10–30</t>
  </si>
  <si>
    <t xml:space="preserve"> 30–50</t>
  </si>
  <si>
    <t xml:space="preserve"> 50–75</t>
  </si>
  <si>
    <t xml:space="preserve"> 75–100</t>
  </si>
  <si>
    <t xml:space="preserve"> 100–125</t>
  </si>
  <si>
    <t xml:space="preserve"> 125–150</t>
  </si>
  <si>
    <t xml:space="preserve"> 150–175</t>
  </si>
  <si>
    <t xml:space="preserve"> 175–200</t>
  </si>
  <si>
    <t xml:space="preserve"> 200–250</t>
  </si>
  <si>
    <t xml:space="preserve"> 250–300</t>
  </si>
  <si>
    <t xml:space="preserve"> 300–350</t>
  </si>
  <si>
    <t xml:space="preserve"> 350–400</t>
  </si>
  <si>
    <t>(g/kg)</t>
  </si>
  <si>
    <t>Org. C</t>
  </si>
  <si>
    <t>Baronas et al. (2020), "Ge and Si isotope behavior during intense tropical weathering and ecosystem cycling", Global Biogeochemical Cycles.</t>
  </si>
  <si>
    <t>Table 2. Chemical composition of fluids sampled at La Selva Biological Station. No measurements were made where values are not given. The analytical uncertainty for all solutes is within 10% (2 std. dev.).</t>
  </si>
  <si>
    <t xml:space="preserve">Table 3. Summary of calculated parameters for weathering of volcanic rocks via interbasin groundwater (Section 4.2) and La Selva lowlands soils (Section 4.3.1). Uncertainties given as 1 std. deviation. </t>
  </si>
  <si>
    <r>
      <t>Table S1. Comparison of all measured δ</t>
    </r>
    <r>
      <rPr>
        <b/>
        <i/>
        <vertAlign val="superscript"/>
        <sz val="12"/>
        <color theme="1"/>
        <rFont val="Arial"/>
        <family val="2"/>
      </rPr>
      <t>30</t>
    </r>
    <r>
      <rPr>
        <b/>
        <i/>
        <sz val="12"/>
        <color theme="1"/>
        <rFont val="Arial"/>
        <family val="2"/>
      </rPr>
      <t>Si and δ</t>
    </r>
    <r>
      <rPr>
        <b/>
        <i/>
        <vertAlign val="superscript"/>
        <sz val="12"/>
        <color theme="1"/>
        <rFont val="Arial"/>
        <family val="2"/>
      </rPr>
      <t>29</t>
    </r>
    <r>
      <rPr>
        <b/>
        <i/>
        <sz val="12"/>
        <color theme="1"/>
        <rFont val="Arial"/>
        <family val="2"/>
      </rPr>
      <t>Si values. All samples show mass-dependent relationship.</t>
    </r>
  </si>
  <si>
    <r>
      <t>Table S2. Chemical alteration of soils and river sediments relative to parent bedrock, calculated relative to Ti and Zr using Eq. S22. The propagated relative uncertainty for each set of elemental ratios is also given. This uncertainty is used to calculate the error associated with each individual sample τ value, as given in the table. The τ</t>
    </r>
    <r>
      <rPr>
        <b/>
        <i/>
        <vertAlign val="subscript"/>
        <sz val="12"/>
        <color theme="1"/>
        <rFont val="Calibri"/>
        <family val="2"/>
        <scheme val="minor"/>
      </rPr>
      <t>j</t>
    </r>
    <r>
      <rPr>
        <b/>
        <i/>
        <sz val="12"/>
        <color theme="1"/>
        <rFont val="Calibri"/>
        <family val="2"/>
        <scheme val="minor"/>
      </rPr>
      <t xml:space="preserve"> values discussed in main text refer toτ</t>
    </r>
    <r>
      <rPr>
        <b/>
        <i/>
        <vertAlign val="subscript"/>
        <sz val="12"/>
        <color theme="1"/>
        <rFont val="Calibri"/>
        <family val="2"/>
        <scheme val="minor"/>
      </rPr>
      <t>Ti,j.</t>
    </r>
  </si>
  <si>
    <t>Table S4. The description of parameters and values used in the reactive transport model of interbasin groundwater (IBGW) composition, as well as the model results.</t>
  </si>
  <si>
    <r>
      <t>H</t>
    </r>
    <r>
      <rPr>
        <b/>
        <vertAlign val="subscript"/>
        <sz val="12"/>
        <color theme="1"/>
        <rFont val="Calibri"/>
        <family val="2"/>
        <scheme val="minor"/>
      </rPr>
      <t>2</t>
    </r>
    <r>
      <rPr>
        <b/>
        <sz val="12"/>
        <color theme="1"/>
        <rFont val="Calibri"/>
        <family val="2"/>
        <scheme val="minor"/>
      </rPr>
      <t>O</t>
    </r>
  </si>
  <si>
    <r>
      <t>Al</t>
    </r>
    <r>
      <rPr>
        <b/>
        <vertAlign val="subscript"/>
        <sz val="12"/>
        <color theme="1"/>
        <rFont val="Calibri"/>
        <family val="2"/>
        <scheme val="minor"/>
      </rPr>
      <t>2</t>
    </r>
    <r>
      <rPr>
        <b/>
        <sz val="12"/>
        <color theme="1"/>
        <rFont val="Calibri"/>
        <family val="2"/>
        <scheme val="minor"/>
      </rPr>
      <t>O</t>
    </r>
    <r>
      <rPr>
        <b/>
        <vertAlign val="subscript"/>
        <sz val="12"/>
        <color theme="1"/>
        <rFont val="Calibri"/>
        <family val="2"/>
        <scheme val="minor"/>
      </rPr>
      <t>3</t>
    </r>
  </si>
  <si>
    <r>
      <t>SiO</t>
    </r>
    <r>
      <rPr>
        <b/>
        <vertAlign val="subscript"/>
        <sz val="12"/>
        <color theme="1"/>
        <rFont val="Calibri"/>
        <family val="2"/>
        <scheme val="minor"/>
      </rPr>
      <t>2</t>
    </r>
  </si>
  <si>
    <r>
      <t>Fe</t>
    </r>
    <r>
      <rPr>
        <b/>
        <vertAlign val="subscript"/>
        <sz val="12"/>
        <color theme="1"/>
        <rFont val="Calibri"/>
        <family val="2"/>
        <scheme val="minor"/>
      </rPr>
      <t>2</t>
    </r>
    <r>
      <rPr>
        <b/>
        <sz val="12"/>
        <color theme="1"/>
        <rFont val="Calibri"/>
        <family val="2"/>
        <scheme val="minor"/>
      </rPr>
      <t>O</t>
    </r>
    <r>
      <rPr>
        <b/>
        <vertAlign val="subscript"/>
        <sz val="12"/>
        <color theme="1"/>
        <rFont val="Calibri"/>
        <family val="2"/>
        <scheme val="minor"/>
      </rPr>
      <t>3</t>
    </r>
  </si>
  <si>
    <r>
      <t>TiO</t>
    </r>
    <r>
      <rPr>
        <b/>
        <vertAlign val="subscript"/>
        <sz val="12"/>
        <color theme="1"/>
        <rFont val="Calibri"/>
        <family val="2"/>
        <scheme val="minor"/>
      </rPr>
      <t>2</t>
    </r>
  </si>
  <si>
    <r>
      <t>P</t>
    </r>
    <r>
      <rPr>
        <b/>
        <vertAlign val="subscript"/>
        <sz val="12"/>
        <color theme="1"/>
        <rFont val="Calibri"/>
        <family val="2"/>
        <scheme val="minor"/>
      </rPr>
      <t>2</t>
    </r>
    <r>
      <rPr>
        <b/>
        <sz val="12"/>
        <color theme="1"/>
        <rFont val="Calibri"/>
        <family val="2"/>
        <scheme val="minor"/>
      </rPr>
      <t>O</t>
    </r>
    <r>
      <rPr>
        <b/>
        <vertAlign val="subscript"/>
        <sz val="12"/>
        <color theme="1"/>
        <rFont val="Calibri"/>
        <family val="2"/>
        <scheme val="minor"/>
      </rPr>
      <t>5</t>
    </r>
  </si>
  <si>
    <r>
      <t>K</t>
    </r>
    <r>
      <rPr>
        <b/>
        <vertAlign val="subscript"/>
        <sz val="12"/>
        <color theme="1"/>
        <rFont val="Calibri"/>
        <family val="2"/>
        <scheme val="minor"/>
      </rPr>
      <t>2</t>
    </r>
    <r>
      <rPr>
        <b/>
        <sz val="12"/>
        <color theme="1"/>
        <rFont val="Calibri"/>
        <family val="2"/>
        <scheme val="minor"/>
      </rPr>
      <t>O</t>
    </r>
  </si>
  <si>
    <r>
      <t>Na</t>
    </r>
    <r>
      <rPr>
        <b/>
        <vertAlign val="subscript"/>
        <sz val="12"/>
        <color theme="1"/>
        <rFont val="Calibri"/>
        <family val="2"/>
        <scheme val="minor"/>
      </rPr>
      <t>2</t>
    </r>
    <r>
      <rPr>
        <b/>
        <sz val="12"/>
        <color theme="1"/>
        <rFont val="Calibri"/>
        <family val="2"/>
        <scheme val="minor"/>
      </rPr>
      <t>O</t>
    </r>
  </si>
  <si>
    <r>
      <t>Si</t>
    </r>
    <r>
      <rPr>
        <b/>
        <vertAlign val="subscript"/>
        <sz val="12"/>
        <color theme="1"/>
        <rFont val="Calibri"/>
        <family val="2"/>
        <scheme val="minor"/>
      </rPr>
      <t>p</t>
    </r>
  </si>
  <si>
    <r>
      <t>Al</t>
    </r>
    <r>
      <rPr>
        <b/>
        <vertAlign val="subscript"/>
        <sz val="12"/>
        <color theme="1"/>
        <rFont val="Calibri"/>
        <family val="2"/>
        <scheme val="minor"/>
      </rPr>
      <t>p</t>
    </r>
  </si>
  <si>
    <r>
      <t>τ</t>
    </r>
    <r>
      <rPr>
        <b/>
        <vertAlign val="subscript"/>
        <sz val="12"/>
        <rFont val="Calibri"/>
        <family val="2"/>
        <scheme val="minor"/>
      </rPr>
      <t>Ti, Al</t>
    </r>
  </si>
  <si>
    <r>
      <t>τ</t>
    </r>
    <r>
      <rPr>
        <b/>
        <vertAlign val="subscript"/>
        <sz val="12"/>
        <rFont val="Calibri"/>
        <family val="2"/>
        <scheme val="minor"/>
      </rPr>
      <t>Ti, Si</t>
    </r>
  </si>
  <si>
    <r>
      <t>τ</t>
    </r>
    <r>
      <rPr>
        <b/>
        <vertAlign val="subscript"/>
        <sz val="12"/>
        <rFont val="Calibri"/>
        <family val="2"/>
        <scheme val="minor"/>
      </rPr>
      <t>Ti, Fe</t>
    </r>
  </si>
  <si>
    <r>
      <t>τ</t>
    </r>
    <r>
      <rPr>
        <b/>
        <vertAlign val="subscript"/>
        <sz val="12"/>
        <rFont val="Calibri"/>
        <family val="2"/>
        <scheme val="minor"/>
      </rPr>
      <t>Ti, Mn</t>
    </r>
  </si>
  <si>
    <r>
      <t>τ</t>
    </r>
    <r>
      <rPr>
        <b/>
        <vertAlign val="subscript"/>
        <sz val="12"/>
        <rFont val="Calibri"/>
        <family val="2"/>
        <scheme val="minor"/>
      </rPr>
      <t>Ti, Mg</t>
    </r>
  </si>
  <si>
    <r>
      <t>τ</t>
    </r>
    <r>
      <rPr>
        <b/>
        <vertAlign val="subscript"/>
        <sz val="12"/>
        <rFont val="Calibri"/>
        <family val="2"/>
        <scheme val="minor"/>
      </rPr>
      <t>Ti, K</t>
    </r>
  </si>
  <si>
    <r>
      <t>τ</t>
    </r>
    <r>
      <rPr>
        <b/>
        <vertAlign val="subscript"/>
        <sz val="12"/>
        <rFont val="Calibri"/>
        <family val="2"/>
        <scheme val="minor"/>
      </rPr>
      <t>Ti, Ca</t>
    </r>
  </si>
  <si>
    <r>
      <t>Table S3. The bulk soil data published by Kleber et al. (2007) and the τ values calculated here. Al</t>
    </r>
    <r>
      <rPr>
        <b/>
        <i/>
        <vertAlign val="subscript"/>
        <sz val="12"/>
        <color theme="1"/>
        <rFont val="Calibri"/>
        <family val="2"/>
        <scheme val="minor"/>
      </rPr>
      <t>p</t>
    </r>
    <r>
      <rPr>
        <b/>
        <i/>
        <sz val="12"/>
        <color theme="1"/>
        <rFont val="Calibri"/>
        <family val="2"/>
        <scheme val="minor"/>
      </rPr>
      <t xml:space="preserve"> and Si</t>
    </r>
    <r>
      <rPr>
        <b/>
        <i/>
        <vertAlign val="subscript"/>
        <sz val="12"/>
        <color theme="1"/>
        <rFont val="Calibri"/>
        <family val="2"/>
        <scheme val="minor"/>
      </rPr>
      <t>p</t>
    </r>
    <r>
      <rPr>
        <b/>
        <i/>
        <sz val="12"/>
        <color theme="1"/>
        <rFont val="Calibri"/>
        <family val="2"/>
        <scheme val="minor"/>
      </rPr>
      <t xml:space="preserve"> refer to Na pyrophosphate-extractable Al and Si concentrations, respectively (see Kleber et al. (2007) for details.</t>
    </r>
  </si>
  <si>
    <t>(unitless)</t>
  </si>
  <si>
    <r>
      <t>δ</t>
    </r>
    <r>
      <rPr>
        <vertAlign val="superscript"/>
        <sz val="12"/>
        <color theme="1"/>
        <rFont val="HelveticaNeue"/>
      </rPr>
      <t>30</t>
    </r>
    <r>
      <rPr>
        <sz val="12"/>
        <color theme="1"/>
        <rFont val="HelveticaNeue"/>
        <family val="2"/>
      </rPr>
      <t>Si</t>
    </r>
    <r>
      <rPr>
        <vertAlign val="subscript"/>
        <sz val="12"/>
        <color theme="1"/>
        <rFont val="HelveticaNeue"/>
      </rPr>
      <t>fluid</t>
    </r>
  </si>
  <si>
    <t>IBGW fluid Si isotope composition</t>
  </si>
  <si>
    <t>‰</t>
  </si>
  <si>
    <r>
      <t>δ</t>
    </r>
    <r>
      <rPr>
        <vertAlign val="superscript"/>
        <sz val="12"/>
        <color theme="1"/>
        <rFont val="HelveticaNeue"/>
      </rPr>
      <t>74</t>
    </r>
    <r>
      <rPr>
        <sz val="12"/>
        <color theme="1"/>
        <rFont val="HelveticaNeue"/>
        <family val="2"/>
      </rPr>
      <t>Ge</t>
    </r>
    <r>
      <rPr>
        <vertAlign val="subscript"/>
        <sz val="12"/>
        <color theme="1"/>
        <rFont val="HelveticaNeue"/>
      </rPr>
      <t>fluid</t>
    </r>
  </si>
  <si>
    <t>IBGW fluid Ge isotope composition</t>
  </si>
  <si>
    <t>3.63±0.38</t>
  </si>
  <si>
    <t>1.13±0.11</t>
  </si>
  <si>
    <t>Samples LS-02,-05,-06,-15, CR05 (Table 2)</t>
  </si>
  <si>
    <r>
      <t>(=Δ</t>
    </r>
    <r>
      <rPr>
        <vertAlign val="superscript"/>
        <sz val="12"/>
        <color theme="1"/>
        <rFont val="HelveticaNeue"/>
      </rPr>
      <t>74</t>
    </r>
    <r>
      <rPr>
        <sz val="12"/>
        <color theme="1"/>
        <rFont val="HelveticaNeue"/>
      </rPr>
      <t>Ge</t>
    </r>
    <r>
      <rPr>
        <vertAlign val="subscript"/>
        <sz val="12"/>
        <color theme="1"/>
        <rFont val="HelveticaNeue"/>
      </rPr>
      <t>sec</t>
    </r>
    <r>
      <rPr>
        <sz val="12"/>
        <color theme="1"/>
        <rFont val="HelveticaNeue"/>
        <family val="2"/>
      </rPr>
      <t xml:space="preserve"> = δ</t>
    </r>
    <r>
      <rPr>
        <vertAlign val="superscript"/>
        <sz val="12"/>
        <color theme="1"/>
        <rFont val="HelveticaNeue"/>
      </rPr>
      <t>74</t>
    </r>
    <r>
      <rPr>
        <sz val="12"/>
        <color theme="1"/>
        <rFont val="HelveticaNeue"/>
        <family val="2"/>
      </rPr>
      <t>Ge</t>
    </r>
    <r>
      <rPr>
        <vertAlign val="subscript"/>
        <sz val="12"/>
        <color theme="1"/>
        <rFont val="HelveticaNeue"/>
      </rPr>
      <t>rock</t>
    </r>
    <r>
      <rPr>
        <sz val="12"/>
        <color theme="1"/>
        <rFont val="HelveticaNeue"/>
        <family val="2"/>
      </rPr>
      <t xml:space="preserve"> - δ</t>
    </r>
    <r>
      <rPr>
        <vertAlign val="superscript"/>
        <sz val="12"/>
        <color theme="1"/>
        <rFont val="HelveticaNeue"/>
      </rPr>
      <t>74</t>
    </r>
    <r>
      <rPr>
        <sz val="12"/>
        <color theme="1"/>
        <rFont val="HelveticaNeue"/>
        <family val="2"/>
      </rPr>
      <t>Ge</t>
    </r>
    <r>
      <rPr>
        <vertAlign val="subscript"/>
        <sz val="12"/>
        <color theme="1"/>
        <rFont val="HelveticaNeue"/>
      </rPr>
      <t>IBGW</t>
    </r>
    <r>
      <rPr>
        <sz val="12"/>
        <color theme="1"/>
        <rFont val="HelveticaNeue"/>
        <family val="2"/>
      </rPr>
      <t xml:space="preserve">                         = -3.0±0.9‰); see main text</t>
    </r>
  </si>
  <si>
    <r>
      <t>Table 1. Chemical composition of solids sampled at La Selva Biological Station. No measurements were made where values are not given. The uncertainty is ±10% for K</t>
    </r>
    <r>
      <rPr>
        <b/>
        <i/>
        <vertAlign val="subscript"/>
        <sz val="12"/>
        <color theme="1"/>
        <rFont val="Arial"/>
        <family val="2"/>
      </rPr>
      <t>2</t>
    </r>
    <r>
      <rPr>
        <b/>
        <i/>
        <sz val="12"/>
        <color theme="1"/>
        <rFont val="Arial"/>
        <family val="2"/>
      </rPr>
      <t>O and SiO</t>
    </r>
    <r>
      <rPr>
        <b/>
        <i/>
        <vertAlign val="subscript"/>
        <sz val="12"/>
        <color theme="1"/>
        <rFont val="Arial"/>
        <family val="2"/>
      </rPr>
      <t>2</t>
    </r>
    <r>
      <rPr>
        <b/>
        <i/>
        <sz val="12"/>
        <color theme="1"/>
        <rFont val="Arial"/>
        <family val="2"/>
      </rPr>
      <t xml:space="preserve"> and ±3% for other all other elements.</t>
    </r>
  </si>
  <si>
    <r>
      <t>Table S5.Composition of the different phases used to partition the Ge and Si mass balance in LaSelva soils. Values are simple means of collected sample types. Taconazo water refers to the mean ofall stream and shallow groundwater samples in the Taconazo watershed (LS01, LS12, LS14, LS18), meant to represent a local weathering end-member (alternative to soil pore waters). * Indicates that dissolved Na concentrations have been corrected for cyclic salt inputs (=[Na]−0.86[Cl]). # Ge/Si and δ</t>
    </r>
    <r>
      <rPr>
        <b/>
        <i/>
        <vertAlign val="superscript"/>
        <sz val="10"/>
        <color theme="1"/>
        <rFont val="HelveticaNeue"/>
      </rPr>
      <t>74</t>
    </r>
    <r>
      <rPr>
        <b/>
        <i/>
        <sz val="10"/>
        <color theme="1"/>
        <rFont val="HelveticaNeue"/>
      </rPr>
      <t>Ge values of pore waters were not measured due to insufficient sample volume. The values used in the model were thus extrapolated from measured pore water δ</t>
    </r>
    <r>
      <rPr>
        <b/>
        <i/>
        <vertAlign val="superscript"/>
        <sz val="10"/>
        <color theme="1"/>
        <rFont val="HelveticaNeue"/>
      </rPr>
      <t>30</t>
    </r>
    <r>
      <rPr>
        <b/>
        <i/>
        <sz val="10"/>
        <color theme="1"/>
        <rFont val="HelveticaNeue"/>
      </rPr>
      <t>Si values, using the close correlation between measured δ</t>
    </r>
    <r>
      <rPr>
        <b/>
        <i/>
        <vertAlign val="superscript"/>
        <sz val="10"/>
        <color theme="1"/>
        <rFont val="HelveticaNeue"/>
      </rPr>
      <t>30</t>
    </r>
    <r>
      <rPr>
        <b/>
        <i/>
        <sz val="10"/>
        <color theme="1"/>
        <rFont val="HelveticaNeue"/>
      </rPr>
      <t>Si, Ge/Si, and δ</t>
    </r>
    <r>
      <rPr>
        <b/>
        <i/>
        <vertAlign val="superscript"/>
        <sz val="10"/>
        <color theme="1"/>
        <rFont val="HelveticaNeue"/>
      </rPr>
      <t>74</t>
    </r>
    <r>
      <rPr>
        <b/>
        <i/>
        <sz val="10"/>
        <color theme="1"/>
        <rFont val="HelveticaNeue"/>
      </rPr>
      <t>Ge across lowland fluid samples unaffected by IBGW (namely, LS01, -03, -12, -14, 18-20, and CR01-03).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</si>
</sst>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58">
    <font>
      <sz val="12"/>
      <color theme="1"/>
      <name val="HelveticaNeue"/>
      <family val="2"/>
    </font>
    <font>
      <sz val="11"/>
      <color theme="1"/>
      <name val="Calibri"/>
      <family val="2"/>
      <scheme val="minor"/>
    </font>
    <font>
      <sz val="11"/>
      <color theme="1"/>
      <name val="Calibri"/>
      <family val="2"/>
      <scheme val="minor"/>
    </font>
    <font>
      <sz val="10"/>
      <name val="Verdana"/>
      <family val="2"/>
    </font>
    <font>
      <b/>
      <sz val="12"/>
      <color theme="1"/>
      <name val="HelveticaNeue"/>
    </font>
    <font>
      <vertAlign val="superscript"/>
      <sz val="12"/>
      <color theme="1"/>
      <name val="HelveticaNeue"/>
    </font>
    <font>
      <vertAlign val="subscript"/>
      <sz val="12"/>
      <color theme="1"/>
      <name val="HelveticaNeue"/>
    </font>
    <font>
      <sz val="12"/>
      <color theme="1"/>
      <name val="HelveticaNeueLT Std"/>
      <family val="2"/>
    </font>
    <font>
      <sz val="12"/>
      <color theme="1"/>
      <name val="HelveticaNeue"/>
    </font>
    <font>
      <sz val="12"/>
      <color theme="1"/>
      <name val="Arial"/>
      <family val="2"/>
    </font>
    <font>
      <b/>
      <sz val="12"/>
      <color theme="1"/>
      <name val="Arial"/>
      <family val="2"/>
    </font>
    <font>
      <b/>
      <i/>
      <u/>
      <sz val="12"/>
      <color theme="1"/>
      <name val="Arial"/>
      <family val="2"/>
    </font>
    <font>
      <b/>
      <vertAlign val="subscript"/>
      <sz val="12"/>
      <color theme="1"/>
      <name val="Arial"/>
      <family val="2"/>
    </font>
    <font>
      <b/>
      <sz val="12"/>
      <name val="Arial"/>
      <family val="2"/>
    </font>
    <font>
      <b/>
      <vertAlign val="subscript"/>
      <sz val="12"/>
      <name val="Arial"/>
      <family val="2"/>
    </font>
    <font>
      <b/>
      <vertAlign val="superscript"/>
      <sz val="12"/>
      <color theme="1"/>
      <name val="Arial"/>
      <family val="2"/>
    </font>
    <font>
      <b/>
      <sz val="10"/>
      <color theme="1"/>
      <name val="Arial"/>
      <family val="2"/>
    </font>
    <font>
      <b/>
      <sz val="11"/>
      <color theme="1"/>
      <name val="Arial"/>
      <family val="2"/>
    </font>
    <font>
      <b/>
      <vertAlign val="subscript"/>
      <sz val="11"/>
      <color theme="1"/>
      <name val="Arial"/>
      <family val="2"/>
    </font>
    <font>
      <b/>
      <vertAlign val="superscript"/>
      <sz val="11"/>
      <color theme="1"/>
      <name val="Arial"/>
      <family val="2"/>
    </font>
    <font>
      <sz val="11"/>
      <color theme="1"/>
      <name val="Arial"/>
      <family val="2"/>
    </font>
    <font>
      <i/>
      <sz val="11"/>
      <color theme="1"/>
      <name val="Arial"/>
      <family val="2"/>
    </font>
    <font>
      <b/>
      <i/>
      <u/>
      <sz val="11"/>
      <color theme="1"/>
      <name val="Arial"/>
      <family val="2"/>
    </font>
    <font>
      <sz val="8"/>
      <name val="HelveticaNeue"/>
      <family val="2"/>
    </font>
    <font>
      <sz val="10"/>
      <color theme="1"/>
      <name val="Arial"/>
      <family val="2"/>
    </font>
    <font>
      <vertAlign val="superscript"/>
      <sz val="10"/>
      <color theme="1"/>
      <name val="Arial"/>
      <family val="2"/>
    </font>
    <font>
      <sz val="12"/>
      <color theme="1"/>
      <name val="HelveticaNeue"/>
      <family val="2"/>
      <charset val="1"/>
    </font>
    <font>
      <b/>
      <vertAlign val="superscript"/>
      <sz val="10"/>
      <color theme="1"/>
      <name val="Arial"/>
      <family val="2"/>
    </font>
    <font>
      <b/>
      <i/>
      <sz val="10"/>
      <color theme="1"/>
      <name val="Arial"/>
      <family val="2"/>
    </font>
    <font>
      <b/>
      <sz val="14"/>
      <name val="Calibri"/>
      <family val="2"/>
      <scheme val="minor"/>
    </font>
    <font>
      <b/>
      <vertAlign val="subscript"/>
      <sz val="14"/>
      <name val="Calibri"/>
      <family val="2"/>
      <scheme val="minor"/>
    </font>
    <font>
      <b/>
      <sz val="12"/>
      <color theme="1"/>
      <name val="HelveticaNeue"/>
      <family val="2"/>
    </font>
    <font>
      <sz val="12"/>
      <color theme="1"/>
      <name val="HelveticaNeue"/>
      <family val="2"/>
    </font>
    <font>
      <b/>
      <i/>
      <sz val="12"/>
      <color theme="1"/>
      <name val="Arial"/>
      <family val="2"/>
    </font>
    <font>
      <i/>
      <sz val="12"/>
      <name val="Arial"/>
      <family val="2"/>
    </font>
    <font>
      <i/>
      <sz val="12"/>
      <color theme="1"/>
      <name val="HelveticaNeue"/>
      <family val="2"/>
    </font>
    <font>
      <i/>
      <sz val="12"/>
      <color theme="1"/>
      <name val="HelveticaNeue"/>
    </font>
    <font>
      <vertAlign val="subscript"/>
      <sz val="10"/>
      <color theme="1"/>
      <name val="Arial"/>
      <family val="2"/>
    </font>
    <font>
      <i/>
      <u/>
      <sz val="12"/>
      <color theme="1"/>
      <name val="HelveticaNeue"/>
    </font>
    <font>
      <b/>
      <sz val="11"/>
      <color theme="1"/>
      <name val="HelveticaNeue"/>
    </font>
    <font>
      <i/>
      <u/>
      <sz val="11"/>
      <color theme="1"/>
      <name val="HelveticaNeue"/>
    </font>
    <font>
      <sz val="11"/>
      <color theme="1"/>
      <name val="HelveticaNeue"/>
      <family val="2"/>
    </font>
    <font>
      <vertAlign val="subscript"/>
      <sz val="11"/>
      <color theme="1"/>
      <name val="HelveticaNeue"/>
    </font>
    <font>
      <vertAlign val="superscript"/>
      <sz val="11"/>
      <color theme="1"/>
      <name val="HelveticaNeue"/>
    </font>
    <font>
      <vertAlign val="superscript"/>
      <sz val="11"/>
      <color theme="1"/>
      <name val="Arial"/>
      <family val="2"/>
    </font>
    <font>
      <vertAlign val="subscript"/>
      <sz val="11"/>
      <color theme="1"/>
      <name val="Arial"/>
      <family val="2"/>
    </font>
    <font>
      <b/>
      <i/>
      <sz val="12"/>
      <color theme="1"/>
      <name val="HelveticaNeue"/>
    </font>
    <font>
      <i/>
      <u/>
      <sz val="12"/>
      <color theme="1"/>
      <name val="Arial"/>
      <family val="2"/>
    </font>
    <font>
      <b/>
      <i/>
      <vertAlign val="superscript"/>
      <sz val="12"/>
      <color theme="1"/>
      <name val="Arial"/>
      <family val="2"/>
    </font>
    <font>
      <b/>
      <i/>
      <vertAlign val="subscript"/>
      <sz val="12"/>
      <color theme="1"/>
      <name val="Arial"/>
      <family val="2"/>
    </font>
    <font>
      <b/>
      <i/>
      <sz val="12"/>
      <color theme="1"/>
      <name val="Calibri"/>
      <family val="2"/>
      <scheme val="minor"/>
    </font>
    <font>
      <b/>
      <i/>
      <vertAlign val="subscript"/>
      <sz val="12"/>
      <color theme="1"/>
      <name val="Calibri"/>
      <family val="2"/>
      <scheme val="minor"/>
    </font>
    <font>
      <b/>
      <sz val="12"/>
      <color theme="1"/>
      <name val="Calibri"/>
      <family val="2"/>
      <scheme val="minor"/>
    </font>
    <font>
      <b/>
      <vertAlign val="subscript"/>
      <sz val="12"/>
      <color theme="1"/>
      <name val="Calibri"/>
      <family val="2"/>
      <scheme val="minor"/>
    </font>
    <font>
      <b/>
      <sz val="12"/>
      <name val="Calibri"/>
      <family val="2"/>
      <scheme val="minor"/>
    </font>
    <font>
      <b/>
      <vertAlign val="subscript"/>
      <sz val="12"/>
      <name val="Calibri"/>
      <family val="2"/>
      <scheme val="minor"/>
    </font>
    <font>
      <b/>
      <i/>
      <sz val="10"/>
      <color theme="1"/>
      <name val="HelveticaNeue"/>
    </font>
    <font>
      <b/>
      <i/>
      <vertAlign val="superscript"/>
      <sz val="10"/>
      <color theme="1"/>
      <name val="HelveticaNeue"/>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0" fontId="2" fillId="0" borderId="0"/>
    <xf numFmtId="0" fontId="3" fillId="0" borderId="0"/>
    <xf numFmtId="0" fontId="2" fillId="0" borderId="0"/>
    <xf numFmtId="9" fontId="32" fillId="0" borderId="0" applyFont="0" applyFill="0" applyBorder="0" applyAlignment="0" applyProtection="0"/>
    <xf numFmtId="0" fontId="32" fillId="0" borderId="0"/>
    <xf numFmtId="0" fontId="32" fillId="0" borderId="0"/>
    <xf numFmtId="0" fontId="1" fillId="0" borderId="0"/>
  </cellStyleXfs>
  <cellXfs count="185">
    <xf numFmtId="0" fontId="0" fillId="0" borderId="0" xfId="0"/>
    <xf numFmtId="164"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xf>
    <xf numFmtId="0" fontId="9" fillId="0" borderId="0" xfId="0" applyFont="1" applyAlignment="1">
      <alignment horizontal="center"/>
    </xf>
    <xf numFmtId="2" fontId="9" fillId="0" borderId="0" xfId="0" applyNumberFormat="1" applyFont="1" applyAlignment="1">
      <alignment horizontal="center"/>
    </xf>
    <xf numFmtId="0" fontId="11" fillId="0" borderId="0" xfId="0" applyFont="1" applyAlignment="1">
      <alignment horizontal="left"/>
    </xf>
    <xf numFmtId="0" fontId="9" fillId="0" borderId="0" xfId="0" applyFont="1" applyAlignment="1">
      <alignment horizontal="left"/>
    </xf>
    <xf numFmtId="0" fontId="9" fillId="0" borderId="1" xfId="0" applyFont="1" applyBorder="1" applyAlignment="1">
      <alignment horizontal="left"/>
    </xf>
    <xf numFmtId="0" fontId="10" fillId="0" borderId="3" xfId="0" applyFont="1" applyBorder="1" applyAlignment="1">
      <alignment horizontal="left"/>
    </xf>
    <xf numFmtId="2" fontId="0" fillId="0" borderId="0" xfId="0" applyNumberFormat="1" applyAlignment="1">
      <alignment horizontal="center"/>
    </xf>
    <xf numFmtId="0" fontId="10"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left" vertical="center"/>
    </xf>
    <xf numFmtId="0" fontId="9" fillId="0" borderId="0" xfId="0" applyFont="1" applyAlignment="1">
      <alignment horizontal="center" vertical="center"/>
    </xf>
    <xf numFmtId="1"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quotePrefix="1" applyFont="1" applyAlignment="1">
      <alignment horizontal="center" vertical="center"/>
    </xf>
    <xf numFmtId="164" fontId="9" fillId="0" borderId="0" xfId="0" applyNumberFormat="1" applyFont="1" applyAlignment="1">
      <alignment horizontal="center" vertical="center"/>
    </xf>
    <xf numFmtId="2" fontId="9" fillId="0" borderId="0" xfId="0" applyNumberFormat="1" applyFont="1" applyAlignment="1">
      <alignment horizontal="center" vertical="center"/>
    </xf>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164" fontId="9" fillId="0" borderId="0" xfId="0" applyNumberFormat="1" applyFont="1"/>
    <xf numFmtId="0" fontId="9" fillId="0" borderId="0" xfId="0" applyFont="1"/>
    <xf numFmtId="0" fontId="16" fillId="0" borderId="1" xfId="0" applyFont="1" applyBorder="1" applyAlignment="1">
      <alignment horizontal="center" vertical="center"/>
    </xf>
    <xf numFmtId="1" fontId="10" fillId="0" borderId="2" xfId="0" applyNumberFormat="1" applyFont="1" applyBorder="1" applyAlignment="1">
      <alignment horizontal="center" vertical="center"/>
    </xf>
    <xf numFmtId="1" fontId="10"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1" fontId="9" fillId="0" borderId="0" xfId="0" applyNumberFormat="1" applyFont="1"/>
    <xf numFmtId="0" fontId="9" fillId="0" borderId="0" xfId="0" quotePrefix="1" applyFont="1" applyAlignment="1">
      <alignment horizontal="left" vertical="center"/>
    </xf>
    <xf numFmtId="0" fontId="9" fillId="0" borderId="1" xfId="0" quotePrefix="1" applyFont="1" applyBorder="1" applyAlignment="1">
      <alignment horizontal="center" vertical="center"/>
    </xf>
    <xf numFmtId="0" fontId="9" fillId="0" borderId="0" xfId="0" quotePrefix="1" applyFont="1" applyAlignment="1">
      <alignment horizontal="left"/>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164" fontId="17" fillId="0" borderId="2" xfId="0" applyNumberFormat="1" applyFont="1" applyBorder="1" applyAlignment="1">
      <alignment horizontal="center" vertical="center"/>
    </xf>
    <xf numFmtId="0" fontId="20" fillId="0" borderId="1" xfId="0" applyFont="1" applyBorder="1" applyAlignment="1">
      <alignment vertical="center"/>
    </xf>
    <xf numFmtId="0" fontId="17" fillId="0" borderId="1"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1" fontId="20" fillId="0" borderId="0" xfId="0" applyNumberFormat="1" applyFont="1" applyAlignment="1">
      <alignment horizontal="center" vertical="center"/>
    </xf>
    <xf numFmtId="164" fontId="20" fillId="0" borderId="0" xfId="0" applyNumberFormat="1" applyFont="1" applyAlignment="1">
      <alignment horizontal="center" vertical="center"/>
    </xf>
    <xf numFmtId="2" fontId="20" fillId="0" borderId="0" xfId="0" applyNumberFormat="1" applyFont="1" applyAlignment="1">
      <alignment horizontal="center" vertical="center"/>
    </xf>
    <xf numFmtId="0" fontId="22" fillId="0" borderId="0" xfId="0" applyFont="1" applyAlignment="1">
      <alignment vertical="center"/>
    </xf>
    <xf numFmtId="2" fontId="20" fillId="0" borderId="0" xfId="0" quotePrefix="1" applyNumberFormat="1" applyFont="1" applyAlignment="1">
      <alignment horizontal="center" vertical="center"/>
    </xf>
    <xf numFmtId="0" fontId="21" fillId="0" borderId="1" xfId="0" applyFont="1" applyBorder="1" applyAlignment="1">
      <alignment horizontal="center" vertical="center"/>
    </xf>
    <xf numFmtId="1" fontId="20"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0" fontId="0" fillId="0" borderId="0" xfId="0" applyAlignment="1">
      <alignment horizontal="left"/>
    </xf>
    <xf numFmtId="0" fontId="20" fillId="0" borderId="0" xfId="0" applyFont="1" applyAlignment="1">
      <alignment horizontal="left" vertical="center"/>
    </xf>
    <xf numFmtId="0" fontId="21" fillId="0" borderId="0" xfId="0" applyFont="1" applyAlignment="1">
      <alignment horizontal="left" vertical="center"/>
    </xf>
    <xf numFmtId="0" fontId="20" fillId="0" borderId="1" xfId="0" applyFont="1" applyBorder="1" applyAlignment="1">
      <alignment horizontal="left" vertical="center"/>
    </xf>
    <xf numFmtId="49" fontId="17" fillId="0" borderId="2"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0" fillId="0" borderId="0" xfId="0" applyNumberFormat="1" applyAlignment="1">
      <alignment horizontal="right"/>
    </xf>
    <xf numFmtId="0" fontId="20" fillId="0" borderId="1" xfId="0" applyFont="1" applyBorder="1" applyAlignment="1">
      <alignment horizontal="right" vertical="center"/>
    </xf>
    <xf numFmtId="0" fontId="20" fillId="0" borderId="0" xfId="0" applyFont="1" applyBorder="1" applyAlignment="1">
      <alignment horizontal="left" vertical="center"/>
    </xf>
    <xf numFmtId="2" fontId="20" fillId="0" borderId="0" xfId="0" applyNumberFormat="1" applyFont="1" applyBorder="1" applyAlignment="1">
      <alignment horizontal="right" vertical="center"/>
    </xf>
    <xf numFmtId="49" fontId="20" fillId="0" borderId="0" xfId="0" applyNumberFormat="1" applyFont="1" applyBorder="1" applyAlignment="1">
      <alignment horizontal="right"/>
    </xf>
    <xf numFmtId="49" fontId="20" fillId="0" borderId="0" xfId="0" quotePrefix="1" applyNumberFormat="1" applyFont="1" applyBorder="1" applyAlignment="1">
      <alignment horizontal="right"/>
    </xf>
    <xf numFmtId="2" fontId="20" fillId="0" borderId="0" xfId="0" quotePrefix="1" applyNumberFormat="1" applyFont="1" applyBorder="1" applyAlignment="1">
      <alignment horizontal="right" vertical="center"/>
    </xf>
    <xf numFmtId="0" fontId="20" fillId="0" borderId="0" xfId="0" quotePrefix="1" applyFont="1" applyBorder="1" applyAlignment="1">
      <alignment horizontal="left" vertical="center"/>
    </xf>
    <xf numFmtId="0" fontId="20" fillId="0" borderId="0" xfId="0" applyFont="1" applyBorder="1" applyAlignment="1">
      <alignment horizontal="right" vertical="center"/>
    </xf>
    <xf numFmtId="0" fontId="20" fillId="0" borderId="0" xfId="0" quotePrefix="1" applyFont="1" applyBorder="1" applyAlignment="1">
      <alignment horizontal="right" vertical="center"/>
    </xf>
    <xf numFmtId="49" fontId="20" fillId="0" borderId="1" xfId="0" applyNumberFormat="1" applyFont="1" applyBorder="1" applyAlignment="1">
      <alignment horizontal="right"/>
    </xf>
    <xf numFmtId="0" fontId="24" fillId="0" borderId="1" xfId="0" applyFont="1" applyBorder="1" applyAlignment="1">
      <alignment horizontal="center"/>
    </xf>
    <xf numFmtId="0" fontId="24" fillId="0" borderId="0" xfId="0" applyFont="1" applyAlignment="1">
      <alignment horizontal="center"/>
    </xf>
    <xf numFmtId="0" fontId="4" fillId="0" borderId="3" xfId="0" applyFont="1" applyBorder="1" applyAlignment="1">
      <alignment horizontal="right" vertical="center"/>
    </xf>
    <xf numFmtId="0" fontId="4" fillId="0" borderId="3" xfId="0" applyFont="1" applyBorder="1" applyAlignment="1">
      <alignment horizontal="left" vertical="center"/>
    </xf>
    <xf numFmtId="0" fontId="0" fillId="0" borderId="0" xfId="0" applyAlignment="1">
      <alignment horizontal="right" vertical="top"/>
    </xf>
    <xf numFmtId="0" fontId="0" fillId="0" borderId="0" xfId="0" quotePrefix="1" applyAlignment="1">
      <alignment horizontal="left" vertical="top"/>
    </xf>
    <xf numFmtId="165" fontId="0" fillId="0" borderId="1" xfId="0" applyNumberFormat="1" applyBorder="1" applyAlignment="1">
      <alignment horizontal="right" vertical="top"/>
    </xf>
    <xf numFmtId="0" fontId="0" fillId="0" borderId="1" xfId="0" quotePrefix="1" applyBorder="1" applyAlignment="1">
      <alignment horizontal="left" vertical="top"/>
    </xf>
    <xf numFmtId="0" fontId="16" fillId="0" borderId="3" xfId="0" applyFont="1" applyBorder="1" applyAlignment="1">
      <alignment horizontal="center"/>
    </xf>
    <xf numFmtId="0" fontId="24" fillId="0" borderId="0" xfId="0" quotePrefix="1" applyFont="1" applyAlignment="1">
      <alignment horizontal="center"/>
    </xf>
    <xf numFmtId="0" fontId="28" fillId="0" borderId="0" xfId="0" applyFont="1" applyAlignment="1">
      <alignment horizontal="center"/>
    </xf>
    <xf numFmtId="0" fontId="29" fillId="0" borderId="3" xfId="0" applyFont="1" applyBorder="1" applyAlignment="1">
      <alignment horizontal="center"/>
    </xf>
    <xf numFmtId="0" fontId="0" fillId="0" borderId="0" xfId="0" quotePrefix="1" applyAlignment="1">
      <alignment horizontal="left"/>
    </xf>
    <xf numFmtId="164" fontId="0" fillId="0" borderId="0" xfId="0" applyNumberFormat="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horizontal="left" vertical="center"/>
    </xf>
    <xf numFmtId="0" fontId="0" fillId="0" borderId="0" xfId="0" applyBorder="1" applyAlignment="1">
      <alignment horizontal="left" vertical="center"/>
    </xf>
    <xf numFmtId="2" fontId="0" fillId="0" borderId="0" xfId="0" applyNumberFormat="1" applyAlignment="1">
      <alignment horizontal="left" vertical="center"/>
    </xf>
    <xf numFmtId="0" fontId="8" fillId="0" borderId="0" xfId="0" applyFont="1" applyBorder="1" applyAlignment="1">
      <alignment horizontal="left" vertical="center" wrapText="1"/>
    </xf>
    <xf numFmtId="0" fontId="0" fillId="0" borderId="0" xfId="0" applyAlignment="1">
      <alignment horizontal="left" vertical="center" wrapText="1"/>
    </xf>
    <xf numFmtId="2" fontId="0" fillId="0" borderId="0" xfId="0" applyNumberFormat="1" applyBorder="1" applyAlignment="1">
      <alignment horizontal="left" vertical="center"/>
    </xf>
    <xf numFmtId="2" fontId="8" fillId="0" borderId="0" xfId="0" applyNumberFormat="1" applyFont="1" applyBorder="1" applyAlignment="1">
      <alignment horizontal="left" vertical="center"/>
    </xf>
    <xf numFmtId="2" fontId="8" fillId="0" borderId="0" xfId="0" applyNumberFormat="1" applyFont="1" applyAlignment="1">
      <alignment horizontal="left" vertical="center"/>
    </xf>
    <xf numFmtId="2" fontId="8" fillId="0" borderId="0" xfId="0" applyNumberFormat="1" applyFont="1" applyAlignment="1">
      <alignment horizontal="left" vertical="center" wrapText="1"/>
    </xf>
    <xf numFmtId="2" fontId="8" fillId="0" borderId="1" xfId="0" applyNumberFormat="1" applyFont="1" applyBorder="1" applyAlignment="1">
      <alignment horizontal="left" vertical="center"/>
    </xf>
    <xf numFmtId="2" fontId="8" fillId="0" borderId="1" xfId="0" applyNumberFormat="1" applyFont="1" applyBorder="1" applyAlignment="1">
      <alignment horizontal="left" vertical="center" wrapText="1"/>
    </xf>
    <xf numFmtId="166" fontId="0" fillId="0" borderId="0" xfId="0" applyNumberFormat="1"/>
    <xf numFmtId="2" fontId="0" fillId="0" borderId="0" xfId="0" applyNumberFormat="1"/>
    <xf numFmtId="0" fontId="31" fillId="0" borderId="0" xfId="0" applyFont="1"/>
    <xf numFmtId="0" fontId="10" fillId="0" borderId="0" xfId="0" applyFont="1" applyBorder="1" applyAlignment="1">
      <alignment horizontal="left"/>
    </xf>
    <xf numFmtId="0" fontId="9" fillId="0" borderId="0" xfId="0" applyFont="1" applyBorder="1" applyAlignment="1">
      <alignment horizontal="left"/>
    </xf>
    <xf numFmtId="0" fontId="33" fillId="0" borderId="0" xfId="0" applyFont="1" applyBorder="1" applyAlignment="1">
      <alignment horizontal="left"/>
    </xf>
    <xf numFmtId="2" fontId="9" fillId="0" borderId="0" xfId="0" applyNumberFormat="1" applyFont="1"/>
    <xf numFmtId="0" fontId="13" fillId="0" borderId="0" xfId="0" applyFont="1" applyBorder="1" applyAlignment="1">
      <alignment horizontal="center"/>
    </xf>
    <xf numFmtId="0" fontId="29" fillId="0" borderId="3" xfId="0" applyFont="1" applyBorder="1" applyAlignment="1">
      <alignment horizontal="left"/>
    </xf>
    <xf numFmtId="0" fontId="34" fillId="0" borderId="0" xfId="0" applyFont="1" applyBorder="1" applyAlignment="1">
      <alignment horizontal="left"/>
    </xf>
    <xf numFmtId="0" fontId="13" fillId="0" borderId="0" xfId="0" applyFont="1" applyBorder="1" applyAlignment="1">
      <alignment horizontal="left"/>
    </xf>
    <xf numFmtId="2" fontId="9" fillId="0" borderId="0" xfId="0" applyNumberFormat="1" applyFont="1" applyAlignment="1">
      <alignment horizontal="left"/>
    </xf>
    <xf numFmtId="2" fontId="0" fillId="0" borderId="0" xfId="0" applyNumberFormat="1" applyAlignment="1">
      <alignment horizontal="left"/>
    </xf>
    <xf numFmtId="9" fontId="0" fillId="0" borderId="0" xfId="4" applyFont="1"/>
    <xf numFmtId="0" fontId="9" fillId="0" borderId="0" xfId="5" applyFont="1" applyAlignment="1">
      <alignment horizontal="left"/>
    </xf>
    <xf numFmtId="9" fontId="35" fillId="0" borderId="0" xfId="4" applyFont="1"/>
    <xf numFmtId="0" fontId="35" fillId="0" borderId="0" xfId="0" applyFont="1"/>
    <xf numFmtId="166" fontId="9" fillId="0" borderId="0" xfId="0" applyNumberFormat="1" applyFont="1"/>
    <xf numFmtId="166" fontId="9" fillId="0" borderId="0" xfId="0" applyNumberFormat="1" applyFont="1" applyAlignment="1">
      <alignment horizontal="left"/>
    </xf>
    <xf numFmtId="9" fontId="0" fillId="0" borderId="0" xfId="4" applyFont="1" applyAlignment="1">
      <alignment horizontal="left"/>
    </xf>
    <xf numFmtId="9" fontId="36" fillId="0" borderId="0" xfId="4" applyFont="1"/>
    <xf numFmtId="0" fontId="36" fillId="0" borderId="0" xfId="0" applyFont="1" applyAlignment="1">
      <alignment horizontal="left"/>
    </xf>
    <xf numFmtId="0" fontId="36" fillId="0" borderId="0" xfId="0" applyFont="1"/>
    <xf numFmtId="9" fontId="36" fillId="0" borderId="0" xfId="4" applyFont="1" applyAlignment="1">
      <alignment horizontal="left"/>
    </xf>
    <xf numFmtId="1" fontId="9" fillId="0" borderId="0" xfId="0" applyNumberFormat="1" applyFont="1" applyAlignment="1">
      <alignment horizontal="left"/>
    </xf>
    <xf numFmtId="1" fontId="0" fillId="0" borderId="0" xfId="0" applyNumberFormat="1"/>
    <xf numFmtId="1" fontId="0" fillId="0" borderId="0" xfId="0" applyNumberFormat="1" applyAlignment="1">
      <alignment horizontal="left"/>
    </xf>
    <xf numFmtId="0" fontId="29" fillId="0" borderId="1" xfId="0" applyFont="1" applyBorder="1" applyAlignment="1">
      <alignment horizontal="center"/>
    </xf>
    <xf numFmtId="0" fontId="29" fillId="0" borderId="1" xfId="0" applyFont="1" applyBorder="1" applyAlignment="1">
      <alignment horizontal="left"/>
    </xf>
    <xf numFmtId="166" fontId="0" fillId="0" borderId="1" xfId="0" applyNumberFormat="1" applyBorder="1"/>
    <xf numFmtId="166" fontId="9" fillId="0" borderId="1" xfId="0" applyNumberFormat="1" applyFont="1" applyBorder="1" applyAlignment="1">
      <alignment horizontal="left"/>
    </xf>
    <xf numFmtId="2" fontId="0" fillId="0" borderId="1" xfId="0" applyNumberFormat="1" applyBorder="1"/>
    <xf numFmtId="0" fontId="4" fillId="0" borderId="0" xfId="0" applyFont="1" applyBorder="1" applyAlignment="1">
      <alignment horizontal="left" vertical="center"/>
    </xf>
    <xf numFmtId="0" fontId="4" fillId="0" borderId="0" xfId="0" applyFont="1" applyBorder="1" applyAlignment="1">
      <alignment horizontal="right" vertical="center"/>
    </xf>
    <xf numFmtId="0" fontId="38" fillId="0" borderId="0" xfId="0" applyFont="1" applyFill="1" applyBorder="1" applyAlignment="1">
      <alignment horizontal="left"/>
    </xf>
    <xf numFmtId="0" fontId="38" fillId="0" borderId="0" xfId="0" applyFont="1" applyAlignment="1">
      <alignment horizontal="left"/>
    </xf>
    <xf numFmtId="0" fontId="38" fillId="0" borderId="0" xfId="0" applyFont="1" applyBorder="1" applyAlignment="1">
      <alignment horizontal="left"/>
    </xf>
    <xf numFmtId="0" fontId="39" fillId="0" borderId="3" xfId="0" applyFont="1" applyBorder="1"/>
    <xf numFmtId="0" fontId="40" fillId="0" borderId="0" xfId="0" applyFont="1"/>
    <xf numFmtId="0" fontId="40" fillId="0" borderId="0" xfId="0" applyFont="1" applyAlignment="1">
      <alignment horizontal="center" wrapText="1"/>
    </xf>
    <xf numFmtId="0" fontId="41" fillId="0" borderId="0" xfId="0" applyFont="1" applyAlignment="1">
      <alignment horizontal="center" vertical="center"/>
    </xf>
    <xf numFmtId="0" fontId="41" fillId="0" borderId="0" xfId="0" quotePrefix="1" applyFont="1" applyAlignment="1">
      <alignment horizontal="center" vertical="center"/>
    </xf>
    <xf numFmtId="0" fontId="41" fillId="0" borderId="1" xfId="0" quotePrefix="1" applyFont="1" applyBorder="1" applyAlignment="1">
      <alignment horizontal="center" vertical="center"/>
    </xf>
    <xf numFmtId="0" fontId="41" fillId="0" borderId="1" xfId="0" applyFont="1" applyBorder="1" applyAlignment="1">
      <alignment horizontal="center" vertical="center"/>
    </xf>
    <xf numFmtId="0" fontId="20" fillId="0" borderId="1" xfId="0" applyFont="1" applyBorder="1" applyAlignment="1">
      <alignment horizontal="center" vertical="center"/>
    </xf>
    <xf numFmtId="2" fontId="4" fillId="0" borderId="0" xfId="0" applyNumberFormat="1" applyFont="1"/>
    <xf numFmtId="0" fontId="32" fillId="0" borderId="0" xfId="6"/>
    <xf numFmtId="0" fontId="46" fillId="0" borderId="0" xfId="6" applyFont="1"/>
    <xf numFmtId="0" fontId="47" fillId="0" borderId="0" xfId="6" applyFont="1"/>
    <xf numFmtId="0" fontId="9" fillId="0" borderId="0" xfId="6" applyFont="1"/>
    <xf numFmtId="0" fontId="9" fillId="0" borderId="1" xfId="6" applyFont="1" applyBorder="1"/>
    <xf numFmtId="166" fontId="9" fillId="0" borderId="0" xfId="6" applyNumberFormat="1" applyFont="1"/>
    <xf numFmtId="166" fontId="9" fillId="0" borderId="1" xfId="6" applyNumberFormat="1" applyFont="1" applyBorder="1"/>
    <xf numFmtId="2" fontId="9" fillId="0" borderId="0" xfId="6" applyNumberFormat="1" applyFont="1"/>
    <xf numFmtId="2" fontId="9" fillId="0" borderId="1" xfId="6" applyNumberFormat="1" applyFont="1" applyBorder="1"/>
    <xf numFmtId="0" fontId="9" fillId="0" borderId="1" xfId="0" quotePrefix="1" applyFont="1" applyBorder="1" applyAlignment="1">
      <alignment horizontal="left" vertical="center"/>
    </xf>
    <xf numFmtId="0" fontId="33" fillId="0" borderId="0" xfId="6" applyFont="1"/>
    <xf numFmtId="0" fontId="50" fillId="0" borderId="0" xfId="6" applyFont="1"/>
    <xf numFmtId="0" fontId="52" fillId="0" borderId="3" xfId="6" applyFont="1" applyBorder="1"/>
    <xf numFmtId="0" fontId="52" fillId="0" borderId="3" xfId="7" applyFont="1" applyBorder="1"/>
    <xf numFmtId="0" fontId="54" fillId="0" borderId="3" xfId="0" applyFont="1" applyBorder="1" applyAlignment="1">
      <alignment horizontal="center"/>
    </xf>
    <xf numFmtId="164" fontId="9" fillId="0" borderId="0" xfId="6" applyNumberFormat="1" applyFont="1"/>
    <xf numFmtId="164" fontId="9" fillId="0" borderId="1" xfId="6" applyNumberFormat="1" applyFont="1" applyBorder="1"/>
    <xf numFmtId="164" fontId="9" fillId="0" borderId="0" xfId="7" applyNumberFormat="1" applyFont="1"/>
    <xf numFmtId="164" fontId="9" fillId="0" borderId="1" xfId="7" applyNumberFormat="1" applyFont="1" applyBorder="1"/>
    <xf numFmtId="0" fontId="16" fillId="0" borderId="0" xfId="6" applyFont="1"/>
    <xf numFmtId="0" fontId="24" fillId="0" borderId="0" xfId="6" applyFont="1"/>
    <xf numFmtId="0" fontId="24" fillId="0" borderId="0" xfId="7" applyFont="1"/>
    <xf numFmtId="0" fontId="24" fillId="0" borderId="1" xfId="0" quotePrefix="1" applyFont="1" applyBorder="1" applyAlignment="1">
      <alignment horizont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39" fillId="0" borderId="3" xfId="0" applyFont="1" applyBorder="1" applyAlignment="1">
      <alignment horizontal="center"/>
    </xf>
    <xf numFmtId="0" fontId="33" fillId="0" borderId="1" xfId="6" applyFont="1" applyBorder="1" applyAlignment="1">
      <alignment horizontal="left" wrapText="1"/>
    </xf>
    <xf numFmtId="0" fontId="24" fillId="0" borderId="2" xfId="0" applyFont="1" applyFill="1" applyBorder="1" applyAlignment="1">
      <alignment horizontal="left" wrapText="1"/>
    </xf>
    <xf numFmtId="0" fontId="24" fillId="0" borderId="0" xfId="0" applyFont="1" applyFill="1" applyBorder="1" applyAlignment="1">
      <alignment horizontal="left" wrapText="1"/>
    </xf>
    <xf numFmtId="0" fontId="50" fillId="0" borderId="1" xfId="6" applyFont="1" applyBorder="1" applyAlignment="1">
      <alignment horizontal="left" vertical="top" wrapText="1"/>
    </xf>
    <xf numFmtId="0" fontId="56" fillId="0" borderId="1" xfId="6" applyFont="1" applyBorder="1" applyAlignment="1">
      <alignment horizontal="left" vertical="top" wrapText="1"/>
    </xf>
  </cellXfs>
  <cellStyles count="8">
    <cellStyle name="Normal" xfId="0" builtinId="0"/>
    <cellStyle name="Normal 2" xfId="2" xr:uid="{00000000-0005-0000-0000-000001000000}"/>
    <cellStyle name="Normal 2 2" xfId="6" xr:uid="{70EABBC5-6B1F-4B9F-BD46-2C15832E3B62}"/>
    <cellStyle name="Normal 3" xfId="1" xr:uid="{00000000-0005-0000-0000-000002000000}"/>
    <cellStyle name="Normal 4" xfId="7" xr:uid="{69EDBA32-E5D9-4364-B079-10F10C6C8B11}"/>
    <cellStyle name="Normal 5" xfId="5" xr:uid="{229E766A-1F39-4F13-88B8-8158E951857C}"/>
    <cellStyle name="Normal 6"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6"/>
  <sheetViews>
    <sheetView tabSelected="1" zoomScale="70" zoomScaleNormal="70" workbookViewId="0">
      <selection activeCell="M32" sqref="M32"/>
    </sheetView>
  </sheetViews>
  <sheetFormatPr defaultRowHeight="15"/>
  <cols>
    <col min="1" max="1" width="9.90625" style="8" customWidth="1"/>
    <col min="2" max="2" width="7.08984375" style="8" customWidth="1"/>
    <col min="3" max="3" width="8.453125" style="8" customWidth="1"/>
    <col min="4" max="12" width="5.81640625" style="5" customWidth="1"/>
    <col min="13" max="13" width="6.08984375" style="30" bestFit="1" customWidth="1"/>
    <col min="14" max="14" width="6.08984375" style="35" bestFit="1" customWidth="1"/>
    <col min="15" max="15" width="6.36328125" style="5" customWidth="1"/>
    <col min="16" max="16" width="9" style="5" customWidth="1"/>
    <col min="17" max="17" width="12.1796875" style="5" customWidth="1"/>
    <col min="18" max="18" width="10.90625" style="5" customWidth="1"/>
    <col min="21" max="21" width="11" bestFit="1" customWidth="1"/>
  </cols>
  <sheetData>
    <row r="1" spans="1:21">
      <c r="A1" s="151" t="s">
        <v>459</v>
      </c>
    </row>
    <row r="2" spans="1:21">
      <c r="A2" s="151"/>
    </row>
    <row r="3" spans="1:21" ht="18">
      <c r="A3" s="158" t="s">
        <v>493</v>
      </c>
    </row>
    <row r="4" spans="1:21" ht="18">
      <c r="A4" s="171" t="s">
        <v>65</v>
      </c>
      <c r="B4" s="171" t="s">
        <v>11</v>
      </c>
      <c r="C4" s="173" t="s">
        <v>234</v>
      </c>
      <c r="D4" s="12" t="s">
        <v>224</v>
      </c>
      <c r="E4" s="12" t="s">
        <v>225</v>
      </c>
      <c r="F4" s="12" t="s">
        <v>226</v>
      </c>
      <c r="G4" s="12" t="s">
        <v>227</v>
      </c>
      <c r="H4" s="13" t="s">
        <v>228</v>
      </c>
      <c r="I4" s="13" t="s">
        <v>215</v>
      </c>
      <c r="J4" s="13" t="s">
        <v>214</v>
      </c>
      <c r="K4" s="12" t="s">
        <v>216</v>
      </c>
      <c r="L4" s="12" t="s">
        <v>229</v>
      </c>
      <c r="M4" s="12" t="s">
        <v>83</v>
      </c>
      <c r="N4" s="32" t="s">
        <v>223</v>
      </c>
      <c r="O4" s="12" t="s">
        <v>7</v>
      </c>
      <c r="P4" s="12" t="s">
        <v>8</v>
      </c>
      <c r="Q4" s="12" t="s">
        <v>230</v>
      </c>
      <c r="R4" s="12" t="s">
        <v>231</v>
      </c>
    </row>
    <row r="5" spans="1:21" ht="15.6">
      <c r="A5" s="172"/>
      <c r="B5" s="172"/>
      <c r="C5" s="174"/>
      <c r="D5" s="14" t="s">
        <v>217</v>
      </c>
      <c r="E5" s="14" t="s">
        <v>217</v>
      </c>
      <c r="F5" s="14" t="s">
        <v>217</v>
      </c>
      <c r="G5" s="14" t="s">
        <v>217</v>
      </c>
      <c r="H5" s="14" t="s">
        <v>217</v>
      </c>
      <c r="I5" s="14" t="s">
        <v>217</v>
      </c>
      <c r="J5" s="14" t="s">
        <v>217</v>
      </c>
      <c r="K5" s="14" t="s">
        <v>217</v>
      </c>
      <c r="L5" s="14" t="s">
        <v>217</v>
      </c>
      <c r="M5" s="15" t="s">
        <v>218</v>
      </c>
      <c r="N5" s="33" t="s">
        <v>218</v>
      </c>
      <c r="O5" s="15" t="s">
        <v>218</v>
      </c>
      <c r="P5" s="31" t="s">
        <v>219</v>
      </c>
      <c r="Q5" s="15" t="s">
        <v>220</v>
      </c>
      <c r="R5" s="15" t="s">
        <v>220</v>
      </c>
    </row>
    <row r="6" spans="1:21" ht="15.6">
      <c r="A6" s="16" t="s">
        <v>385</v>
      </c>
      <c r="B6" s="19"/>
      <c r="C6" s="19"/>
      <c r="D6" s="17"/>
      <c r="E6" s="17"/>
      <c r="F6" s="17"/>
      <c r="G6" s="17"/>
      <c r="H6" s="17"/>
      <c r="I6" s="17"/>
      <c r="J6" s="17"/>
      <c r="K6" s="17"/>
      <c r="L6" s="17"/>
      <c r="M6" s="18"/>
      <c r="N6" s="18"/>
      <c r="O6" s="17"/>
      <c r="P6" s="17"/>
      <c r="Q6" s="17"/>
      <c r="R6" s="17"/>
    </row>
    <row r="7" spans="1:21">
      <c r="A7" s="19" t="s">
        <v>0</v>
      </c>
      <c r="B7" s="36" t="s">
        <v>19</v>
      </c>
      <c r="C7" s="36" t="s">
        <v>251</v>
      </c>
      <c r="D7" s="21">
        <v>14.077269273535951</v>
      </c>
      <c r="E7" s="21">
        <v>5.7271095792300803</v>
      </c>
      <c r="F7" s="21">
        <v>61.741525512703845</v>
      </c>
      <c r="G7" s="22">
        <v>3.9980299565028283</v>
      </c>
      <c r="H7" s="22">
        <v>3.6127631107700182</v>
      </c>
      <c r="I7" s="22">
        <v>3.9695349301397207</v>
      </c>
      <c r="J7" s="22">
        <v>1.7247736625514398</v>
      </c>
      <c r="K7" s="22">
        <v>0.14151845649799782</v>
      </c>
      <c r="L7" s="22">
        <v>1.0341221224148738</v>
      </c>
      <c r="M7" s="21">
        <v>16.600000000000001</v>
      </c>
      <c r="N7" s="18">
        <v>311.2</v>
      </c>
      <c r="O7" s="22">
        <v>1.5421537466760178</v>
      </c>
      <c r="P7" s="22">
        <v>2.0670149644534122</v>
      </c>
      <c r="Q7" s="17" t="s">
        <v>182</v>
      </c>
      <c r="R7" s="17" t="s">
        <v>183</v>
      </c>
      <c r="U7" s="103"/>
    </row>
    <row r="8" spans="1:21">
      <c r="A8" s="19" t="s">
        <v>1</v>
      </c>
      <c r="B8" s="36" t="s">
        <v>19</v>
      </c>
      <c r="C8" s="36" t="s">
        <v>252</v>
      </c>
      <c r="D8" s="21">
        <v>14.118839733135655</v>
      </c>
      <c r="E8" s="21">
        <v>9.2740289167412691</v>
      </c>
      <c r="F8" s="21">
        <v>53.779701885138095</v>
      </c>
      <c r="G8" s="22">
        <v>2.4344039451935626</v>
      </c>
      <c r="H8" s="22">
        <v>1.245614223586595</v>
      </c>
      <c r="I8" s="22">
        <v>8.2986646706586846</v>
      </c>
      <c r="J8" s="22">
        <v>5.7348724279835377</v>
      </c>
      <c r="K8" s="22">
        <v>0.14810371314160903</v>
      </c>
      <c r="L8" s="22">
        <v>1.1208829329433887</v>
      </c>
      <c r="M8" s="21">
        <v>4.8040000000000003</v>
      </c>
      <c r="N8" s="18">
        <v>120.2</v>
      </c>
      <c r="O8" s="22">
        <v>1.5201947573145222</v>
      </c>
      <c r="P8" s="22">
        <v>2.3392365617620943</v>
      </c>
      <c r="Q8" s="17" t="s">
        <v>184</v>
      </c>
      <c r="R8" s="17" t="s">
        <v>185</v>
      </c>
      <c r="U8" s="103"/>
    </row>
    <row r="9" spans="1:21" ht="15.6">
      <c r="A9" s="16" t="s">
        <v>181</v>
      </c>
      <c r="B9" s="19"/>
      <c r="C9" s="19"/>
      <c r="D9" s="17"/>
      <c r="E9" s="17"/>
      <c r="F9" s="17"/>
      <c r="G9" s="22"/>
      <c r="H9" s="22"/>
      <c r="I9" s="22"/>
      <c r="J9" s="22"/>
      <c r="K9" s="22"/>
      <c r="L9" s="22"/>
      <c r="M9" s="21"/>
      <c r="N9" s="18"/>
      <c r="O9" s="22"/>
      <c r="P9" s="22"/>
      <c r="Q9" s="17"/>
      <c r="R9" s="17"/>
      <c r="U9" s="147"/>
    </row>
    <row r="10" spans="1:21">
      <c r="A10" s="19" t="s">
        <v>76</v>
      </c>
      <c r="B10" s="19" t="s">
        <v>69</v>
      </c>
      <c r="C10" s="19" t="s">
        <v>249</v>
      </c>
      <c r="D10" s="21">
        <v>27.096381393624903</v>
      </c>
      <c r="E10" s="21">
        <v>15.196998209489703</v>
      </c>
      <c r="F10" s="21">
        <v>20.875771238728046</v>
      </c>
      <c r="G10" s="22">
        <v>5.3540711352762081E-2</v>
      </c>
      <c r="H10" s="22">
        <v>0.26153080071629575</v>
      </c>
      <c r="I10" s="22">
        <v>0.17308123752495014</v>
      </c>
      <c r="J10" s="22">
        <v>0.35888559670781894</v>
      </c>
      <c r="K10" s="22">
        <v>0.11298234437568258</v>
      </c>
      <c r="L10" s="22">
        <v>2.0238627532901612</v>
      </c>
      <c r="M10" s="21">
        <v>13.23</v>
      </c>
      <c r="N10" s="18">
        <v>281.89999999999998</v>
      </c>
      <c r="O10" s="22">
        <v>1.5540876062001718</v>
      </c>
      <c r="P10" s="22">
        <v>6.1606462391365726</v>
      </c>
      <c r="Q10" s="17" t="s">
        <v>186</v>
      </c>
      <c r="R10" s="17" t="s">
        <v>187</v>
      </c>
    </row>
    <row r="11" spans="1:21">
      <c r="A11" s="19" t="s">
        <v>76</v>
      </c>
      <c r="B11" s="19" t="s">
        <v>70</v>
      </c>
      <c r="C11" s="19" t="s">
        <v>253</v>
      </c>
      <c r="D11" s="21">
        <v>35.070351371386209</v>
      </c>
      <c r="E11" s="21">
        <v>17.055521038495971</v>
      </c>
      <c r="F11" s="21">
        <v>27.138170840787119</v>
      </c>
      <c r="G11" s="22">
        <v>4.3377142279251858E-2</v>
      </c>
      <c r="H11" s="22">
        <v>0.25044796623177285</v>
      </c>
      <c r="I11" s="22">
        <v>2.6290998003992018E-2</v>
      </c>
      <c r="J11" s="22">
        <v>0.28541687242798353</v>
      </c>
      <c r="K11" s="22">
        <v>0.1858075354932654</v>
      </c>
      <c r="L11" s="22">
        <v>2.1940474200960938</v>
      </c>
      <c r="M11" s="21">
        <v>16.63</v>
      </c>
      <c r="N11" s="18">
        <v>342.3</v>
      </c>
      <c r="O11" s="20" t="s">
        <v>19</v>
      </c>
      <c r="P11" s="20" t="s">
        <v>19</v>
      </c>
      <c r="Q11" s="17" t="s">
        <v>188</v>
      </c>
      <c r="R11" s="20" t="s">
        <v>19</v>
      </c>
    </row>
    <row r="12" spans="1:21">
      <c r="A12" s="19" t="s">
        <v>76</v>
      </c>
      <c r="B12" s="19" t="s">
        <v>71</v>
      </c>
      <c r="C12" s="19" t="s">
        <v>257</v>
      </c>
      <c r="D12" s="20" t="s">
        <v>19</v>
      </c>
      <c r="E12" s="20" t="s">
        <v>19</v>
      </c>
      <c r="F12" s="20">
        <v>25.800249797894597</v>
      </c>
      <c r="G12" s="20" t="s">
        <v>19</v>
      </c>
      <c r="H12" s="20" t="s">
        <v>19</v>
      </c>
      <c r="I12" s="20" t="s">
        <v>19</v>
      </c>
      <c r="J12" s="20" t="s">
        <v>19</v>
      </c>
      <c r="K12" s="20" t="s">
        <v>19</v>
      </c>
      <c r="L12" s="20" t="s">
        <v>19</v>
      </c>
      <c r="M12" s="20" t="s">
        <v>19</v>
      </c>
      <c r="N12" s="20" t="s">
        <v>19</v>
      </c>
      <c r="O12" s="22">
        <v>1.871914448545491</v>
      </c>
      <c r="P12" s="22">
        <v>6.0042033008041225</v>
      </c>
      <c r="Q12" s="20" t="s">
        <v>19</v>
      </c>
      <c r="R12" s="17" t="s">
        <v>210</v>
      </c>
    </row>
    <row r="13" spans="1:21">
      <c r="A13" s="19" t="s">
        <v>76</v>
      </c>
      <c r="B13" s="19" t="s">
        <v>72</v>
      </c>
      <c r="C13" s="19" t="s">
        <v>256</v>
      </c>
      <c r="D13" s="21">
        <v>34.163359525574499</v>
      </c>
      <c r="E13" s="21">
        <v>18.327894359892568</v>
      </c>
      <c r="F13" s="21">
        <v>28.38351328903655</v>
      </c>
      <c r="G13" s="22">
        <v>3.0706379773814713E-2</v>
      </c>
      <c r="H13" s="22">
        <v>0.12648887183422872</v>
      </c>
      <c r="I13" s="22">
        <v>2.1225888223552893E-2</v>
      </c>
      <c r="J13" s="22">
        <v>0.24461934156378598</v>
      </c>
      <c r="K13" s="22">
        <v>7.707332726610848E-2</v>
      </c>
      <c r="L13" s="22">
        <v>2.3875907666597036</v>
      </c>
      <c r="M13" s="21">
        <v>17.54</v>
      </c>
      <c r="N13" s="18">
        <v>367.7</v>
      </c>
      <c r="O13" s="22">
        <v>2.2242204238519219</v>
      </c>
      <c r="P13" s="22">
        <v>6.4849252812751175</v>
      </c>
      <c r="Q13" s="17" t="s">
        <v>189</v>
      </c>
      <c r="R13" s="17" t="s">
        <v>190</v>
      </c>
    </row>
    <row r="14" spans="1:21">
      <c r="A14" s="19" t="s">
        <v>77</v>
      </c>
      <c r="B14" s="19" t="s">
        <v>69</v>
      </c>
      <c r="C14" s="19" t="s">
        <v>250</v>
      </c>
      <c r="D14" s="21">
        <v>31.102262045959968</v>
      </c>
      <c r="E14" s="21">
        <v>17.355743957027752</v>
      </c>
      <c r="F14" s="21">
        <v>21.287230215827343</v>
      </c>
      <c r="G14" s="22">
        <v>4.7515359395389305E-2</v>
      </c>
      <c r="H14" s="22">
        <v>0.17672302379125099</v>
      </c>
      <c r="I14" s="22">
        <v>5.6765608782435126E-2</v>
      </c>
      <c r="J14" s="22">
        <v>0.31958065843621397</v>
      </c>
      <c r="K14" s="22">
        <v>3.8646417910447761E-2</v>
      </c>
      <c r="L14" s="22">
        <v>1.9988355964069355</v>
      </c>
      <c r="M14" s="21">
        <v>13.57</v>
      </c>
      <c r="N14" s="18">
        <v>283.60000000000002</v>
      </c>
      <c r="O14" s="22">
        <v>1.6295366567126692</v>
      </c>
      <c r="P14" s="22">
        <v>6.3348783692714639</v>
      </c>
      <c r="Q14" s="17" t="s">
        <v>191</v>
      </c>
      <c r="R14" s="17" t="s">
        <v>192</v>
      </c>
    </row>
    <row r="15" spans="1:21">
      <c r="A15" s="19" t="s">
        <v>77</v>
      </c>
      <c r="B15" s="19" t="s">
        <v>70</v>
      </c>
      <c r="C15" s="19" t="s">
        <v>254</v>
      </c>
      <c r="D15" s="21">
        <v>34.786916419570048</v>
      </c>
      <c r="E15" s="21">
        <v>17.856115487914057</v>
      </c>
      <c r="F15" s="21">
        <v>25.686324001835704</v>
      </c>
      <c r="G15" s="22">
        <v>3.4332374575902568E-2</v>
      </c>
      <c r="H15" s="22">
        <v>0.15419595804553593</v>
      </c>
      <c r="I15" s="22">
        <v>1.6314690618762475E-2</v>
      </c>
      <c r="J15" s="22">
        <v>0.25937942386831275</v>
      </c>
      <c r="K15" s="22">
        <v>4.3436869311976704E-2</v>
      </c>
      <c r="L15" s="22">
        <v>2.04555295592229</v>
      </c>
      <c r="M15" s="21">
        <v>14.99</v>
      </c>
      <c r="N15" s="18">
        <v>305.60000000000002</v>
      </c>
      <c r="O15" s="22">
        <v>1.9549674966897723</v>
      </c>
      <c r="P15" s="22">
        <v>6.2984094226153067</v>
      </c>
      <c r="Q15" s="17" t="s">
        <v>193</v>
      </c>
      <c r="R15" s="17" t="s">
        <v>190</v>
      </c>
    </row>
    <row r="16" spans="1:21">
      <c r="A16" s="19" t="s">
        <v>77</v>
      </c>
      <c r="B16" s="19" t="s">
        <v>72</v>
      </c>
      <c r="C16" s="19" t="s">
        <v>255</v>
      </c>
      <c r="D16" s="21">
        <v>31.140053372868788</v>
      </c>
      <c r="E16" s="21">
        <v>15.754555058191581</v>
      </c>
      <c r="F16" s="21">
        <v>25.94501085334419</v>
      </c>
      <c r="G16" s="22">
        <v>2.4114887364071337E-2</v>
      </c>
      <c r="H16" s="22">
        <v>0.12829585571757485</v>
      </c>
      <c r="I16" s="22">
        <v>8.2706806387225548E-3</v>
      </c>
      <c r="J16" s="22">
        <v>0.17695514403292179</v>
      </c>
      <c r="K16" s="22">
        <v>3.131224972697489E-2</v>
      </c>
      <c r="L16" s="22">
        <v>1.823645498224358</v>
      </c>
      <c r="M16" s="21">
        <v>15.29</v>
      </c>
      <c r="N16" s="18">
        <v>286.5</v>
      </c>
      <c r="O16" s="22">
        <v>2.0783362158774441</v>
      </c>
      <c r="P16" s="22">
        <v>6.6291104044345008</v>
      </c>
      <c r="Q16" s="17" t="s">
        <v>194</v>
      </c>
      <c r="R16" s="17" t="s">
        <v>195</v>
      </c>
    </row>
    <row r="17" spans="1:18" ht="15.6">
      <c r="A17" s="16" t="s">
        <v>222</v>
      </c>
      <c r="B17" s="19"/>
      <c r="C17" s="19"/>
      <c r="D17" s="23"/>
      <c r="E17" s="23"/>
      <c r="F17" s="23"/>
      <c r="G17" s="24"/>
      <c r="H17" s="24"/>
      <c r="I17" s="24"/>
      <c r="J17" s="24"/>
      <c r="K17" s="24"/>
      <c r="L17" s="24"/>
      <c r="M17" s="21"/>
      <c r="N17" s="18"/>
      <c r="O17" s="22"/>
      <c r="P17" s="22"/>
      <c r="Q17" s="17"/>
      <c r="R17" s="17"/>
    </row>
    <row r="18" spans="1:18">
      <c r="A18" s="19" t="s">
        <v>76</v>
      </c>
      <c r="B18" s="19" t="s">
        <v>69</v>
      </c>
      <c r="C18" s="19" t="s">
        <v>258</v>
      </c>
      <c r="D18" s="21">
        <v>32.878454410674571</v>
      </c>
      <c r="E18" s="21">
        <v>15.725962399283793</v>
      </c>
      <c r="F18" s="21">
        <v>22.404634495938847</v>
      </c>
      <c r="G18" s="22">
        <v>8.4718874836885616E-2</v>
      </c>
      <c r="H18" s="22">
        <v>0.61847035047326682</v>
      </c>
      <c r="I18" s="22">
        <v>0.23212754491017967</v>
      </c>
      <c r="J18" s="22">
        <v>0.2741395061728395</v>
      </c>
      <c r="K18" s="22">
        <v>0.13312548234437568</v>
      </c>
      <c r="L18" s="22">
        <v>1.6621369124712764</v>
      </c>
      <c r="M18" s="21">
        <v>14.7</v>
      </c>
      <c r="N18" s="18">
        <v>299</v>
      </c>
      <c r="O18" s="22">
        <v>1.9518871038645749</v>
      </c>
      <c r="P18" s="22">
        <v>7.2095828119011376</v>
      </c>
      <c r="Q18" s="20" t="s">
        <v>212</v>
      </c>
      <c r="R18" s="17" t="s">
        <v>196</v>
      </c>
    </row>
    <row r="19" spans="1:18">
      <c r="A19" s="19" t="s">
        <v>76</v>
      </c>
      <c r="B19" s="19" t="s">
        <v>72</v>
      </c>
      <c r="C19" s="19" t="s">
        <v>259</v>
      </c>
      <c r="D19" s="21">
        <v>34.730229429206815</v>
      </c>
      <c r="E19" s="21">
        <v>16.52655684870188</v>
      </c>
      <c r="F19" s="21">
        <v>27.287812771602404</v>
      </c>
      <c r="G19" s="22">
        <v>1.3100759658547196</v>
      </c>
      <c r="H19" s="22">
        <v>0.11953800716295729</v>
      </c>
      <c r="I19" s="22">
        <v>2.3716467065868267E-2</v>
      </c>
      <c r="J19" s="22">
        <v>0.17546255144032921</v>
      </c>
      <c r="K19" s="22">
        <v>5.942225700764471E-2</v>
      </c>
      <c r="L19" s="22">
        <v>1.9404388970127431</v>
      </c>
      <c r="M19" s="21">
        <v>19.010000000000002</v>
      </c>
      <c r="N19" s="18">
        <v>355.7</v>
      </c>
      <c r="O19" s="22">
        <v>2.5582615797543293</v>
      </c>
      <c r="P19" s="22">
        <v>7.7583528116981091</v>
      </c>
      <c r="Q19" s="17" t="s">
        <v>197</v>
      </c>
      <c r="R19" s="17" t="s">
        <v>198</v>
      </c>
    </row>
    <row r="20" spans="1:18">
      <c r="A20" s="19" t="s">
        <v>77</v>
      </c>
      <c r="B20" s="19" t="s">
        <v>69</v>
      </c>
      <c r="C20" s="19" t="s">
        <v>260</v>
      </c>
      <c r="D20" s="21">
        <v>32.859558747220163</v>
      </c>
      <c r="E20" s="21">
        <v>17.098410026857653</v>
      </c>
      <c r="F20" s="21">
        <v>23.254361967009025</v>
      </c>
      <c r="G20" s="22">
        <v>9.0205045411048318E-2</v>
      </c>
      <c r="H20" s="22">
        <v>0.25237541570734201</v>
      </c>
      <c r="I20" s="22">
        <v>6.1313013972055887E-2</v>
      </c>
      <c r="J20" s="22">
        <v>0.21194814814814814</v>
      </c>
      <c r="K20" s="22">
        <v>2.5669588642155083E-2</v>
      </c>
      <c r="L20" s="22">
        <v>1.7702542302068103</v>
      </c>
      <c r="M20" s="21">
        <v>15.04</v>
      </c>
      <c r="N20" s="18">
        <v>306.7</v>
      </c>
      <c r="O20" s="22">
        <v>2.1607050966566779</v>
      </c>
      <c r="P20" s="22">
        <v>7.6892569069141938</v>
      </c>
      <c r="Q20" s="17" t="s">
        <v>199</v>
      </c>
      <c r="R20" s="20" t="s">
        <v>213</v>
      </c>
    </row>
    <row r="21" spans="1:18">
      <c r="A21" s="19" t="s">
        <v>77</v>
      </c>
      <c r="B21" s="19" t="s">
        <v>72</v>
      </c>
      <c r="C21" s="19" t="s">
        <v>261</v>
      </c>
      <c r="D21" s="21">
        <v>34.994768717568562</v>
      </c>
      <c r="E21" s="21">
        <v>17.01263205013429</v>
      </c>
      <c r="F21" s="21">
        <v>27.827651515151519</v>
      </c>
      <c r="G21" s="22">
        <v>0.53527231818181831</v>
      </c>
      <c r="H21" s="22">
        <v>0.1481726784343822</v>
      </c>
      <c r="I21" s="22">
        <v>7.9572594810379243E-3</v>
      </c>
      <c r="J21" s="22">
        <v>0.16088489711934156</v>
      </c>
      <c r="K21" s="22">
        <v>2.9569093556607206E-2</v>
      </c>
      <c r="L21" s="22">
        <v>2.018857321913516</v>
      </c>
      <c r="M21" s="21">
        <v>17.920000000000002</v>
      </c>
      <c r="N21" s="18">
        <v>362.6</v>
      </c>
      <c r="O21" s="22">
        <v>2.2673729561024807</v>
      </c>
      <c r="P21" s="22">
        <v>6.7427911721790599</v>
      </c>
      <c r="Q21" s="17" t="s">
        <v>200</v>
      </c>
      <c r="R21" s="17" t="s">
        <v>201</v>
      </c>
    </row>
    <row r="22" spans="1:18" ht="15.6">
      <c r="A22" s="16" t="s">
        <v>66</v>
      </c>
      <c r="B22" s="19"/>
      <c r="C22" s="19"/>
      <c r="D22" s="17"/>
      <c r="E22" s="17"/>
      <c r="F22" s="17"/>
      <c r="G22" s="22"/>
      <c r="H22" s="22"/>
      <c r="I22" s="22"/>
      <c r="J22" s="22"/>
      <c r="K22" s="22"/>
      <c r="L22" s="22"/>
      <c r="M22" s="21"/>
      <c r="N22" s="18"/>
      <c r="O22" s="17"/>
      <c r="P22" s="22"/>
      <c r="Q22" s="17"/>
      <c r="R22" s="17"/>
    </row>
    <row r="23" spans="1:18">
      <c r="A23" s="19" t="s">
        <v>78</v>
      </c>
      <c r="B23" s="36" t="s">
        <v>19</v>
      </c>
      <c r="C23" s="36" t="s">
        <v>262</v>
      </c>
      <c r="D23" s="20" t="s">
        <v>19</v>
      </c>
      <c r="E23" s="20" t="s">
        <v>19</v>
      </c>
      <c r="F23" s="21">
        <v>1.0240669240669238</v>
      </c>
      <c r="G23" s="20" t="s">
        <v>19</v>
      </c>
      <c r="H23" s="20" t="s">
        <v>19</v>
      </c>
      <c r="I23" s="20" t="s">
        <v>19</v>
      </c>
      <c r="J23" s="20" t="s">
        <v>19</v>
      </c>
      <c r="K23" s="20" t="s">
        <v>19</v>
      </c>
      <c r="L23" s="20" t="s">
        <v>19</v>
      </c>
      <c r="M23" s="20" t="s">
        <v>19</v>
      </c>
      <c r="N23" s="20" t="s">
        <v>19</v>
      </c>
      <c r="O23" s="20" t="s">
        <v>19</v>
      </c>
      <c r="P23" s="20" t="s">
        <v>19</v>
      </c>
      <c r="Q23" s="20" t="s">
        <v>211</v>
      </c>
      <c r="R23" s="20" t="s">
        <v>19</v>
      </c>
    </row>
    <row r="24" spans="1:18">
      <c r="A24" s="19" t="s">
        <v>79</v>
      </c>
      <c r="B24" s="36" t="s">
        <v>19</v>
      </c>
      <c r="C24" s="36" t="s">
        <v>263</v>
      </c>
      <c r="D24" s="20" t="s">
        <v>19</v>
      </c>
      <c r="E24" s="20" t="s">
        <v>19</v>
      </c>
      <c r="F24" s="21">
        <v>23.716136397776776</v>
      </c>
      <c r="G24" s="20" t="s">
        <v>19</v>
      </c>
      <c r="H24" s="20" t="s">
        <v>19</v>
      </c>
      <c r="I24" s="20" t="s">
        <v>19</v>
      </c>
      <c r="J24" s="20" t="s">
        <v>19</v>
      </c>
      <c r="K24" s="20" t="s">
        <v>19</v>
      </c>
      <c r="L24" s="20" t="s">
        <v>19</v>
      </c>
      <c r="M24" s="20" t="s">
        <v>19</v>
      </c>
      <c r="N24" s="20" t="s">
        <v>19</v>
      </c>
      <c r="O24" s="20" t="s">
        <v>19</v>
      </c>
      <c r="P24" s="20" t="s">
        <v>19</v>
      </c>
      <c r="Q24" s="17" t="s">
        <v>202</v>
      </c>
      <c r="R24" s="20" t="s">
        <v>19</v>
      </c>
    </row>
    <row r="25" spans="1:18" ht="15.6">
      <c r="A25" s="16" t="s">
        <v>67</v>
      </c>
      <c r="B25" s="19"/>
      <c r="C25" s="19"/>
      <c r="D25" s="17"/>
      <c r="E25" s="17"/>
      <c r="F25" s="17"/>
      <c r="G25" s="22"/>
      <c r="H25" s="22"/>
      <c r="I25" s="22"/>
      <c r="J25" s="22"/>
      <c r="K25" s="22"/>
      <c r="L25" s="22"/>
      <c r="M25" s="21"/>
      <c r="N25" s="18"/>
      <c r="O25" s="17"/>
      <c r="P25" s="17"/>
      <c r="Q25" s="17"/>
      <c r="R25" s="17"/>
    </row>
    <row r="26" spans="1:18">
      <c r="A26" s="19" t="s">
        <v>12</v>
      </c>
      <c r="B26" s="36" t="s">
        <v>19</v>
      </c>
      <c r="C26" s="36" t="s">
        <v>264</v>
      </c>
      <c r="D26" s="21">
        <v>22.466943847294292</v>
      </c>
      <c r="E26" s="21">
        <v>9.6886224709042068</v>
      </c>
      <c r="F26" s="21">
        <v>28.353524513253582</v>
      </c>
      <c r="G26" s="22">
        <v>0.68476035667681612</v>
      </c>
      <c r="H26" s="22">
        <v>0.63256482476336662</v>
      </c>
      <c r="I26" s="22">
        <v>1.7210179640718564</v>
      </c>
      <c r="J26" s="22">
        <v>0.81180452674897108</v>
      </c>
      <c r="K26" s="22">
        <v>0.11750163815070987</v>
      </c>
      <c r="L26" s="22">
        <v>1.4889489868393568</v>
      </c>
      <c r="M26" s="21">
        <v>15.29</v>
      </c>
      <c r="N26" s="18">
        <v>302.10000000000002</v>
      </c>
      <c r="O26" s="20" t="s">
        <v>19</v>
      </c>
      <c r="P26" s="20" t="s">
        <v>19</v>
      </c>
      <c r="Q26" s="17" t="s">
        <v>203</v>
      </c>
      <c r="R26" s="20" t="s">
        <v>19</v>
      </c>
    </row>
    <row r="27" spans="1:18">
      <c r="A27" s="19" t="s">
        <v>13</v>
      </c>
      <c r="B27" s="36" t="s">
        <v>19</v>
      </c>
      <c r="C27" s="36" t="s">
        <v>266</v>
      </c>
      <c r="D27" s="20" t="s">
        <v>19</v>
      </c>
      <c r="E27" s="20" t="s">
        <v>19</v>
      </c>
      <c r="F27" s="20" t="s">
        <v>19</v>
      </c>
      <c r="G27" s="20" t="s">
        <v>19</v>
      </c>
      <c r="H27" s="20" t="s">
        <v>19</v>
      </c>
      <c r="I27" s="20" t="s">
        <v>19</v>
      </c>
      <c r="J27" s="20" t="s">
        <v>19</v>
      </c>
      <c r="K27" s="20" t="s">
        <v>19</v>
      </c>
      <c r="L27" s="20" t="s">
        <v>19</v>
      </c>
      <c r="M27" s="20" t="s">
        <v>19</v>
      </c>
      <c r="N27" s="20" t="s">
        <v>19</v>
      </c>
      <c r="O27" s="20" t="s">
        <v>19</v>
      </c>
      <c r="P27" s="20" t="s">
        <v>19</v>
      </c>
      <c r="Q27" s="17" t="s">
        <v>204</v>
      </c>
      <c r="R27" s="20" t="s">
        <v>19</v>
      </c>
    </row>
    <row r="28" spans="1:18">
      <c r="A28" s="19" t="s">
        <v>221</v>
      </c>
      <c r="B28" s="36" t="s">
        <v>19</v>
      </c>
      <c r="C28" s="36" t="s">
        <v>265</v>
      </c>
      <c r="D28" s="21">
        <v>23.071605077835432</v>
      </c>
      <c r="E28" s="21">
        <v>9.9159341092211264</v>
      </c>
      <c r="F28" s="21">
        <v>36.55887300059581</v>
      </c>
      <c r="G28" s="22">
        <v>1.2821733292735975</v>
      </c>
      <c r="H28" s="22">
        <v>1.0843107955998978</v>
      </c>
      <c r="I28" s="22">
        <v>2.983097804391218</v>
      </c>
      <c r="J28" s="22">
        <v>1.4406835390946502</v>
      </c>
      <c r="K28" s="22">
        <v>8.0365955587914095E-2</v>
      </c>
      <c r="L28" s="22">
        <v>1.4217093586797578</v>
      </c>
      <c r="M28" s="21">
        <v>15.16</v>
      </c>
      <c r="N28" s="18">
        <v>295.7</v>
      </c>
      <c r="O28" s="20" t="s">
        <v>19</v>
      </c>
      <c r="P28" s="20" t="s">
        <v>19</v>
      </c>
      <c r="Q28" s="17" t="s">
        <v>205</v>
      </c>
      <c r="R28" s="20" t="s">
        <v>19</v>
      </c>
    </row>
    <row r="29" spans="1:18" ht="15.6">
      <c r="A29" s="16" t="s">
        <v>68</v>
      </c>
      <c r="B29" s="19"/>
      <c r="C29" s="19"/>
      <c r="D29" s="17"/>
      <c r="E29" s="17"/>
      <c r="F29" s="17"/>
      <c r="G29" s="22"/>
      <c r="H29" s="22"/>
      <c r="I29" s="22"/>
      <c r="J29" s="22"/>
      <c r="K29" s="22"/>
      <c r="L29" s="22"/>
      <c r="M29" s="21"/>
      <c r="N29" s="18"/>
      <c r="O29" s="17"/>
      <c r="P29" s="17"/>
      <c r="Q29" s="17"/>
      <c r="R29" s="17"/>
    </row>
    <row r="30" spans="1:18">
      <c r="A30" s="19" t="s">
        <v>2</v>
      </c>
      <c r="B30" s="36" t="s">
        <v>19</v>
      </c>
      <c r="C30" s="19" t="s">
        <v>267</v>
      </c>
      <c r="D30" s="21">
        <v>27.795520941438099</v>
      </c>
      <c r="E30" s="21">
        <v>12.452102954341985</v>
      </c>
      <c r="F30" s="21">
        <v>29.586992900608529</v>
      </c>
      <c r="G30" s="22">
        <v>0.2764652542409744</v>
      </c>
      <c r="H30" s="22">
        <v>0.40596904579176263</v>
      </c>
      <c r="I30" s="22">
        <v>0.52050299401197608</v>
      </c>
      <c r="J30" s="22">
        <v>0.32903374485596704</v>
      </c>
      <c r="K30" s="22">
        <v>6.9313054240990185E-2</v>
      </c>
      <c r="L30" s="22">
        <v>1.6272657405473159</v>
      </c>
      <c r="M30" s="21">
        <v>19.940000000000001</v>
      </c>
      <c r="N30" s="18">
        <v>404.4</v>
      </c>
      <c r="O30" s="20" t="s">
        <v>19</v>
      </c>
      <c r="P30" s="20" t="s">
        <v>19</v>
      </c>
      <c r="Q30" s="17" t="s">
        <v>206</v>
      </c>
      <c r="R30" s="20" t="s">
        <v>19</v>
      </c>
    </row>
    <row r="31" spans="1:18">
      <c r="A31" s="19" t="s">
        <v>3</v>
      </c>
      <c r="B31" s="36" t="s">
        <v>19</v>
      </c>
      <c r="C31" s="19" t="s">
        <v>268</v>
      </c>
      <c r="D31" s="21">
        <v>27.625459970348402</v>
      </c>
      <c r="E31" s="21">
        <v>15.35425783348254</v>
      </c>
      <c r="F31" s="21">
        <v>33.591441988244313</v>
      </c>
      <c r="G31" s="22">
        <v>1.0559867390169639</v>
      </c>
      <c r="H31" s="22">
        <v>1.0063695574315683</v>
      </c>
      <c r="I31" s="22">
        <v>2.1631656686626748</v>
      </c>
      <c r="J31" s="22">
        <v>0.9972176954732509</v>
      </c>
      <c r="K31" s="22">
        <v>8.1605533309064435E-2</v>
      </c>
      <c r="L31" s="22">
        <v>1.6095798830165033</v>
      </c>
      <c r="M31" s="21">
        <v>21.41</v>
      </c>
      <c r="N31" s="18">
        <v>57.42</v>
      </c>
      <c r="O31" s="20" t="s">
        <v>19</v>
      </c>
      <c r="P31" s="20" t="s">
        <v>19</v>
      </c>
      <c r="Q31" s="17" t="s">
        <v>207</v>
      </c>
      <c r="R31" s="20" t="s">
        <v>19</v>
      </c>
    </row>
    <row r="32" spans="1:18">
      <c r="A32" s="19" t="s">
        <v>4</v>
      </c>
      <c r="B32" s="36" t="s">
        <v>19</v>
      </c>
      <c r="C32" s="19" t="s">
        <v>269</v>
      </c>
      <c r="D32" s="21">
        <v>28.362390845070422</v>
      </c>
      <c r="E32" s="21">
        <v>17.484410922112801</v>
      </c>
      <c r="F32" s="21">
        <v>3.6599327942099626</v>
      </c>
      <c r="G32" s="22">
        <v>0.32189128577642456</v>
      </c>
      <c r="H32" s="22">
        <v>0.19804543361473523</v>
      </c>
      <c r="I32" s="22">
        <v>0.53687365269461085</v>
      </c>
      <c r="J32" s="22">
        <v>0.22969341563786005</v>
      </c>
      <c r="K32" s="22">
        <v>0.18671139424827085</v>
      </c>
      <c r="L32" s="22">
        <v>1.6090793398788388</v>
      </c>
      <c r="M32" s="21">
        <v>21.22</v>
      </c>
      <c r="N32" s="18">
        <v>136.69999999999999</v>
      </c>
      <c r="O32" s="20" t="s">
        <v>19</v>
      </c>
      <c r="P32" s="20" t="s">
        <v>19</v>
      </c>
      <c r="Q32" s="17" t="s">
        <v>208</v>
      </c>
      <c r="R32" s="20" t="s">
        <v>19</v>
      </c>
    </row>
    <row r="33" spans="1:18">
      <c r="A33" s="25" t="s">
        <v>5</v>
      </c>
      <c r="B33" s="157" t="s">
        <v>19</v>
      </c>
      <c r="C33" s="25" t="s">
        <v>270</v>
      </c>
      <c r="D33" s="27">
        <v>33.010724054855444</v>
      </c>
      <c r="E33" s="27">
        <v>15.139812891674126</v>
      </c>
      <c r="F33" s="27">
        <v>12.661029078977142</v>
      </c>
      <c r="G33" s="28">
        <v>5.2111880687255342E-2</v>
      </c>
      <c r="H33" s="28">
        <v>0.1813007162957278</v>
      </c>
      <c r="I33" s="28">
        <v>9.5481516966067853E-2</v>
      </c>
      <c r="J33" s="28">
        <v>0.14794909465020575</v>
      </c>
      <c r="K33" s="28">
        <v>5.7795311248634886E-2</v>
      </c>
      <c r="L33" s="28">
        <v>2.1106235638186757</v>
      </c>
      <c r="M33" s="27">
        <v>30.55</v>
      </c>
      <c r="N33" s="34">
        <v>647.5</v>
      </c>
      <c r="O33" s="37" t="s">
        <v>19</v>
      </c>
      <c r="P33" s="37" t="s">
        <v>19</v>
      </c>
      <c r="Q33" s="26" t="s">
        <v>209</v>
      </c>
      <c r="R33" s="37" t="s">
        <v>19</v>
      </c>
    </row>
    <row r="35" spans="1:18">
      <c r="D35" s="29"/>
      <c r="E35" s="29"/>
      <c r="F35" s="29"/>
      <c r="G35" s="29"/>
      <c r="H35" s="29"/>
      <c r="I35" s="29"/>
      <c r="J35" s="29"/>
      <c r="K35" s="29"/>
      <c r="L35" s="29"/>
      <c r="R35" s="6"/>
    </row>
    <row r="36" spans="1:18">
      <c r="D36" s="29"/>
      <c r="E36" s="29"/>
      <c r="F36" s="29"/>
      <c r="G36" s="29"/>
      <c r="H36" s="29"/>
      <c r="I36" s="29"/>
      <c r="J36" s="29"/>
      <c r="K36" s="29"/>
      <c r="L36" s="29"/>
      <c r="P36" s="6"/>
    </row>
  </sheetData>
  <mergeCells count="3">
    <mergeCell ref="A4:A5"/>
    <mergeCell ref="B4:B5"/>
    <mergeCell ref="C4: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topLeftCell="A4" zoomScale="70" zoomScaleNormal="70" workbookViewId="0">
      <selection activeCell="G22" sqref="G22"/>
    </sheetView>
  </sheetViews>
  <sheetFormatPr defaultRowHeight="15"/>
  <cols>
    <col min="1" max="1" width="10.6328125" customWidth="1"/>
    <col min="2" max="2" width="12.81640625" style="56" customWidth="1"/>
    <col min="3" max="3" width="9.08984375" customWidth="1"/>
    <col min="4" max="4" width="6.6328125" customWidth="1"/>
    <col min="5" max="5" width="4.54296875" customWidth="1"/>
    <col min="6" max="6" width="6.54296875" customWidth="1"/>
    <col min="7" max="7" width="6.08984375" customWidth="1"/>
    <col min="8" max="13" width="4.90625" customWidth="1"/>
    <col min="14" max="14" width="5.453125" style="1" customWidth="1"/>
    <col min="15" max="15" width="6" customWidth="1"/>
    <col min="16" max="16" width="4.90625" customWidth="1"/>
    <col min="17" max="17" width="4" customWidth="1"/>
    <col min="18" max="18" width="8.1796875" customWidth="1"/>
    <col min="19" max="19" width="10.1796875" style="2" customWidth="1"/>
    <col min="20" max="20" width="10.1796875" style="3" customWidth="1"/>
    <col min="23" max="23" width="8.7265625" customWidth="1"/>
  </cols>
  <sheetData>
    <row r="1" spans="1:20">
      <c r="A1" s="151" t="s">
        <v>459</v>
      </c>
    </row>
    <row r="2" spans="1:20">
      <c r="A2" s="151"/>
    </row>
    <row r="3" spans="1:20" ht="15.6">
      <c r="A3" s="158" t="s">
        <v>460</v>
      </c>
    </row>
    <row r="4" spans="1:20" ht="16.2">
      <c r="A4" s="175" t="s">
        <v>65</v>
      </c>
      <c r="B4" s="175" t="s">
        <v>80</v>
      </c>
      <c r="C4" s="177" t="s">
        <v>234</v>
      </c>
      <c r="D4" s="40" t="s">
        <v>232</v>
      </c>
      <c r="E4" s="39" t="s">
        <v>33</v>
      </c>
      <c r="F4" s="40" t="s">
        <v>233</v>
      </c>
      <c r="G4" s="39" t="s">
        <v>81</v>
      </c>
      <c r="H4" s="39" t="s">
        <v>6</v>
      </c>
      <c r="I4" s="39" t="s">
        <v>14</v>
      </c>
      <c r="J4" s="39" t="s">
        <v>15</v>
      </c>
      <c r="K4" s="39" t="s">
        <v>16</v>
      </c>
      <c r="L4" s="39" t="s">
        <v>17</v>
      </c>
      <c r="M4" s="39" t="s">
        <v>18</v>
      </c>
      <c r="N4" s="41" t="s">
        <v>235</v>
      </c>
      <c r="O4" s="39" t="s">
        <v>9</v>
      </c>
      <c r="P4" s="39" t="s">
        <v>10</v>
      </c>
      <c r="Q4" s="39" t="s">
        <v>7</v>
      </c>
      <c r="R4" s="39" t="s">
        <v>8</v>
      </c>
      <c r="S4" s="39" t="s">
        <v>236</v>
      </c>
      <c r="T4" s="39" t="s">
        <v>237</v>
      </c>
    </row>
    <row r="5" spans="1:20">
      <c r="A5" s="176"/>
      <c r="B5" s="176"/>
      <c r="C5" s="178"/>
      <c r="D5" s="43" t="s">
        <v>243</v>
      </c>
      <c r="E5" s="43"/>
      <c r="F5" s="43" t="s">
        <v>242</v>
      </c>
      <c r="G5" s="43" t="s">
        <v>241</v>
      </c>
      <c r="H5" s="43" t="s">
        <v>238</v>
      </c>
      <c r="I5" s="43" t="s">
        <v>238</v>
      </c>
      <c r="J5" s="43" t="s">
        <v>238</v>
      </c>
      <c r="K5" s="43" t="s">
        <v>238</v>
      </c>
      <c r="L5" s="43" t="s">
        <v>238</v>
      </c>
      <c r="M5" s="43" t="s">
        <v>238</v>
      </c>
      <c r="N5" s="43" t="s">
        <v>238</v>
      </c>
      <c r="O5" s="43" t="s">
        <v>239</v>
      </c>
      <c r="P5" s="43" t="s">
        <v>239</v>
      </c>
      <c r="Q5" s="43" t="s">
        <v>240</v>
      </c>
      <c r="R5" s="31" t="s">
        <v>219</v>
      </c>
      <c r="S5" s="43" t="s">
        <v>220</v>
      </c>
      <c r="T5" s="43" t="s">
        <v>220</v>
      </c>
    </row>
    <row r="6" spans="1:20">
      <c r="A6" s="44" t="s">
        <v>35</v>
      </c>
      <c r="B6" s="57"/>
      <c r="C6" s="57" t="s">
        <v>31</v>
      </c>
      <c r="D6" s="46" t="s">
        <v>19</v>
      </c>
      <c r="E6" s="46" t="s">
        <v>19</v>
      </c>
      <c r="F6" s="46" t="s">
        <v>19</v>
      </c>
      <c r="G6" s="46" t="s">
        <v>19</v>
      </c>
      <c r="H6" s="47">
        <v>3.75</v>
      </c>
      <c r="I6" s="47">
        <v>60.407551869011158</v>
      </c>
      <c r="J6" s="47">
        <v>8.1126173520166827</v>
      </c>
      <c r="K6" s="47">
        <v>4.2710997442455243</v>
      </c>
      <c r="L6" s="47">
        <v>4.8125333467977072</v>
      </c>
      <c r="M6" s="47">
        <v>59.783999999999999</v>
      </c>
      <c r="N6" s="48">
        <v>13.356235686029564</v>
      </c>
      <c r="O6" s="47">
        <v>398.82480676336104</v>
      </c>
      <c r="P6" s="47">
        <v>193.83588886076822</v>
      </c>
      <c r="Q6" s="47">
        <v>8.7756037136513108</v>
      </c>
      <c r="R6" s="48">
        <f>9/4</f>
        <v>2.25</v>
      </c>
      <c r="S6" s="46" t="s">
        <v>19</v>
      </c>
      <c r="T6" s="46" t="s">
        <v>19</v>
      </c>
    </row>
    <row r="7" spans="1:20">
      <c r="A7" s="50" t="s">
        <v>64</v>
      </c>
      <c r="B7" s="57"/>
      <c r="C7" s="57"/>
      <c r="D7" s="45"/>
      <c r="E7" s="48"/>
      <c r="F7" s="45"/>
      <c r="G7" s="49"/>
      <c r="H7" s="47"/>
      <c r="I7" s="47"/>
      <c r="J7" s="47"/>
      <c r="K7" s="47"/>
      <c r="L7" s="47"/>
      <c r="M7" s="47"/>
      <c r="N7" s="48"/>
      <c r="O7" s="47"/>
      <c r="P7" s="47"/>
      <c r="Q7" s="47"/>
      <c r="R7" s="49"/>
      <c r="S7" s="49"/>
      <c r="T7" s="49"/>
    </row>
    <row r="8" spans="1:20" s="104" customFormat="1" ht="15.6">
      <c r="A8" s="44" t="s">
        <v>46</v>
      </c>
      <c r="B8" s="57" t="s">
        <v>53</v>
      </c>
      <c r="C8" s="57" t="s">
        <v>2</v>
      </c>
      <c r="D8" s="45">
        <v>25.1</v>
      </c>
      <c r="E8" s="48">
        <v>5.64</v>
      </c>
      <c r="F8" s="45">
        <v>9</v>
      </c>
      <c r="G8" s="49">
        <v>5.8000000000000003E-2</v>
      </c>
      <c r="H8" s="47">
        <v>120.24385580643036</v>
      </c>
      <c r="I8" s="47">
        <v>60.237838576340266</v>
      </c>
      <c r="J8" s="47">
        <v>12.203153949832878</v>
      </c>
      <c r="K8" s="47">
        <v>8.6700767263427103</v>
      </c>
      <c r="L8" s="47">
        <v>14.322151986118117</v>
      </c>
      <c r="M8" s="47">
        <v>52.734000000000002</v>
      </c>
      <c r="N8" s="48">
        <v>6.475119716843639</v>
      </c>
      <c r="O8" s="47">
        <v>644.28418639936217</v>
      </c>
      <c r="P8" s="47">
        <v>689.37819645247055</v>
      </c>
      <c r="Q8" s="47">
        <v>106.73461340930781</v>
      </c>
      <c r="R8" s="49">
        <v>0.88765128740656951</v>
      </c>
      <c r="S8" s="49" t="s">
        <v>85</v>
      </c>
      <c r="T8" s="49" t="s">
        <v>170</v>
      </c>
    </row>
    <row r="9" spans="1:20">
      <c r="A9" s="44" t="s">
        <v>47</v>
      </c>
      <c r="B9" s="57" t="s">
        <v>53</v>
      </c>
      <c r="C9" s="57" t="s">
        <v>3</v>
      </c>
      <c r="D9" s="45">
        <v>24.9</v>
      </c>
      <c r="E9" s="48">
        <v>6.48</v>
      </c>
      <c r="F9" s="45">
        <v>276</v>
      </c>
      <c r="G9" s="49">
        <v>2.4900000000000002</v>
      </c>
      <c r="H9" s="47">
        <v>1070</v>
      </c>
      <c r="I9" s="47">
        <v>767.6910223425507</v>
      </c>
      <c r="J9" s="47">
        <v>533.46807195409224</v>
      </c>
      <c r="K9" s="47">
        <v>124.62915601023018</v>
      </c>
      <c r="L9" s="47">
        <v>399.71460814206591</v>
      </c>
      <c r="M9" s="47">
        <v>355.2072</v>
      </c>
      <c r="N9" s="48">
        <v>46.117010201957108</v>
      </c>
      <c r="O9" s="47">
        <v>431.05317790641993</v>
      </c>
      <c r="P9" s="47">
        <v>648.51178666476983</v>
      </c>
      <c r="Q9" s="47">
        <v>422.59731461735163</v>
      </c>
      <c r="R9" s="49">
        <v>0.39646718347728604</v>
      </c>
      <c r="S9" s="49" t="s">
        <v>86</v>
      </c>
      <c r="T9" s="49" t="s">
        <v>171</v>
      </c>
    </row>
    <row r="10" spans="1:20">
      <c r="A10" s="44" t="s">
        <v>48</v>
      </c>
      <c r="B10" s="57" t="s">
        <v>54</v>
      </c>
      <c r="C10" s="57" t="s">
        <v>4</v>
      </c>
      <c r="D10" s="45">
        <v>24.4</v>
      </c>
      <c r="E10" s="48">
        <v>6.51</v>
      </c>
      <c r="F10" s="45">
        <v>16</v>
      </c>
      <c r="G10" s="49">
        <v>0.14599999999999999</v>
      </c>
      <c r="H10" s="47">
        <v>232.25673338801576</v>
      </c>
      <c r="I10" s="47">
        <v>93.155947421179818</v>
      </c>
      <c r="J10" s="47">
        <v>22.316637053167696</v>
      </c>
      <c r="K10" s="46" t="s">
        <v>19</v>
      </c>
      <c r="L10" s="47">
        <v>29.00963286367007</v>
      </c>
      <c r="M10" s="47">
        <v>51.267600000000002</v>
      </c>
      <c r="N10" s="48">
        <v>5.7568186550072866</v>
      </c>
      <c r="O10" s="47">
        <v>409.09142106925623</v>
      </c>
      <c r="P10" s="47">
        <v>449.04455130856331</v>
      </c>
      <c r="Q10" s="47">
        <v>88.441784444759733</v>
      </c>
      <c r="R10" s="49">
        <v>0.380793198778896</v>
      </c>
      <c r="S10" s="49" t="s">
        <v>87</v>
      </c>
      <c r="T10" s="49" t="s">
        <v>172</v>
      </c>
    </row>
    <row r="11" spans="1:20">
      <c r="A11" s="44" t="s">
        <v>48</v>
      </c>
      <c r="B11" s="57" t="s">
        <v>73</v>
      </c>
      <c r="C11" s="57" t="s">
        <v>20</v>
      </c>
      <c r="D11" s="45">
        <v>25.3</v>
      </c>
      <c r="E11" s="48">
        <v>6.66</v>
      </c>
      <c r="F11" s="45">
        <v>424</v>
      </c>
      <c r="G11" s="49">
        <v>4.07</v>
      </c>
      <c r="H11" s="47">
        <v>1260</v>
      </c>
      <c r="I11" s="47">
        <v>1250</v>
      </c>
      <c r="J11" s="47">
        <v>877.37300197791751</v>
      </c>
      <c r="K11" s="47">
        <v>172.50639386189258</v>
      </c>
      <c r="L11" s="47">
        <v>528.87350418155438</v>
      </c>
      <c r="M11" s="47">
        <v>619.07459999999992</v>
      </c>
      <c r="N11" s="48">
        <v>76.826983135540289</v>
      </c>
      <c r="O11" s="47">
        <v>842.90013812393238</v>
      </c>
      <c r="P11" s="47">
        <v>163.60683685840482</v>
      </c>
      <c r="Q11" s="47">
        <v>498.08442679161789</v>
      </c>
      <c r="R11" s="49">
        <v>0.39415050327483253</v>
      </c>
      <c r="S11" s="49" t="s">
        <v>88</v>
      </c>
      <c r="T11" s="46" t="s">
        <v>19</v>
      </c>
    </row>
    <row r="12" spans="1:20">
      <c r="A12" s="44" t="s">
        <v>48</v>
      </c>
      <c r="B12" s="57" t="s">
        <v>63</v>
      </c>
      <c r="C12" s="57" t="s">
        <v>21</v>
      </c>
      <c r="D12" s="45">
        <v>25.8</v>
      </c>
      <c r="E12" s="48">
        <v>6.64</v>
      </c>
      <c r="F12" s="45">
        <v>233</v>
      </c>
      <c r="G12" s="49">
        <v>4.68</v>
      </c>
      <c r="H12" s="47">
        <v>1290</v>
      </c>
      <c r="I12" s="47">
        <v>1340</v>
      </c>
      <c r="J12" s="47">
        <v>1080</v>
      </c>
      <c r="K12" s="47">
        <v>236.29156010230179</v>
      </c>
      <c r="L12" s="47">
        <v>623.86518778328946</v>
      </c>
      <c r="M12" s="47">
        <v>678.46379999999999</v>
      </c>
      <c r="N12" s="48">
        <v>86.279408702894017</v>
      </c>
      <c r="O12" s="47">
        <v>264.58869861895897</v>
      </c>
      <c r="P12" s="47">
        <v>225.08503319354989</v>
      </c>
      <c r="Q12" s="47">
        <v>504.96619254130582</v>
      </c>
      <c r="R12" s="49">
        <v>0.3904006061582847</v>
      </c>
      <c r="S12" s="49" t="s">
        <v>89</v>
      </c>
      <c r="T12" s="49" t="s">
        <v>173</v>
      </c>
    </row>
    <row r="13" spans="1:20">
      <c r="A13" s="44" t="s">
        <v>48</v>
      </c>
      <c r="B13" s="57" t="s">
        <v>55</v>
      </c>
      <c r="C13" s="57" t="s">
        <v>22</v>
      </c>
      <c r="D13" s="45">
        <v>25.2</v>
      </c>
      <c r="E13" s="48">
        <v>7.1</v>
      </c>
      <c r="F13" s="45">
        <v>157</v>
      </c>
      <c r="G13" s="49">
        <v>1.22</v>
      </c>
      <c r="H13" s="47">
        <v>550.35398540605649</v>
      </c>
      <c r="I13" s="47">
        <v>464.28292429890189</v>
      </c>
      <c r="J13" s="47">
        <v>327.19222593428583</v>
      </c>
      <c r="K13" s="47">
        <v>74.373401534526849</v>
      </c>
      <c r="L13" s="47">
        <v>208.70588441083177</v>
      </c>
      <c r="M13" s="47">
        <v>237.35939999999999</v>
      </c>
      <c r="N13" s="48">
        <v>28.492608786175307</v>
      </c>
      <c r="O13" s="47">
        <v>642.57036628701121</v>
      </c>
      <c r="P13" s="47">
        <v>831.65565740116131</v>
      </c>
      <c r="Q13" s="47">
        <v>231.04087467291953</v>
      </c>
      <c r="R13" s="49">
        <v>0.41980412752431573</v>
      </c>
      <c r="S13" s="49" t="s">
        <v>111</v>
      </c>
      <c r="T13" s="49" t="s">
        <v>174</v>
      </c>
    </row>
    <row r="14" spans="1:20">
      <c r="A14" s="44" t="s">
        <v>49</v>
      </c>
      <c r="B14" s="57" t="s">
        <v>55</v>
      </c>
      <c r="C14" s="57" t="s">
        <v>23</v>
      </c>
      <c r="D14" s="45">
        <v>25.5</v>
      </c>
      <c r="E14" s="48">
        <v>6.6</v>
      </c>
      <c r="F14" s="45">
        <v>10</v>
      </c>
      <c r="G14" s="49">
        <v>8.7999999999999995E-2</v>
      </c>
      <c r="H14" s="47">
        <v>166.8383499314221</v>
      </c>
      <c r="I14" s="47">
        <v>71.701650892437982</v>
      </c>
      <c r="J14" s="47">
        <v>18.268309247125998</v>
      </c>
      <c r="K14" s="47">
        <v>16.061381074168796</v>
      </c>
      <c r="L14" s="47">
        <v>18.511759111364906</v>
      </c>
      <c r="M14" s="47">
        <v>46.022399999999998</v>
      </c>
      <c r="N14" s="48">
        <v>5.2154903185509056</v>
      </c>
      <c r="O14" s="47">
        <v>273.89784448884183</v>
      </c>
      <c r="P14" s="47">
        <v>380.02057580902829</v>
      </c>
      <c r="Q14" s="47">
        <v>90.473845195962085</v>
      </c>
      <c r="R14" s="49">
        <v>0.54228446417236098</v>
      </c>
      <c r="S14" s="49" t="s">
        <v>90</v>
      </c>
      <c r="T14" s="46" t="s">
        <v>19</v>
      </c>
    </row>
    <row r="15" spans="1:20">
      <c r="A15" s="44" t="s">
        <v>50</v>
      </c>
      <c r="B15" s="57" t="s">
        <v>55</v>
      </c>
      <c r="C15" s="57" t="s">
        <v>24</v>
      </c>
      <c r="D15" s="45">
        <v>25.4</v>
      </c>
      <c r="E15" s="48">
        <v>5.98</v>
      </c>
      <c r="F15" s="45">
        <v>13</v>
      </c>
      <c r="G15" s="49">
        <v>0.115</v>
      </c>
      <c r="H15" s="47">
        <v>150.70365887133869</v>
      </c>
      <c r="I15" s="47">
        <v>67.097382644175227</v>
      </c>
      <c r="J15" s="47">
        <v>23.993186122941001</v>
      </c>
      <c r="K15" s="47">
        <v>8.7979539641943738</v>
      </c>
      <c r="L15" s="47">
        <v>28.369940989261476</v>
      </c>
      <c r="M15" s="47">
        <v>50.026800000000001</v>
      </c>
      <c r="N15" s="48">
        <v>5.7255881740578802</v>
      </c>
      <c r="O15" s="47">
        <v>265.75988720823261</v>
      </c>
      <c r="P15" s="47">
        <v>477.80493107485341</v>
      </c>
      <c r="Q15" s="47">
        <v>89.077325595422707</v>
      </c>
      <c r="R15" s="49">
        <v>0.59107606452655093</v>
      </c>
      <c r="S15" s="49" t="s">
        <v>112</v>
      </c>
      <c r="T15" s="46" t="s">
        <v>19</v>
      </c>
    </row>
    <row r="16" spans="1:20">
      <c r="A16" s="44" t="s">
        <v>51</v>
      </c>
      <c r="B16" s="57"/>
      <c r="C16" s="57" t="s">
        <v>25</v>
      </c>
      <c r="D16" s="45">
        <v>25.1</v>
      </c>
      <c r="E16" s="48">
        <v>6.79</v>
      </c>
      <c r="F16" s="45">
        <v>21</v>
      </c>
      <c r="G16" s="49">
        <v>0.20300000000000001</v>
      </c>
      <c r="H16" s="47">
        <v>283.67096888400033</v>
      </c>
      <c r="I16" s="47">
        <v>95.713284693541397</v>
      </c>
      <c r="J16" s="47">
        <v>30.525490399327474</v>
      </c>
      <c r="K16" s="47">
        <v>30.741687979539641</v>
      </c>
      <c r="L16" s="47">
        <v>42.090263853813312</v>
      </c>
      <c r="M16" s="47">
        <v>51.8598</v>
      </c>
      <c r="N16" s="48">
        <v>5.0593379138038728</v>
      </c>
      <c r="O16" s="47">
        <v>1190</v>
      </c>
      <c r="P16" s="47">
        <v>510.72139889104761</v>
      </c>
      <c r="Q16" s="47">
        <v>103.88711601769231</v>
      </c>
      <c r="R16" s="49">
        <v>0.36622399685945362</v>
      </c>
      <c r="S16" s="49" t="s">
        <v>91</v>
      </c>
      <c r="T16" s="49" t="s">
        <v>175</v>
      </c>
    </row>
    <row r="17" spans="1:20">
      <c r="A17" s="44" t="s">
        <v>52</v>
      </c>
      <c r="B17" s="57" t="s">
        <v>73</v>
      </c>
      <c r="C17" s="57" t="s">
        <v>26</v>
      </c>
      <c r="D17" s="45">
        <v>25.1</v>
      </c>
      <c r="E17" s="48">
        <v>5.99</v>
      </c>
      <c r="F17" s="45">
        <v>6</v>
      </c>
      <c r="G17" s="49">
        <v>4.1000000000000002E-2</v>
      </c>
      <c r="H17" s="47">
        <v>195.72811361394253</v>
      </c>
      <c r="I17" s="47">
        <v>64.046490871244899</v>
      </c>
      <c r="J17" s="47">
        <v>8.2340064724022799</v>
      </c>
      <c r="K17" s="47">
        <v>16.18925831202046</v>
      </c>
      <c r="L17" s="47">
        <v>8.4823002412125525</v>
      </c>
      <c r="M17" s="47">
        <v>49.35</v>
      </c>
      <c r="N17" s="48">
        <v>5.2154903185509056</v>
      </c>
      <c r="O17" s="47">
        <v>475.06017529390454</v>
      </c>
      <c r="P17" s="47">
        <v>501.6478451565398</v>
      </c>
      <c r="Q17" s="47">
        <v>131.39199493230601</v>
      </c>
      <c r="R17" s="49">
        <v>0.67129852991617656</v>
      </c>
      <c r="S17" s="49" t="s">
        <v>92</v>
      </c>
      <c r="T17" s="49" t="s">
        <v>176</v>
      </c>
    </row>
    <row r="18" spans="1:20" s="104" customFormat="1" ht="15.6">
      <c r="A18" s="44" t="s">
        <v>46</v>
      </c>
      <c r="B18" s="57" t="s">
        <v>53</v>
      </c>
      <c r="C18" s="57" t="s">
        <v>27</v>
      </c>
      <c r="D18" s="46" t="s">
        <v>19</v>
      </c>
      <c r="E18" s="46" t="s">
        <v>19</v>
      </c>
      <c r="F18" s="45">
        <v>10</v>
      </c>
      <c r="G18" s="49">
        <v>6.2E-2</v>
      </c>
      <c r="H18" s="47">
        <v>142.94451427859758</v>
      </c>
      <c r="I18" s="47">
        <v>60.463892095389966</v>
      </c>
      <c r="J18" s="47">
        <v>12.744207440907452</v>
      </c>
      <c r="K18" s="47">
        <v>10.818414322250639</v>
      </c>
      <c r="L18" s="47">
        <v>14.930891954512404</v>
      </c>
      <c r="M18" s="47">
        <v>49.575600000000001</v>
      </c>
      <c r="N18" s="48">
        <v>5.2259004788673744</v>
      </c>
      <c r="O18" s="47">
        <v>319.14904490684864</v>
      </c>
      <c r="P18" s="47">
        <v>299.37504270441303</v>
      </c>
      <c r="Q18" s="47">
        <v>102.53396150970553</v>
      </c>
      <c r="R18" s="49">
        <v>0.71729903051660837</v>
      </c>
      <c r="S18" s="49" t="s">
        <v>113</v>
      </c>
      <c r="T18" s="46" t="s">
        <v>19</v>
      </c>
    </row>
    <row r="19" spans="1:20">
      <c r="A19" s="44" t="s">
        <v>47</v>
      </c>
      <c r="B19" s="57" t="s">
        <v>53</v>
      </c>
      <c r="C19" s="57" t="s">
        <v>28</v>
      </c>
      <c r="D19" s="46" t="s">
        <v>19</v>
      </c>
      <c r="E19" s="46" t="s">
        <v>19</v>
      </c>
      <c r="F19" s="45">
        <v>142</v>
      </c>
      <c r="G19" s="49">
        <v>3.1</v>
      </c>
      <c r="H19" s="47">
        <v>1140</v>
      </c>
      <c r="I19" s="47">
        <v>838.77844537561532</v>
      </c>
      <c r="J19" s="47">
        <v>582.98886060767688</v>
      </c>
      <c r="K19" s="47">
        <v>138.56777493606137</v>
      </c>
      <c r="L19" s="47">
        <v>439.2150294778923</v>
      </c>
      <c r="M19" s="47">
        <v>378.50040000000001</v>
      </c>
      <c r="N19" s="48">
        <v>48.95898396835311</v>
      </c>
      <c r="O19" s="47">
        <v>637.98343565776997</v>
      </c>
      <c r="P19" s="47">
        <v>568.96450110803846</v>
      </c>
      <c r="Q19" s="47">
        <v>455.29762774514359</v>
      </c>
      <c r="R19" s="49">
        <v>0.398573929262448</v>
      </c>
      <c r="S19" s="49" t="s">
        <v>93</v>
      </c>
      <c r="T19" s="46" t="s">
        <v>19</v>
      </c>
    </row>
    <row r="20" spans="1:20" s="104" customFormat="1" ht="15.6">
      <c r="A20" s="44" t="s">
        <v>46</v>
      </c>
      <c r="B20" s="57" t="s">
        <v>56</v>
      </c>
      <c r="C20" s="57" t="s">
        <v>29</v>
      </c>
      <c r="D20" s="45">
        <v>25.7</v>
      </c>
      <c r="E20" s="48">
        <v>5.42</v>
      </c>
      <c r="F20" s="45">
        <v>10</v>
      </c>
      <c r="G20" s="49">
        <v>1.7999999999999999E-2</v>
      </c>
      <c r="H20" s="47">
        <v>76.558202644386597</v>
      </c>
      <c r="I20" s="47">
        <v>59.695319187027202</v>
      </c>
      <c r="J20" s="47">
        <v>12.773555169786331</v>
      </c>
      <c r="K20" s="47">
        <v>15.498721227621482</v>
      </c>
      <c r="L20" s="47">
        <v>11.986261977943753</v>
      </c>
      <c r="M20" s="47">
        <v>58.966200000000001</v>
      </c>
      <c r="N20" s="48">
        <v>9.4836560483031445</v>
      </c>
      <c r="O20" s="47">
        <v>906.53772364615656</v>
      </c>
      <c r="P20" s="47">
        <v>548.5957520533766</v>
      </c>
      <c r="Q20" s="47">
        <v>96.74077075730635</v>
      </c>
      <c r="R20" s="49">
        <v>1.2636238497743726</v>
      </c>
      <c r="S20" s="49" t="s">
        <v>94</v>
      </c>
      <c r="T20" s="49" t="s">
        <v>177</v>
      </c>
    </row>
    <row r="21" spans="1:20" s="104" customFormat="1" ht="15.6">
      <c r="A21" s="44" t="s">
        <v>47</v>
      </c>
      <c r="B21" s="57" t="s">
        <v>56</v>
      </c>
      <c r="C21" s="57" t="s">
        <v>5</v>
      </c>
      <c r="D21" s="45">
        <v>26.2</v>
      </c>
      <c r="E21" s="48">
        <v>5.44</v>
      </c>
      <c r="F21" s="45">
        <v>14</v>
      </c>
      <c r="G21" s="49">
        <v>1.6E-2</v>
      </c>
      <c r="H21" s="47">
        <v>88.015735364143708</v>
      </c>
      <c r="I21" s="47">
        <v>64.731118868939575</v>
      </c>
      <c r="J21" s="47">
        <v>15.653224859553138</v>
      </c>
      <c r="K21" s="47">
        <v>22.020460358056265</v>
      </c>
      <c r="L21" s="47">
        <v>11.980530860223023</v>
      </c>
      <c r="M21" s="47">
        <v>61.757999999999996</v>
      </c>
      <c r="N21" s="48">
        <v>14.168228190714137</v>
      </c>
      <c r="O21" s="47">
        <v>780.53697119716583</v>
      </c>
      <c r="P21" s="47">
        <v>277.65324504205682</v>
      </c>
      <c r="Q21" s="47">
        <v>100.7717994167822</v>
      </c>
      <c r="R21" s="49">
        <v>1.1449293583682894</v>
      </c>
      <c r="S21" s="49" t="s">
        <v>95</v>
      </c>
      <c r="T21" s="49" t="s">
        <v>178</v>
      </c>
    </row>
    <row r="22" spans="1:20">
      <c r="A22" s="44" t="s">
        <v>52</v>
      </c>
      <c r="B22" s="57" t="s">
        <v>55</v>
      </c>
      <c r="C22" s="57" t="s">
        <v>30</v>
      </c>
      <c r="D22" s="46" t="s">
        <v>19</v>
      </c>
      <c r="E22" s="46" t="s">
        <v>19</v>
      </c>
      <c r="F22" s="45">
        <v>117</v>
      </c>
      <c r="G22" s="49">
        <v>0.94299999999999995</v>
      </c>
      <c r="H22" s="47">
        <v>422.64829098882547</v>
      </c>
      <c r="I22" s="47">
        <v>306.92774292924423</v>
      </c>
      <c r="J22" s="47">
        <v>208.97709947282306</v>
      </c>
      <c r="K22" s="47">
        <v>44.961636828644501</v>
      </c>
      <c r="L22" s="47">
        <v>144.14396992962429</v>
      </c>
      <c r="M22" s="47">
        <v>167.02859999999998</v>
      </c>
      <c r="N22" s="48">
        <v>21.496981053508222</v>
      </c>
      <c r="O22" s="47">
        <v>661.15306426738505</v>
      </c>
      <c r="P22" s="47">
        <v>738.88083259357165</v>
      </c>
      <c r="Q22" s="47">
        <v>187.85700816001312</v>
      </c>
      <c r="R22" s="49">
        <v>0.4444759677615257</v>
      </c>
      <c r="S22" s="49" t="s">
        <v>96</v>
      </c>
      <c r="T22" s="46" t="s">
        <v>19</v>
      </c>
    </row>
    <row r="23" spans="1:20">
      <c r="A23" s="50" t="s">
        <v>407</v>
      </c>
      <c r="B23" s="57"/>
      <c r="C23" s="57"/>
      <c r="D23" s="45"/>
      <c r="E23" s="48"/>
      <c r="F23" s="45"/>
      <c r="G23" s="49"/>
      <c r="H23" s="47"/>
      <c r="I23" s="47"/>
      <c r="J23" s="47"/>
      <c r="K23" s="47"/>
      <c r="L23" s="47"/>
      <c r="M23" s="47"/>
      <c r="N23" s="48"/>
      <c r="O23" s="47"/>
      <c r="P23" s="47"/>
      <c r="Q23" s="47"/>
      <c r="R23" s="49"/>
      <c r="S23" s="49"/>
      <c r="T23" s="49"/>
    </row>
    <row r="24" spans="1:20">
      <c r="A24" s="44" t="s">
        <v>57</v>
      </c>
      <c r="B24" s="57" t="s">
        <v>246</v>
      </c>
      <c r="C24" s="57" t="s">
        <v>40</v>
      </c>
      <c r="D24" s="45">
        <v>27.2</v>
      </c>
      <c r="E24" s="48">
        <v>7.17</v>
      </c>
      <c r="F24" s="45">
        <v>50</v>
      </c>
      <c r="G24" s="49">
        <v>0.434</v>
      </c>
      <c r="H24" s="47">
        <v>279.04805525316681</v>
      </c>
      <c r="I24" s="46" t="s">
        <v>19</v>
      </c>
      <c r="J24" s="46" t="s">
        <v>19</v>
      </c>
      <c r="K24" s="46" t="s">
        <v>19</v>
      </c>
      <c r="L24" s="46" t="s">
        <v>19</v>
      </c>
      <c r="M24" s="47">
        <v>57.951000000000001</v>
      </c>
      <c r="N24" s="48">
        <v>34.166146158650839</v>
      </c>
      <c r="O24" s="47">
        <v>1680</v>
      </c>
      <c r="P24" s="47">
        <v>846.55008041243184</v>
      </c>
      <c r="Q24" s="47">
        <v>135.54294423519795</v>
      </c>
      <c r="R24" s="49">
        <v>0.48573334120614597</v>
      </c>
      <c r="S24" s="49" t="s">
        <v>97</v>
      </c>
      <c r="T24" s="46" t="s">
        <v>19</v>
      </c>
    </row>
    <row r="25" spans="1:20">
      <c r="A25" s="44" t="s">
        <v>57</v>
      </c>
      <c r="B25" s="57" t="s">
        <v>245</v>
      </c>
      <c r="C25" s="57" t="s">
        <v>41</v>
      </c>
      <c r="D25" s="45">
        <v>25.8</v>
      </c>
      <c r="E25" s="48">
        <v>7.05</v>
      </c>
      <c r="F25" s="45">
        <v>27</v>
      </c>
      <c r="G25" s="49">
        <v>0.38500000000000001</v>
      </c>
      <c r="H25" s="47">
        <v>295.24161023900314</v>
      </c>
      <c r="I25" s="46" t="s">
        <v>19</v>
      </c>
      <c r="J25" s="46" t="s">
        <v>19</v>
      </c>
      <c r="K25" s="46" t="s">
        <v>19</v>
      </c>
      <c r="L25" s="46" t="s">
        <v>19</v>
      </c>
      <c r="M25" s="47">
        <v>113.61779999999999</v>
      </c>
      <c r="N25" s="48">
        <v>179.98126171143036</v>
      </c>
      <c r="O25" s="47">
        <v>565.010606259253</v>
      </c>
      <c r="P25" s="47">
        <v>168.49824465321456</v>
      </c>
      <c r="Q25" s="47">
        <v>120.02788448253779</v>
      </c>
      <c r="R25" s="49">
        <v>0.4065412202073182</v>
      </c>
      <c r="S25" s="49" t="s">
        <v>98</v>
      </c>
      <c r="T25" s="46" t="s">
        <v>19</v>
      </c>
    </row>
    <row r="26" spans="1:20">
      <c r="A26" s="44" t="s">
        <v>57</v>
      </c>
      <c r="B26" s="57" t="s">
        <v>244</v>
      </c>
      <c r="C26" s="57" t="s">
        <v>42</v>
      </c>
      <c r="D26" s="45">
        <v>22</v>
      </c>
      <c r="E26" s="48">
        <v>7.97</v>
      </c>
      <c r="F26" s="45">
        <v>117</v>
      </c>
      <c r="G26" s="49">
        <v>0.86499999999999999</v>
      </c>
      <c r="H26" s="47">
        <v>683.88692989907247</v>
      </c>
      <c r="I26" s="46" t="s">
        <v>19</v>
      </c>
      <c r="J26" s="46" t="s">
        <v>19</v>
      </c>
      <c r="K26" s="46" t="s">
        <v>19</v>
      </c>
      <c r="L26" s="46" t="s">
        <v>19</v>
      </c>
      <c r="M26" s="47">
        <v>93.849599999999995</v>
      </c>
      <c r="N26" s="48">
        <v>158.44264001665624</v>
      </c>
      <c r="O26" s="47">
        <v>2050</v>
      </c>
      <c r="P26" s="47">
        <v>544.35977881503129</v>
      </c>
      <c r="Q26" s="47">
        <v>177.4044698437998</v>
      </c>
      <c r="R26" s="49">
        <v>0.25940614169944881</v>
      </c>
      <c r="S26" s="49" t="s">
        <v>99</v>
      </c>
      <c r="T26" s="46" t="s">
        <v>19</v>
      </c>
    </row>
    <row r="27" spans="1:20">
      <c r="A27" s="50" t="s">
        <v>84</v>
      </c>
      <c r="B27" s="57"/>
      <c r="C27" s="57"/>
      <c r="D27" s="45"/>
      <c r="E27" s="48"/>
      <c r="F27" s="45"/>
      <c r="G27" s="49"/>
      <c r="H27" s="47"/>
      <c r="I27" s="47"/>
      <c r="J27" s="47"/>
      <c r="K27" s="47"/>
      <c r="L27" s="47"/>
      <c r="M27" s="47"/>
      <c r="N27" s="48"/>
      <c r="O27" s="47"/>
      <c r="P27" s="47"/>
      <c r="Q27" s="47"/>
      <c r="R27" s="49"/>
      <c r="S27" s="49"/>
      <c r="T27" s="49"/>
    </row>
    <row r="28" spans="1:20">
      <c r="A28" s="44" t="s">
        <v>58</v>
      </c>
      <c r="B28" s="57" t="s">
        <v>247</v>
      </c>
      <c r="C28" s="57" t="s">
        <v>44</v>
      </c>
      <c r="D28" s="45">
        <v>25.4</v>
      </c>
      <c r="E28" s="48">
        <v>6.4</v>
      </c>
      <c r="F28" s="45">
        <v>590</v>
      </c>
      <c r="G28" s="46" t="s">
        <v>19</v>
      </c>
      <c r="H28" s="47">
        <v>1300</v>
      </c>
      <c r="I28" s="47">
        <v>1340</v>
      </c>
      <c r="J28" s="47">
        <v>1490</v>
      </c>
      <c r="K28" s="46" t="s">
        <v>19</v>
      </c>
      <c r="L28" s="47">
        <v>756.91041175782323</v>
      </c>
      <c r="M28" s="47">
        <v>733.19999999999993</v>
      </c>
      <c r="N28" s="48">
        <v>125.77366418715576</v>
      </c>
      <c r="O28" s="47">
        <v>307.82849435949805</v>
      </c>
      <c r="P28" s="47">
        <v>365.86361380250361</v>
      </c>
      <c r="Q28" s="47">
        <v>404.77800833584263</v>
      </c>
      <c r="R28" s="49">
        <v>0.31199335784025573</v>
      </c>
      <c r="S28" s="49" t="s">
        <v>101</v>
      </c>
      <c r="T28" s="49" t="s">
        <v>179</v>
      </c>
    </row>
    <row r="29" spans="1:20">
      <c r="A29" s="50" t="s">
        <v>82</v>
      </c>
      <c r="B29" s="57"/>
      <c r="C29" s="57"/>
      <c r="D29" s="45"/>
      <c r="E29" s="48"/>
      <c r="F29" s="45"/>
      <c r="G29" s="49"/>
      <c r="H29" s="47"/>
      <c r="I29" s="47"/>
      <c r="J29" s="47"/>
      <c r="K29" s="47"/>
      <c r="L29" s="47"/>
      <c r="M29" s="47"/>
      <c r="N29" s="48"/>
      <c r="O29" s="47"/>
      <c r="P29" s="47"/>
      <c r="Q29" s="47"/>
      <c r="R29" s="49"/>
      <c r="S29" s="49"/>
      <c r="T29" s="49"/>
    </row>
    <row r="30" spans="1:20">
      <c r="A30" s="44" t="s">
        <v>59</v>
      </c>
      <c r="B30" s="58" t="s">
        <v>19</v>
      </c>
      <c r="C30" s="57" t="s">
        <v>32</v>
      </c>
      <c r="D30" s="45">
        <v>25.1</v>
      </c>
      <c r="E30" s="48">
        <v>5.22</v>
      </c>
      <c r="F30" s="45">
        <v>20</v>
      </c>
      <c r="G30" s="49">
        <v>3.6999999999999998E-2</v>
      </c>
      <c r="H30" s="47">
        <v>50.817343822955685</v>
      </c>
      <c r="I30" s="47">
        <v>70.409389772342521</v>
      </c>
      <c r="J30" s="47">
        <v>8.0449515856513134</v>
      </c>
      <c r="K30" s="46" t="s">
        <v>19</v>
      </c>
      <c r="L30" s="47">
        <v>23.13309726859579</v>
      </c>
      <c r="M30" s="47">
        <v>60.376199999999997</v>
      </c>
      <c r="N30" s="48">
        <v>18.155319591921714</v>
      </c>
      <c r="O30" s="47">
        <v>323.96634246676672</v>
      </c>
      <c r="P30" s="47">
        <v>471.86831105625657</v>
      </c>
      <c r="Q30" s="47">
        <v>96.874489632330608</v>
      </c>
      <c r="R30" s="49">
        <v>1.9063272958507045</v>
      </c>
      <c r="S30" s="49" t="s">
        <v>102</v>
      </c>
      <c r="T30" s="49" t="s">
        <v>180</v>
      </c>
    </row>
    <row r="31" spans="1:20">
      <c r="A31" s="44" t="s">
        <v>46</v>
      </c>
      <c r="B31" s="58" t="s">
        <v>19</v>
      </c>
      <c r="C31" s="57" t="s">
        <v>36</v>
      </c>
      <c r="D31" s="46" t="s">
        <v>19</v>
      </c>
      <c r="E31" s="46" t="s">
        <v>19</v>
      </c>
      <c r="F31" s="46" t="s">
        <v>19</v>
      </c>
      <c r="G31" s="46" t="s">
        <v>19</v>
      </c>
      <c r="H31" s="47">
        <v>73.720935405132892</v>
      </c>
      <c r="I31" s="47">
        <v>56.493515533380112</v>
      </c>
      <c r="J31" s="47">
        <v>10.798472453337737</v>
      </c>
      <c r="K31" s="47">
        <v>3.043478260869565</v>
      </c>
      <c r="L31" s="47">
        <v>12.680893720956426</v>
      </c>
      <c r="M31" s="47">
        <v>53.128799999999998</v>
      </c>
      <c r="N31" s="48">
        <v>9.51488652925255</v>
      </c>
      <c r="O31" s="47">
        <v>1920</v>
      </c>
      <c r="P31" s="47">
        <v>119.47619051887862</v>
      </c>
      <c r="Q31" s="47">
        <v>99.22294220290793</v>
      </c>
      <c r="R31" s="49">
        <v>1.3459262509032059</v>
      </c>
      <c r="S31" s="49" t="s">
        <v>103</v>
      </c>
      <c r="T31" s="46" t="s">
        <v>19</v>
      </c>
    </row>
    <row r="32" spans="1:20">
      <c r="A32" s="44" t="s">
        <v>60</v>
      </c>
      <c r="B32" s="57" t="s">
        <v>74</v>
      </c>
      <c r="C32" s="57" t="s">
        <v>37</v>
      </c>
      <c r="D32" s="46" t="s">
        <v>19</v>
      </c>
      <c r="E32" s="46" t="s">
        <v>19</v>
      </c>
      <c r="F32" s="46" t="s">
        <v>19</v>
      </c>
      <c r="G32" s="46" t="s">
        <v>19</v>
      </c>
      <c r="H32" s="47">
        <v>52.749834362701883</v>
      </c>
      <c r="I32" s="47">
        <v>70.999158854972251</v>
      </c>
      <c r="J32" s="47">
        <v>22.057775009099544</v>
      </c>
      <c r="K32" s="47">
        <v>7.4424552429667514</v>
      </c>
      <c r="L32" s="47">
        <v>25.055523634191456</v>
      </c>
      <c r="M32" s="47">
        <v>48.729599999999998</v>
      </c>
      <c r="N32" s="48">
        <v>7.4849052675411203</v>
      </c>
      <c r="O32" s="47">
        <v>5920</v>
      </c>
      <c r="P32" s="47">
        <v>734.98935421103192</v>
      </c>
      <c r="Q32" s="47">
        <v>92.2978154815235</v>
      </c>
      <c r="R32" s="49">
        <v>1.7497271147221845</v>
      </c>
      <c r="S32" s="49" t="s">
        <v>104</v>
      </c>
      <c r="T32" s="46" t="s">
        <v>19</v>
      </c>
    </row>
    <row r="33" spans="1:20">
      <c r="A33" s="44" t="s">
        <v>61</v>
      </c>
      <c r="B33" s="57" t="s">
        <v>74</v>
      </c>
      <c r="C33" s="57" t="s">
        <v>38</v>
      </c>
      <c r="D33" s="46" t="s">
        <v>19</v>
      </c>
      <c r="E33" s="46" t="s">
        <v>19</v>
      </c>
      <c r="F33" s="46" t="s">
        <v>19</v>
      </c>
      <c r="G33" s="46" t="s">
        <v>19</v>
      </c>
      <c r="H33" s="47">
        <v>68.710774746531627</v>
      </c>
      <c r="I33" s="47">
        <v>60.090427279368299</v>
      </c>
      <c r="J33" s="47">
        <v>15.8451719953405</v>
      </c>
      <c r="K33" s="47">
        <v>6.3427109974424551</v>
      </c>
      <c r="L33" s="47">
        <v>15.523025098013486</v>
      </c>
      <c r="M33" s="47">
        <v>52.677599999999998</v>
      </c>
      <c r="N33" s="48">
        <v>7.5890068707058083</v>
      </c>
      <c r="O33" s="47">
        <v>2070</v>
      </c>
      <c r="P33" s="47">
        <v>586.96181470205738</v>
      </c>
      <c r="Q33" s="47">
        <v>135.16105297210927</v>
      </c>
      <c r="R33" s="49">
        <v>1.9671012802680108</v>
      </c>
      <c r="S33" s="49" t="s">
        <v>105</v>
      </c>
      <c r="T33" s="46" t="s">
        <v>19</v>
      </c>
    </row>
    <row r="34" spans="1:20">
      <c r="A34" s="44" t="s">
        <v>61</v>
      </c>
      <c r="B34" s="57" t="s">
        <v>71</v>
      </c>
      <c r="C34" s="57" t="s">
        <v>39</v>
      </c>
      <c r="D34" s="46" t="s">
        <v>19</v>
      </c>
      <c r="E34" s="46" t="s">
        <v>19</v>
      </c>
      <c r="F34" s="46" t="s">
        <v>19</v>
      </c>
      <c r="G34" s="46" t="s">
        <v>19</v>
      </c>
      <c r="H34" s="47">
        <v>86.532631946413275</v>
      </c>
      <c r="I34" s="47">
        <v>84.499527138952942</v>
      </c>
      <c r="J34" s="47">
        <v>16.815900580066991</v>
      </c>
      <c r="K34" s="46" t="s">
        <v>19</v>
      </c>
      <c r="L34" s="47">
        <v>17.206431613068204</v>
      </c>
      <c r="M34" s="47">
        <v>51.718800000000002</v>
      </c>
      <c r="N34" s="48">
        <v>8.525921299188008</v>
      </c>
      <c r="O34" s="47">
        <v>17600</v>
      </c>
      <c r="P34" s="47">
        <v>3980</v>
      </c>
      <c r="Q34" s="46" t="s">
        <v>19</v>
      </c>
      <c r="R34" s="46" t="s">
        <v>19</v>
      </c>
      <c r="S34" s="51" t="s">
        <v>114</v>
      </c>
      <c r="T34" s="46" t="s">
        <v>19</v>
      </c>
    </row>
    <row r="35" spans="1:20">
      <c r="A35" s="50" t="s">
        <v>62</v>
      </c>
      <c r="B35" s="57"/>
      <c r="C35" s="57"/>
      <c r="D35" s="45"/>
      <c r="E35" s="48"/>
      <c r="F35" s="45"/>
      <c r="G35" s="49"/>
      <c r="H35" s="47"/>
      <c r="I35" s="47"/>
      <c r="J35" s="47"/>
      <c r="K35" s="47"/>
      <c r="L35" s="47"/>
      <c r="M35" s="47"/>
      <c r="N35" s="48"/>
      <c r="O35" s="47"/>
      <c r="P35" s="47"/>
      <c r="Q35" s="47"/>
      <c r="R35" s="49"/>
      <c r="S35" s="49"/>
      <c r="T35" s="49"/>
    </row>
    <row r="36" spans="1:20">
      <c r="A36" s="44" t="s">
        <v>76</v>
      </c>
      <c r="B36" s="57" t="s">
        <v>69</v>
      </c>
      <c r="C36" s="57" t="s">
        <v>271</v>
      </c>
      <c r="D36" s="46" t="s">
        <v>19</v>
      </c>
      <c r="E36" s="46" t="s">
        <v>19</v>
      </c>
      <c r="F36" s="46" t="s">
        <v>19</v>
      </c>
      <c r="G36" s="46" t="s">
        <v>19</v>
      </c>
      <c r="H36" s="47">
        <v>72.003166036469608</v>
      </c>
      <c r="I36" s="47">
        <v>121.71453685656161</v>
      </c>
      <c r="J36" s="47">
        <v>61.958601885422368</v>
      </c>
      <c r="K36" s="46" t="s">
        <v>19</v>
      </c>
      <c r="L36" s="47">
        <v>174.68903899645176</v>
      </c>
      <c r="M36" s="47">
        <v>62.688599999999994</v>
      </c>
      <c r="N36" s="48">
        <v>44.774099521132626</v>
      </c>
      <c r="O36" s="47">
        <v>12040</v>
      </c>
      <c r="P36" s="46" t="s">
        <v>19</v>
      </c>
      <c r="Q36" s="46" t="s">
        <v>19</v>
      </c>
      <c r="R36" s="46" t="s">
        <v>19</v>
      </c>
      <c r="S36" s="49" t="s">
        <v>106</v>
      </c>
      <c r="T36" s="46" t="s">
        <v>19</v>
      </c>
    </row>
    <row r="37" spans="1:20">
      <c r="A37" s="44" t="s">
        <v>76</v>
      </c>
      <c r="B37" s="57" t="s">
        <v>75</v>
      </c>
      <c r="C37" s="57" t="s">
        <v>272</v>
      </c>
      <c r="D37" s="46" t="s">
        <v>19</v>
      </c>
      <c r="E37" s="46" t="s">
        <v>19</v>
      </c>
      <c r="F37" s="46" t="s">
        <v>19</v>
      </c>
      <c r="G37" s="46" t="s">
        <v>19</v>
      </c>
      <c r="H37" s="47">
        <v>51.533081059898713</v>
      </c>
      <c r="I37" s="47">
        <v>86.738088326268624</v>
      </c>
      <c r="J37" s="47">
        <v>18.198659851048344</v>
      </c>
      <c r="K37" s="46" t="s">
        <v>19</v>
      </c>
      <c r="L37" s="47">
        <v>58.98238772448434</v>
      </c>
      <c r="M37" s="47">
        <v>65.621399999999994</v>
      </c>
      <c r="N37" s="48">
        <v>22.54840724547158</v>
      </c>
      <c r="O37" s="47">
        <v>294.30397225367471</v>
      </c>
      <c r="P37" s="46" t="s">
        <v>19</v>
      </c>
      <c r="Q37" s="46" t="s">
        <v>19</v>
      </c>
      <c r="R37" s="46" t="s">
        <v>19</v>
      </c>
      <c r="S37" s="51" t="s">
        <v>115</v>
      </c>
      <c r="T37" s="46" t="s">
        <v>19</v>
      </c>
    </row>
    <row r="38" spans="1:20">
      <c r="A38" s="44" t="s">
        <v>76</v>
      </c>
      <c r="B38" s="57" t="s">
        <v>70</v>
      </c>
      <c r="C38" s="57" t="s">
        <v>273</v>
      </c>
      <c r="D38" s="46" t="s">
        <v>19</v>
      </c>
      <c r="E38" s="46" t="s">
        <v>19</v>
      </c>
      <c r="F38" s="46" t="s">
        <v>19</v>
      </c>
      <c r="G38" s="46" t="s">
        <v>19</v>
      </c>
      <c r="H38" s="47">
        <v>52.82140808639619</v>
      </c>
      <c r="I38" s="47">
        <v>101.20770534526703</v>
      </c>
      <c r="J38" s="47">
        <v>21.583802497292378</v>
      </c>
      <c r="K38" s="46" t="s">
        <v>19</v>
      </c>
      <c r="L38" s="47">
        <v>62.270924932998838</v>
      </c>
      <c r="M38" s="47">
        <v>56.3718</v>
      </c>
      <c r="N38" s="48">
        <v>26.327295440349779</v>
      </c>
      <c r="O38" s="47">
        <v>294.55775313639373</v>
      </c>
      <c r="P38" s="46" t="s">
        <v>19</v>
      </c>
      <c r="Q38" s="46" t="s">
        <v>19</v>
      </c>
      <c r="R38" s="46" t="s">
        <v>19</v>
      </c>
      <c r="S38" s="49" t="s">
        <v>107</v>
      </c>
      <c r="T38" s="46" t="s">
        <v>19</v>
      </c>
    </row>
    <row r="39" spans="1:20">
      <c r="A39" s="44" t="s">
        <v>76</v>
      </c>
      <c r="B39" s="57" t="s">
        <v>72</v>
      </c>
      <c r="C39" s="57" t="s">
        <v>274</v>
      </c>
      <c r="D39" s="46" t="s">
        <v>19</v>
      </c>
      <c r="E39" s="46" t="s">
        <v>19</v>
      </c>
      <c r="F39" s="46" t="s">
        <v>19</v>
      </c>
      <c r="G39" s="46" t="s">
        <v>19</v>
      </c>
      <c r="H39" s="47">
        <v>44.662003585245557</v>
      </c>
      <c r="I39" s="47">
        <v>67.054727899163709</v>
      </c>
      <c r="J39" s="47">
        <v>22.703552155610868</v>
      </c>
      <c r="K39" s="46" t="s">
        <v>19</v>
      </c>
      <c r="L39" s="47">
        <v>52.049067240315523</v>
      </c>
      <c r="M39" s="47">
        <v>73.291800000000009</v>
      </c>
      <c r="N39" s="48">
        <v>12.585883822610867</v>
      </c>
      <c r="O39" s="47">
        <v>914.5354049967716</v>
      </c>
      <c r="P39" s="46" t="s">
        <v>19</v>
      </c>
      <c r="Q39" s="46" t="s">
        <v>19</v>
      </c>
      <c r="R39" s="46" t="s">
        <v>19</v>
      </c>
      <c r="S39" s="49" t="s">
        <v>108</v>
      </c>
      <c r="T39" s="46" t="s">
        <v>19</v>
      </c>
    </row>
    <row r="40" spans="1:20">
      <c r="A40" s="44" t="s">
        <v>77</v>
      </c>
      <c r="B40" s="57" t="s">
        <v>69</v>
      </c>
      <c r="C40" s="57" t="s">
        <v>275</v>
      </c>
      <c r="D40" s="46" t="s">
        <v>19</v>
      </c>
      <c r="E40" s="46" t="s">
        <v>19</v>
      </c>
      <c r="F40" s="46" t="s">
        <v>19</v>
      </c>
      <c r="G40" s="46" t="s">
        <v>19</v>
      </c>
      <c r="H40" s="47">
        <v>138.56672907217211</v>
      </c>
      <c r="I40" s="47">
        <v>120.39881309859821</v>
      </c>
      <c r="J40" s="47">
        <v>50.014335185214129</v>
      </c>
      <c r="K40" s="46" t="s">
        <v>19</v>
      </c>
      <c r="L40" s="47">
        <v>79.497316779054316</v>
      </c>
      <c r="M40" s="47">
        <v>102.8172</v>
      </c>
      <c r="N40" s="48">
        <v>35.051009785550697</v>
      </c>
      <c r="O40" s="47">
        <v>23900</v>
      </c>
      <c r="P40" s="46" t="s">
        <v>19</v>
      </c>
      <c r="Q40" s="46" t="s">
        <v>19</v>
      </c>
      <c r="R40" s="46" t="s">
        <v>19</v>
      </c>
      <c r="S40" s="49" t="s">
        <v>109</v>
      </c>
      <c r="T40" s="46" t="s">
        <v>19</v>
      </c>
    </row>
    <row r="41" spans="1:20">
      <c r="A41" s="44" t="s">
        <v>77</v>
      </c>
      <c r="B41" s="57" t="s">
        <v>70</v>
      </c>
      <c r="C41" s="57" t="s">
        <v>276</v>
      </c>
      <c r="D41" s="46" t="s">
        <v>19</v>
      </c>
      <c r="E41" s="46" t="s">
        <v>19</v>
      </c>
      <c r="F41" s="46" t="s">
        <v>19</v>
      </c>
      <c r="G41" s="46" t="s">
        <v>19</v>
      </c>
      <c r="H41" s="47">
        <v>42.944234216582274</v>
      </c>
      <c r="I41" s="47">
        <v>81.054491028739761</v>
      </c>
      <c r="J41" s="47">
        <v>12.835639851284368</v>
      </c>
      <c r="K41" s="46" t="s">
        <v>19</v>
      </c>
      <c r="L41" s="47">
        <v>32.351987016822427</v>
      </c>
      <c r="M41" s="47">
        <v>68.610599999999991</v>
      </c>
      <c r="N41" s="48">
        <v>17.530709972933582</v>
      </c>
      <c r="O41" s="47">
        <v>330.69034142863438</v>
      </c>
      <c r="P41" s="46" t="s">
        <v>19</v>
      </c>
      <c r="Q41" s="46" t="s">
        <v>19</v>
      </c>
      <c r="R41" s="46" t="s">
        <v>19</v>
      </c>
      <c r="S41" s="49" t="s">
        <v>110</v>
      </c>
      <c r="T41" s="46" t="s">
        <v>19</v>
      </c>
    </row>
    <row r="42" spans="1:20">
      <c r="A42" s="42" t="s">
        <v>77</v>
      </c>
      <c r="B42" s="59" t="s">
        <v>72</v>
      </c>
      <c r="C42" s="59" t="s">
        <v>277</v>
      </c>
      <c r="D42" s="52" t="s">
        <v>19</v>
      </c>
      <c r="E42" s="52" t="s">
        <v>19</v>
      </c>
      <c r="F42" s="52" t="s">
        <v>19</v>
      </c>
      <c r="G42" s="52" t="s">
        <v>19</v>
      </c>
      <c r="H42" s="53">
        <v>33.067060346768343</v>
      </c>
      <c r="I42" s="53">
        <v>54.002557273888726</v>
      </c>
      <c r="J42" s="53">
        <v>9.5760588799178432</v>
      </c>
      <c r="K42" s="52" t="s">
        <v>19</v>
      </c>
      <c r="L42" s="53">
        <v>35.900303973177905</v>
      </c>
      <c r="M42" s="53">
        <v>39.818399999999997</v>
      </c>
      <c r="N42" s="54">
        <v>18.759108890276909</v>
      </c>
      <c r="O42" s="53">
        <v>61.115418455390838</v>
      </c>
      <c r="P42" s="52" t="s">
        <v>19</v>
      </c>
      <c r="Q42" s="52" t="s">
        <v>19</v>
      </c>
      <c r="R42" s="52" t="s">
        <v>19</v>
      </c>
      <c r="S42" s="55" t="s">
        <v>116</v>
      </c>
      <c r="T42" s="52" t="s">
        <v>19</v>
      </c>
    </row>
    <row r="44" spans="1:20">
      <c r="R44" s="11"/>
    </row>
    <row r="45" spans="1:20">
      <c r="R45" s="11"/>
    </row>
  </sheetData>
  <mergeCells count="3">
    <mergeCell ref="A4:A5"/>
    <mergeCell ref="B4:B5"/>
    <mergeCell ref="C4:C5"/>
  </mergeCells>
  <phoneticPr fontId="2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6503F-4DA9-43D4-99AF-F0ADDA5129F2}">
  <dimension ref="A1:C17"/>
  <sheetViews>
    <sheetView zoomScale="70" zoomScaleNormal="70" workbookViewId="0">
      <selection activeCell="F38" sqref="F38"/>
    </sheetView>
  </sheetViews>
  <sheetFormatPr defaultRowHeight="15"/>
  <cols>
    <col min="1" max="1" width="10.36328125" customWidth="1"/>
    <col min="2" max="2" width="13.81640625" customWidth="1"/>
    <col min="3" max="3" width="12.54296875" customWidth="1"/>
  </cols>
  <sheetData>
    <row r="1" spans="1:3">
      <c r="A1" s="151" t="s">
        <v>459</v>
      </c>
    </row>
    <row r="2" spans="1:3">
      <c r="A2" s="151"/>
    </row>
    <row r="3" spans="1:3" ht="107.25" customHeight="1">
      <c r="A3" s="180" t="s">
        <v>461</v>
      </c>
      <c r="B3" s="180"/>
      <c r="C3" s="180"/>
    </row>
    <row r="4" spans="1:3">
      <c r="A4" s="139" t="s">
        <v>117</v>
      </c>
      <c r="B4" s="179" t="s">
        <v>438</v>
      </c>
      <c r="C4" s="179"/>
    </row>
    <row r="5" spans="1:3" ht="28.8">
      <c r="A5" s="140"/>
      <c r="B5" s="141" t="s">
        <v>84</v>
      </c>
      <c r="C5" s="141" t="s">
        <v>411</v>
      </c>
    </row>
    <row r="6" spans="1:3" ht="16.2">
      <c r="A6" s="142" t="s">
        <v>424</v>
      </c>
      <c r="B6" s="142" t="s">
        <v>439</v>
      </c>
      <c r="C6" s="142" t="s">
        <v>412</v>
      </c>
    </row>
    <row r="7" spans="1:3" ht="16.2">
      <c r="A7" s="142" t="s">
        <v>425</v>
      </c>
      <c r="B7" s="142" t="s">
        <v>440</v>
      </c>
      <c r="C7" s="142" t="s">
        <v>413</v>
      </c>
    </row>
    <row r="8" spans="1:3" ht="16.2">
      <c r="A8" s="142" t="s">
        <v>426</v>
      </c>
      <c r="B8" s="143" t="s">
        <v>19</v>
      </c>
      <c r="C8" s="142" t="s">
        <v>414</v>
      </c>
    </row>
    <row r="9" spans="1:3" ht="16.2">
      <c r="A9" s="142" t="s">
        <v>427</v>
      </c>
      <c r="B9" s="142" t="s">
        <v>441</v>
      </c>
      <c r="C9" s="142" t="s">
        <v>415</v>
      </c>
    </row>
    <row r="10" spans="1:3" ht="16.2">
      <c r="A10" s="142" t="s">
        <v>428</v>
      </c>
      <c r="B10" s="142" t="s">
        <v>442</v>
      </c>
      <c r="C10" s="142" t="s">
        <v>416</v>
      </c>
    </row>
    <row r="11" spans="1:3" ht="16.2">
      <c r="A11" s="142" t="s">
        <v>429</v>
      </c>
      <c r="B11" s="143" t="s">
        <v>19</v>
      </c>
      <c r="C11" s="142" t="s">
        <v>417</v>
      </c>
    </row>
    <row r="12" spans="1:3" ht="16.2">
      <c r="A12" s="142" t="s">
        <v>430</v>
      </c>
      <c r="B12" s="142" t="s">
        <v>437</v>
      </c>
      <c r="C12" s="142" t="s">
        <v>419</v>
      </c>
    </row>
    <row r="13" spans="1:3" ht="16.2">
      <c r="A13" s="142" t="s">
        <v>431</v>
      </c>
      <c r="B13" s="143" t="s">
        <v>19</v>
      </c>
      <c r="C13" s="142" t="s">
        <v>420</v>
      </c>
    </row>
    <row r="14" spans="1:3" ht="16.2">
      <c r="A14" s="142" t="s">
        <v>432</v>
      </c>
      <c r="B14" s="142" t="s">
        <v>436</v>
      </c>
      <c r="C14" s="142" t="s">
        <v>421</v>
      </c>
    </row>
    <row r="15" spans="1:3" ht="16.2">
      <c r="A15" s="142" t="s">
        <v>433</v>
      </c>
      <c r="B15" s="143" t="s">
        <v>19</v>
      </c>
      <c r="C15" s="143" t="s">
        <v>19</v>
      </c>
    </row>
    <row r="16" spans="1:3" ht="16.2">
      <c r="A16" s="45" t="s">
        <v>434</v>
      </c>
      <c r="B16" s="142" t="s">
        <v>422</v>
      </c>
      <c r="C16" s="142" t="s">
        <v>423</v>
      </c>
    </row>
    <row r="17" spans="1:3" ht="16.2">
      <c r="A17" s="146" t="s">
        <v>435</v>
      </c>
      <c r="B17" s="144" t="s">
        <v>19</v>
      </c>
      <c r="C17" s="145" t="s">
        <v>418</v>
      </c>
    </row>
  </sheetData>
  <mergeCells count="2">
    <mergeCell ref="B4:C4"/>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0BF6E-1E50-4478-9C31-A4B29F3CAC87}">
  <dimension ref="A1:C58"/>
  <sheetViews>
    <sheetView zoomScale="70" zoomScaleNormal="70" workbookViewId="0">
      <selection activeCell="F38" sqref="F38"/>
    </sheetView>
  </sheetViews>
  <sheetFormatPr defaultRowHeight="15"/>
  <cols>
    <col min="1" max="1" width="8.453125" customWidth="1"/>
    <col min="2" max="2" width="10" style="4" customWidth="1"/>
    <col min="3" max="3" width="11.6328125" style="62" customWidth="1"/>
  </cols>
  <sheetData>
    <row r="1" spans="1:3">
      <c r="A1" s="151" t="s">
        <v>459</v>
      </c>
    </row>
    <row r="2" spans="1:3">
      <c r="A2" s="151"/>
    </row>
    <row r="3" spans="1:3" ht="18">
      <c r="A3" s="158" t="s">
        <v>462</v>
      </c>
    </row>
    <row r="4" spans="1:3" ht="16.2">
      <c r="A4" s="177" t="s">
        <v>45</v>
      </c>
      <c r="B4" s="39" t="s">
        <v>236</v>
      </c>
      <c r="C4" s="60" t="s">
        <v>248</v>
      </c>
    </row>
    <row r="5" spans="1:3">
      <c r="A5" s="178"/>
      <c r="B5" s="43" t="s">
        <v>220</v>
      </c>
      <c r="C5" s="61" t="s">
        <v>220</v>
      </c>
    </row>
    <row r="6" spans="1:3">
      <c r="A6" s="64" t="s">
        <v>2</v>
      </c>
      <c r="B6" s="65" t="s">
        <v>85</v>
      </c>
      <c r="C6" s="66" t="s">
        <v>278</v>
      </c>
    </row>
    <row r="7" spans="1:3">
      <c r="A7" s="64" t="s">
        <v>3</v>
      </c>
      <c r="B7" s="65" t="s">
        <v>86</v>
      </c>
      <c r="C7" s="66" t="s">
        <v>320</v>
      </c>
    </row>
    <row r="8" spans="1:3">
      <c r="A8" s="64" t="s">
        <v>4</v>
      </c>
      <c r="B8" s="65" t="s">
        <v>87</v>
      </c>
      <c r="C8" s="66" t="s">
        <v>279</v>
      </c>
    </row>
    <row r="9" spans="1:3">
      <c r="A9" s="64" t="s">
        <v>20</v>
      </c>
      <c r="B9" s="65" t="s">
        <v>88</v>
      </c>
      <c r="C9" s="66" t="s">
        <v>280</v>
      </c>
    </row>
    <row r="10" spans="1:3">
      <c r="A10" s="64" t="s">
        <v>21</v>
      </c>
      <c r="B10" s="65" t="s">
        <v>89</v>
      </c>
      <c r="C10" s="66" t="s">
        <v>281</v>
      </c>
    </row>
    <row r="11" spans="1:3">
      <c r="A11" s="64" t="s">
        <v>22</v>
      </c>
      <c r="B11" s="65" t="s">
        <v>111</v>
      </c>
      <c r="C11" s="66" t="s">
        <v>282</v>
      </c>
    </row>
    <row r="12" spans="1:3">
      <c r="A12" s="64" t="s">
        <v>23</v>
      </c>
      <c r="B12" s="65" t="s">
        <v>90</v>
      </c>
      <c r="C12" s="66" t="s">
        <v>321</v>
      </c>
    </row>
    <row r="13" spans="1:3">
      <c r="A13" s="64" t="s">
        <v>24</v>
      </c>
      <c r="B13" s="65" t="s">
        <v>112</v>
      </c>
      <c r="C13" s="66" t="s">
        <v>283</v>
      </c>
    </row>
    <row r="14" spans="1:3">
      <c r="A14" s="64" t="s">
        <v>25</v>
      </c>
      <c r="B14" s="65" t="s">
        <v>91</v>
      </c>
      <c r="C14" s="66" t="s">
        <v>284</v>
      </c>
    </row>
    <row r="15" spans="1:3">
      <c r="A15" s="64" t="s">
        <v>26</v>
      </c>
      <c r="B15" s="65" t="s">
        <v>92</v>
      </c>
      <c r="C15" s="66" t="s">
        <v>285</v>
      </c>
    </row>
    <row r="16" spans="1:3">
      <c r="A16" s="64" t="s">
        <v>27</v>
      </c>
      <c r="B16" s="65" t="s">
        <v>113</v>
      </c>
      <c r="C16" s="66" t="s">
        <v>322</v>
      </c>
    </row>
    <row r="17" spans="1:3">
      <c r="A17" s="64" t="s">
        <v>28</v>
      </c>
      <c r="B17" s="65" t="s">
        <v>93</v>
      </c>
      <c r="C17" s="66" t="s">
        <v>286</v>
      </c>
    </row>
    <row r="18" spans="1:3">
      <c r="A18" s="64" t="s">
        <v>29</v>
      </c>
      <c r="B18" s="65" t="s">
        <v>94</v>
      </c>
      <c r="C18" s="66" t="s">
        <v>287</v>
      </c>
    </row>
    <row r="19" spans="1:3">
      <c r="A19" s="64" t="s">
        <v>5</v>
      </c>
      <c r="B19" s="65" t="s">
        <v>95</v>
      </c>
      <c r="C19" s="66" t="s">
        <v>288</v>
      </c>
    </row>
    <row r="20" spans="1:3">
      <c r="A20" s="64" t="s">
        <v>30</v>
      </c>
      <c r="B20" s="65" t="s">
        <v>96</v>
      </c>
      <c r="C20" s="66" t="s">
        <v>289</v>
      </c>
    </row>
    <row r="21" spans="1:3">
      <c r="A21" s="64" t="s">
        <v>40</v>
      </c>
      <c r="B21" s="65" t="s">
        <v>97</v>
      </c>
      <c r="C21" s="66" t="s">
        <v>290</v>
      </c>
    </row>
    <row r="22" spans="1:3">
      <c r="A22" s="64" t="s">
        <v>41</v>
      </c>
      <c r="B22" s="65" t="s">
        <v>98</v>
      </c>
      <c r="C22" s="66" t="s">
        <v>291</v>
      </c>
    </row>
    <row r="23" spans="1:3">
      <c r="A23" s="64" t="s">
        <v>42</v>
      </c>
      <c r="B23" s="65" t="s">
        <v>99</v>
      </c>
      <c r="C23" s="66" t="s">
        <v>292</v>
      </c>
    </row>
    <row r="24" spans="1:3">
      <c r="A24" s="64" t="s">
        <v>43</v>
      </c>
      <c r="B24" s="65" t="s">
        <v>100</v>
      </c>
      <c r="C24" s="66" t="s">
        <v>323</v>
      </c>
    </row>
    <row r="25" spans="1:3">
      <c r="A25" s="64" t="s">
        <v>44</v>
      </c>
      <c r="B25" s="65" t="s">
        <v>101</v>
      </c>
      <c r="C25" s="66" t="s">
        <v>293</v>
      </c>
    </row>
    <row r="26" spans="1:3">
      <c r="A26" s="64" t="s">
        <v>32</v>
      </c>
      <c r="B26" s="65" t="s">
        <v>102</v>
      </c>
      <c r="C26" s="66" t="s">
        <v>294</v>
      </c>
    </row>
    <row r="27" spans="1:3">
      <c r="A27" s="64" t="s">
        <v>36</v>
      </c>
      <c r="B27" s="65" t="s">
        <v>103</v>
      </c>
      <c r="C27" s="66" t="s">
        <v>295</v>
      </c>
    </row>
    <row r="28" spans="1:3">
      <c r="A28" s="64" t="s">
        <v>37</v>
      </c>
      <c r="B28" s="65" t="s">
        <v>104</v>
      </c>
      <c r="C28" s="66" t="s">
        <v>296</v>
      </c>
    </row>
    <row r="29" spans="1:3">
      <c r="A29" s="64" t="s">
        <v>38</v>
      </c>
      <c r="B29" s="65" t="s">
        <v>105</v>
      </c>
      <c r="C29" s="67" t="s">
        <v>324</v>
      </c>
    </row>
    <row r="30" spans="1:3">
      <c r="A30" s="64" t="s">
        <v>39</v>
      </c>
      <c r="B30" s="68" t="s">
        <v>114</v>
      </c>
      <c r="C30" s="66" t="s">
        <v>297</v>
      </c>
    </row>
    <row r="31" spans="1:3">
      <c r="A31" s="64" t="s">
        <v>271</v>
      </c>
      <c r="B31" s="65" t="s">
        <v>106</v>
      </c>
      <c r="C31" s="66" t="s">
        <v>298</v>
      </c>
    </row>
    <row r="32" spans="1:3">
      <c r="A32" s="64" t="s">
        <v>272</v>
      </c>
      <c r="B32" s="68" t="s">
        <v>115</v>
      </c>
      <c r="C32" s="66" t="s">
        <v>299</v>
      </c>
    </row>
    <row r="33" spans="1:3">
      <c r="A33" s="64" t="s">
        <v>273</v>
      </c>
      <c r="B33" s="65" t="s">
        <v>107</v>
      </c>
      <c r="C33" s="66" t="s">
        <v>300</v>
      </c>
    </row>
    <row r="34" spans="1:3">
      <c r="A34" s="64" t="s">
        <v>274</v>
      </c>
      <c r="B34" s="65" t="s">
        <v>108</v>
      </c>
      <c r="C34" s="66" t="s">
        <v>301</v>
      </c>
    </row>
    <row r="35" spans="1:3">
      <c r="A35" s="64" t="s">
        <v>275</v>
      </c>
      <c r="B35" s="65" t="s">
        <v>109</v>
      </c>
      <c r="C35" s="66" t="s">
        <v>302</v>
      </c>
    </row>
    <row r="36" spans="1:3">
      <c r="A36" s="64" t="s">
        <v>276</v>
      </c>
      <c r="B36" s="65" t="s">
        <v>110</v>
      </c>
      <c r="C36" s="66" t="s">
        <v>325</v>
      </c>
    </row>
    <row r="37" spans="1:3">
      <c r="A37" s="64" t="s">
        <v>277</v>
      </c>
      <c r="B37" s="65" t="s">
        <v>116</v>
      </c>
      <c r="C37" s="66" t="s">
        <v>303</v>
      </c>
    </row>
    <row r="38" spans="1:3">
      <c r="A38" s="69" t="s">
        <v>251</v>
      </c>
      <c r="B38" s="70" t="s">
        <v>182</v>
      </c>
      <c r="C38" s="66" t="s">
        <v>304</v>
      </c>
    </row>
    <row r="39" spans="1:3">
      <c r="A39" s="69" t="s">
        <v>252</v>
      </c>
      <c r="B39" s="70" t="s">
        <v>184</v>
      </c>
      <c r="C39" s="66" t="s">
        <v>305</v>
      </c>
    </row>
    <row r="40" spans="1:3">
      <c r="A40" s="64" t="s">
        <v>249</v>
      </c>
      <c r="B40" s="70" t="s">
        <v>186</v>
      </c>
      <c r="C40" s="66" t="s">
        <v>326</v>
      </c>
    </row>
    <row r="41" spans="1:3">
      <c r="A41" s="64" t="s">
        <v>253</v>
      </c>
      <c r="B41" s="70" t="s">
        <v>188</v>
      </c>
      <c r="C41" s="66" t="s">
        <v>328</v>
      </c>
    </row>
    <row r="42" spans="1:3">
      <c r="A42" s="64" t="s">
        <v>256</v>
      </c>
      <c r="B42" s="70" t="s">
        <v>189</v>
      </c>
      <c r="C42" s="66" t="s">
        <v>306</v>
      </c>
    </row>
    <row r="43" spans="1:3">
      <c r="A43" s="64" t="s">
        <v>250</v>
      </c>
      <c r="B43" s="70" t="s">
        <v>191</v>
      </c>
      <c r="C43" s="66" t="s">
        <v>115</v>
      </c>
    </row>
    <row r="44" spans="1:3">
      <c r="A44" s="64" t="s">
        <v>254</v>
      </c>
      <c r="B44" s="70" t="s">
        <v>193</v>
      </c>
      <c r="C44" s="66" t="s">
        <v>307</v>
      </c>
    </row>
    <row r="45" spans="1:3">
      <c r="A45" s="64" t="s">
        <v>255</v>
      </c>
      <c r="B45" s="70" t="s">
        <v>194</v>
      </c>
      <c r="C45" s="66" t="s">
        <v>308</v>
      </c>
    </row>
    <row r="46" spans="1:3">
      <c r="A46" s="64" t="s">
        <v>258</v>
      </c>
      <c r="B46" s="71" t="s">
        <v>212</v>
      </c>
      <c r="C46" s="66" t="s">
        <v>309</v>
      </c>
    </row>
    <row r="47" spans="1:3">
      <c r="A47" s="64" t="s">
        <v>259</v>
      </c>
      <c r="B47" s="70" t="s">
        <v>197</v>
      </c>
      <c r="C47" s="66" t="s">
        <v>310</v>
      </c>
    </row>
    <row r="48" spans="1:3">
      <c r="A48" s="64" t="s">
        <v>260</v>
      </c>
      <c r="B48" s="70" t="s">
        <v>199</v>
      </c>
      <c r="C48" s="66" t="s">
        <v>311</v>
      </c>
    </row>
    <row r="49" spans="1:3">
      <c r="A49" s="64" t="s">
        <v>261</v>
      </c>
      <c r="B49" s="70" t="s">
        <v>200</v>
      </c>
      <c r="C49" s="66" t="s">
        <v>312</v>
      </c>
    </row>
    <row r="50" spans="1:3">
      <c r="A50" s="69" t="s">
        <v>262</v>
      </c>
      <c r="B50" s="71" t="s">
        <v>211</v>
      </c>
      <c r="C50" s="66" t="s">
        <v>313</v>
      </c>
    </row>
    <row r="51" spans="1:3">
      <c r="A51" s="69" t="s">
        <v>263</v>
      </c>
      <c r="B51" s="70" t="s">
        <v>202</v>
      </c>
      <c r="C51" s="66" t="s">
        <v>314</v>
      </c>
    </row>
    <row r="52" spans="1:3">
      <c r="A52" s="69" t="s">
        <v>264</v>
      </c>
      <c r="B52" s="70" t="s">
        <v>203</v>
      </c>
      <c r="C52" s="66" t="s">
        <v>315</v>
      </c>
    </row>
    <row r="53" spans="1:3">
      <c r="A53" s="69" t="s">
        <v>266</v>
      </c>
      <c r="B53" s="70" t="s">
        <v>204</v>
      </c>
      <c r="C53" s="66" t="s">
        <v>316</v>
      </c>
    </row>
    <row r="54" spans="1:3">
      <c r="A54" s="69" t="s">
        <v>265</v>
      </c>
      <c r="B54" s="70" t="s">
        <v>205</v>
      </c>
      <c r="C54" s="66" t="s">
        <v>317</v>
      </c>
    </row>
    <row r="55" spans="1:3">
      <c r="A55" s="64" t="s">
        <v>267</v>
      </c>
      <c r="B55" s="70" t="s">
        <v>206</v>
      </c>
      <c r="C55" s="66" t="s">
        <v>329</v>
      </c>
    </row>
    <row r="56" spans="1:3">
      <c r="A56" s="64" t="s">
        <v>268</v>
      </c>
      <c r="B56" s="70" t="s">
        <v>207</v>
      </c>
      <c r="C56" s="66" t="s">
        <v>327</v>
      </c>
    </row>
    <row r="57" spans="1:3">
      <c r="A57" s="64" t="s">
        <v>269</v>
      </c>
      <c r="B57" s="70" t="s">
        <v>208</v>
      </c>
      <c r="C57" s="66" t="s">
        <v>318</v>
      </c>
    </row>
    <row r="58" spans="1:3">
      <c r="A58" s="59" t="s">
        <v>270</v>
      </c>
      <c r="B58" s="63" t="s">
        <v>209</v>
      </c>
      <c r="C58" s="72" t="s">
        <v>319</v>
      </c>
    </row>
  </sheetData>
  <mergeCells count="1">
    <mergeCell ref="A4:A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6"/>
  <sheetViews>
    <sheetView zoomScale="85" zoomScaleNormal="85" workbookViewId="0">
      <selection activeCell="F38" sqref="F38"/>
    </sheetView>
  </sheetViews>
  <sheetFormatPr defaultRowHeight="15"/>
  <cols>
    <col min="1" max="1" width="14.1796875" customWidth="1"/>
    <col min="2" max="2" width="7.1796875" customWidth="1"/>
    <col min="3" max="3" width="6.453125" bestFit="1" customWidth="1"/>
    <col min="4" max="4" width="6.453125" style="56" customWidth="1"/>
    <col min="5" max="5" width="6" bestFit="1" customWidth="1"/>
    <col min="6" max="6" width="6.453125" bestFit="1" customWidth="1"/>
    <col min="7" max="7" width="6" bestFit="1" customWidth="1"/>
    <col min="8" max="8" width="6.453125" bestFit="1" customWidth="1"/>
    <col min="9" max="9" width="5.54296875" customWidth="1"/>
    <col min="10" max="10" width="5.453125" bestFit="1" customWidth="1"/>
    <col min="11" max="11" width="5.1796875" bestFit="1" customWidth="1"/>
    <col min="12" max="12" width="5.453125" bestFit="1" customWidth="1"/>
    <col min="13" max="13" width="5.1796875" bestFit="1" customWidth="1"/>
    <col min="14" max="14" width="5.453125" bestFit="1" customWidth="1"/>
    <col min="15" max="15" width="5.6328125" bestFit="1" customWidth="1"/>
    <col min="16" max="16" width="5.453125" bestFit="1" customWidth="1"/>
    <col min="17" max="17" width="5.1796875" bestFit="1" customWidth="1"/>
    <col min="18" max="18" width="5.453125" bestFit="1" customWidth="1"/>
    <col min="19" max="19" width="5.36328125" bestFit="1" customWidth="1"/>
    <col min="20" max="20" width="5.453125" bestFit="1" customWidth="1"/>
  </cols>
  <sheetData>
    <row r="1" spans="1:20">
      <c r="A1" s="151" t="s">
        <v>459</v>
      </c>
    </row>
    <row r="2" spans="1:20">
      <c r="A2" s="151"/>
    </row>
    <row r="3" spans="1:20" ht="58.5" customHeight="1">
      <c r="A3" s="183" t="s">
        <v>463</v>
      </c>
      <c r="B3" s="183"/>
      <c r="C3" s="183"/>
      <c r="D3" s="183"/>
      <c r="E3" s="183"/>
      <c r="F3" s="183"/>
      <c r="G3" s="183"/>
      <c r="H3" s="183"/>
      <c r="I3" s="183"/>
      <c r="J3" s="183"/>
      <c r="K3" s="183"/>
      <c r="L3" s="183"/>
      <c r="M3" s="183"/>
      <c r="N3" s="183"/>
      <c r="O3" s="183"/>
      <c r="P3" s="183"/>
      <c r="Q3" s="183"/>
      <c r="R3" s="183"/>
      <c r="S3" s="183"/>
      <c r="T3" s="183"/>
    </row>
    <row r="4" spans="1:20" ht="18.45" customHeight="1">
      <c r="A4" s="10" t="s">
        <v>65</v>
      </c>
      <c r="B4" s="10" t="s">
        <v>11</v>
      </c>
      <c r="C4" s="84" t="s">
        <v>391</v>
      </c>
      <c r="D4" s="110"/>
      <c r="E4" s="84" t="s">
        <v>392</v>
      </c>
      <c r="F4" s="84"/>
      <c r="G4" s="84" t="s">
        <v>393</v>
      </c>
      <c r="H4" s="84"/>
      <c r="I4" s="84" t="s">
        <v>394</v>
      </c>
      <c r="J4" s="84"/>
      <c r="K4" s="84" t="s">
        <v>388</v>
      </c>
      <c r="L4" s="84"/>
      <c r="M4" s="84" t="s">
        <v>389</v>
      </c>
      <c r="N4" s="84"/>
      <c r="O4" s="84" t="s">
        <v>395</v>
      </c>
      <c r="P4" s="84"/>
      <c r="Q4" s="84" t="s">
        <v>390</v>
      </c>
      <c r="R4" s="84"/>
      <c r="S4" s="84" t="s">
        <v>396</v>
      </c>
      <c r="T4" s="84"/>
    </row>
    <row r="5" spans="1:20" ht="18.45" customHeight="1">
      <c r="A5" s="107" t="s">
        <v>387</v>
      </c>
      <c r="B5" s="105"/>
      <c r="C5" s="117">
        <v>0.25634162996047516</v>
      </c>
      <c r="D5" s="111"/>
      <c r="E5" s="117">
        <v>0.50151200649378747</v>
      </c>
      <c r="F5" s="118"/>
      <c r="G5" s="117">
        <v>0.36213395417188754</v>
      </c>
      <c r="H5" s="118"/>
      <c r="I5" s="117">
        <v>0.54369551009909001</v>
      </c>
      <c r="J5" s="118"/>
      <c r="K5" s="117">
        <v>8.1382140111935994E-2</v>
      </c>
      <c r="L5" s="118"/>
      <c r="M5" s="117">
        <v>0.25005266166450574</v>
      </c>
      <c r="N5" s="118"/>
      <c r="O5" s="117">
        <v>8.4485908107864868E-2</v>
      </c>
      <c r="P5" s="117"/>
      <c r="Q5" s="117">
        <v>0.13737163298761887</v>
      </c>
      <c r="R5" s="117"/>
      <c r="S5" s="117">
        <v>0.1190474573655482</v>
      </c>
    </row>
    <row r="6" spans="1:20" ht="18.45" customHeight="1">
      <c r="A6" s="7" t="s">
        <v>385</v>
      </c>
      <c r="B6" s="105"/>
      <c r="C6" s="109"/>
      <c r="D6" s="112"/>
    </row>
    <row r="7" spans="1:20" ht="18.45" customHeight="1">
      <c r="A7" s="19" t="s">
        <v>0</v>
      </c>
      <c r="B7" s="38" t="s">
        <v>19</v>
      </c>
      <c r="C7" s="108">
        <v>0.29523083859893684</v>
      </c>
      <c r="D7" s="113"/>
      <c r="E7" s="108">
        <v>0.54961819906711873</v>
      </c>
      <c r="F7" s="108"/>
      <c r="G7" s="108">
        <v>-0.32572779245954087</v>
      </c>
      <c r="H7" s="108"/>
      <c r="I7" s="108">
        <v>-0.51817386552066957</v>
      </c>
      <c r="J7" s="108"/>
      <c r="K7" s="108">
        <v>4.0412835785559986E-2</v>
      </c>
      <c r="L7" s="108"/>
      <c r="M7" s="108">
        <v>-0.2044128929112593</v>
      </c>
      <c r="N7" s="108"/>
      <c r="O7" s="108">
        <v>1.8257798777941314E-2</v>
      </c>
      <c r="P7" s="108"/>
      <c r="Q7" s="108">
        <v>0.11376104966605283</v>
      </c>
      <c r="R7" s="108"/>
      <c r="S7" s="108">
        <v>4.9420453932853992E-2</v>
      </c>
    </row>
    <row r="8" spans="1:20" ht="18.45" customHeight="1">
      <c r="A8" s="19" t="s">
        <v>1</v>
      </c>
      <c r="B8" s="38" t="s">
        <v>19</v>
      </c>
      <c r="C8" s="108">
        <v>-0.27237879393215414</v>
      </c>
      <c r="D8" s="113"/>
      <c r="E8" s="108">
        <v>-0.50707555787704695</v>
      </c>
      <c r="F8" s="108"/>
      <c r="G8" s="108">
        <v>0.300515161902982</v>
      </c>
      <c r="H8" s="108"/>
      <c r="I8" s="108">
        <v>0.47806514118742327</v>
      </c>
      <c r="J8" s="108"/>
      <c r="K8" s="108">
        <v>-3.7284721077537997E-2</v>
      </c>
      <c r="L8" s="108"/>
      <c r="M8" s="108">
        <v>0.18859051953914663</v>
      </c>
      <c r="N8" s="108"/>
      <c r="O8" s="108">
        <v>-1.6844572317010975E-2</v>
      </c>
      <c r="P8" s="108"/>
      <c r="Q8" s="108">
        <v>-0.10495549059693277</v>
      </c>
      <c r="R8" s="108"/>
      <c r="S8" s="108">
        <v>-4.5595113646297869E-2</v>
      </c>
    </row>
    <row r="9" spans="1:20" ht="18.45" customHeight="1">
      <c r="A9" s="106" t="s">
        <v>386</v>
      </c>
      <c r="B9" s="38" t="s">
        <v>19</v>
      </c>
      <c r="C9" s="35">
        <v>0</v>
      </c>
      <c r="D9" s="126"/>
      <c r="E9" s="35">
        <v>0</v>
      </c>
      <c r="F9" s="35"/>
      <c r="G9" s="35">
        <v>0</v>
      </c>
      <c r="H9" s="35"/>
      <c r="I9" s="35">
        <v>0</v>
      </c>
      <c r="J9" s="35"/>
      <c r="K9" s="35">
        <v>0</v>
      </c>
      <c r="L9" s="35"/>
      <c r="M9" s="35">
        <v>0</v>
      </c>
      <c r="N9" s="35"/>
      <c r="O9" s="35">
        <v>0</v>
      </c>
      <c r="P9" s="35"/>
      <c r="Q9" s="35">
        <v>0</v>
      </c>
      <c r="R9" s="35"/>
      <c r="S9" s="35">
        <v>0</v>
      </c>
    </row>
    <row r="10" spans="1:20" ht="15.6">
      <c r="A10" s="7" t="s">
        <v>181</v>
      </c>
      <c r="B10" s="8"/>
      <c r="C10" s="108"/>
      <c r="D10" s="113"/>
      <c r="E10" s="108"/>
      <c r="F10" s="108"/>
      <c r="G10" s="108"/>
      <c r="H10" s="108"/>
      <c r="I10" s="108"/>
      <c r="J10" s="108"/>
      <c r="K10" s="108"/>
      <c r="L10" s="108"/>
      <c r="M10" s="108"/>
      <c r="N10" s="108"/>
      <c r="O10" s="108"/>
      <c r="P10" s="108"/>
      <c r="Q10" s="108"/>
      <c r="R10" s="108"/>
      <c r="S10" s="108"/>
    </row>
    <row r="11" spans="1:20">
      <c r="A11" s="8" t="s">
        <v>76</v>
      </c>
      <c r="B11" s="8" t="s">
        <v>69</v>
      </c>
      <c r="C11" s="119">
        <v>-0.9911370960998791</v>
      </c>
      <c r="D11" s="120" t="str">
        <f>("±"&amp;ROUND((C11+1)*C$5,3))</f>
        <v>±0.002</v>
      </c>
      <c r="E11" s="119">
        <v>-0.94268096938918389</v>
      </c>
      <c r="F11" s="120">
        <f>(E11+1)*E$5</f>
        <v>2.8746182051909212E-2</v>
      </c>
      <c r="G11" s="119">
        <v>-0.98497770127150519</v>
      </c>
      <c r="H11" s="120" t="str">
        <f t="shared" ref="H11:H17" si="0">("±"&amp;ROUND((G11+1)*G$5,3))</f>
        <v>±0.005</v>
      </c>
      <c r="I11" s="108">
        <v>-0.94877227838185474</v>
      </c>
      <c r="J11" s="120" t="str">
        <f t="shared" ref="J11:J17" si="1">("±"&amp;ROUND((I11+1)*I$5,2))</f>
        <v>±0.03</v>
      </c>
      <c r="K11" s="108">
        <v>2.3267901579557382E-2</v>
      </c>
      <c r="L11" s="120" t="str">
        <f>("±"&amp;ROUND((K11+1)*K$5,2))</f>
        <v>±0.08</v>
      </c>
      <c r="M11" s="108">
        <v>7.8700368612247162E-2</v>
      </c>
      <c r="N11" s="120" t="str">
        <f t="shared" ref="N11:N17" si="2">("±"&amp;ROUND((M11+1)*M$5,2))</f>
        <v>±0.27</v>
      </c>
      <c r="O11" s="108">
        <v>-0.58461958593171981</v>
      </c>
      <c r="P11" s="120" t="str">
        <f t="shared" ref="P11:P17" si="3">("±"&amp;ROUND((O11+1)*O$5,2))</f>
        <v>±0.04</v>
      </c>
      <c r="Q11" s="108">
        <v>-0.80758099258793647</v>
      </c>
      <c r="R11" s="120" t="str">
        <f t="shared" ref="R11:R17" si="4">("±"&amp;ROUND((Q11+1)*Q$5,2))</f>
        <v>±0.03</v>
      </c>
      <c r="S11" s="108">
        <v>-0.45963387052080895</v>
      </c>
      <c r="T11" s="120" t="str">
        <f t="shared" ref="T11:T17" si="5">("±"&amp;ROUND((S11+1)*S$5,2))</f>
        <v>±0.06</v>
      </c>
    </row>
    <row r="12" spans="1:20">
      <c r="A12" s="8" t="s">
        <v>76</v>
      </c>
      <c r="B12" s="8" t="s">
        <v>70</v>
      </c>
      <c r="C12" s="119">
        <v>-0.99337649469816003</v>
      </c>
      <c r="D12" s="120" t="str">
        <f t="shared" ref="D12:D17" si="6">("±"&amp;ROUND((C12+1)*C$5,3))</f>
        <v>±0.002</v>
      </c>
      <c r="E12" s="119">
        <v>-0.94936759566277829</v>
      </c>
      <c r="F12" s="120">
        <f t="shared" ref="F12:F22" si="7">(E12+1)*E$5</f>
        <v>2.5392758692764809E-2</v>
      </c>
      <c r="G12" s="119">
        <v>-0.99789511427659516</v>
      </c>
      <c r="H12" s="120" t="str">
        <f t="shared" si="0"/>
        <v>±0.001</v>
      </c>
      <c r="I12" s="108">
        <v>-0.96241940059544839</v>
      </c>
      <c r="J12" s="120" t="str">
        <f t="shared" si="1"/>
        <v>±0.02</v>
      </c>
      <c r="K12" s="108">
        <v>0.22166806047976739</v>
      </c>
      <c r="L12" s="120" t="str">
        <f t="shared" ref="L12:L17" si="8">("±"&amp;ROUND((K12+1)*K$5,2))</f>
        <v>±0.1</v>
      </c>
      <c r="M12" s="108">
        <v>0.11671681175101711</v>
      </c>
      <c r="N12" s="120" t="str">
        <f t="shared" si="2"/>
        <v>±0.28</v>
      </c>
      <c r="O12" s="108">
        <v>-0.36986470794647985</v>
      </c>
      <c r="P12" s="120" t="str">
        <f t="shared" si="3"/>
        <v>±0.05</v>
      </c>
      <c r="Q12" s="108">
        <v>-0.76926097080176126</v>
      </c>
      <c r="R12" s="120" t="str">
        <f t="shared" si="4"/>
        <v>±0.03</v>
      </c>
      <c r="S12" s="108"/>
      <c r="T12" s="120"/>
    </row>
    <row r="13" spans="1:20">
      <c r="A13" s="8" t="s">
        <v>76</v>
      </c>
      <c r="B13" s="8" t="s">
        <v>72</v>
      </c>
      <c r="C13" s="119">
        <v>-0.99569134533321857</v>
      </c>
      <c r="D13" s="120" t="str">
        <f t="shared" si="6"/>
        <v>±0.001</v>
      </c>
      <c r="E13" s="119">
        <v>-0.9765009946765183</v>
      </c>
      <c r="F13" s="120">
        <f t="shared" si="7"/>
        <v>1.1785033310387502E-2</v>
      </c>
      <c r="G13" s="119">
        <v>-0.99843838690467079</v>
      </c>
      <c r="H13" s="120" t="str">
        <f t="shared" si="0"/>
        <v>±0.001</v>
      </c>
      <c r="I13" s="108">
        <v>-0.97040209500674113</v>
      </c>
      <c r="J13" s="120" t="str">
        <f t="shared" si="1"/>
        <v>±0.02</v>
      </c>
      <c r="K13" s="108">
        <v>9.3603252168672713E-2</v>
      </c>
      <c r="L13" s="120" t="str">
        <f t="shared" si="8"/>
        <v>±0.09</v>
      </c>
      <c r="M13" s="108">
        <v>0.10274920893320605</v>
      </c>
      <c r="N13" s="120" t="str">
        <f t="shared" si="2"/>
        <v>±0.28</v>
      </c>
      <c r="O13" s="108">
        <v>-0.75980680012948121</v>
      </c>
      <c r="P13" s="120" t="str">
        <f t="shared" si="3"/>
        <v>±0.02</v>
      </c>
      <c r="Q13" s="108">
        <v>-0.77823512547345086</v>
      </c>
      <c r="R13" s="120" t="str">
        <f t="shared" si="4"/>
        <v>±0.03</v>
      </c>
      <c r="S13" s="108">
        <v>-0.34444125705281281</v>
      </c>
      <c r="T13" s="120" t="str">
        <f t="shared" si="5"/>
        <v>±0.08</v>
      </c>
    </row>
    <row r="14" spans="1:20">
      <c r="A14" s="8"/>
      <c r="B14" s="8"/>
      <c r="C14" s="119"/>
      <c r="D14" s="120"/>
      <c r="E14" s="119"/>
      <c r="F14" s="120"/>
      <c r="G14" s="119"/>
      <c r="H14" s="120"/>
      <c r="I14" s="108"/>
      <c r="J14" s="120"/>
      <c r="K14" s="108"/>
      <c r="L14" s="120"/>
      <c r="M14" s="108"/>
      <c r="N14" s="120"/>
      <c r="O14" s="108"/>
      <c r="P14" s="120"/>
      <c r="Q14" s="108"/>
      <c r="R14" s="120"/>
      <c r="S14" s="108"/>
      <c r="T14" s="120"/>
    </row>
    <row r="15" spans="1:20">
      <c r="A15" s="8" t="s">
        <v>77</v>
      </c>
      <c r="B15" s="8" t="s">
        <v>69</v>
      </c>
      <c r="C15" s="119">
        <v>-0.99203602469609165</v>
      </c>
      <c r="D15" s="120" t="str">
        <f t="shared" si="6"/>
        <v>±0.002</v>
      </c>
      <c r="E15" s="119">
        <v>-0.9607831136032573</v>
      </c>
      <c r="F15" s="120">
        <f t="shared" si="7"/>
        <v>1.9667739385269351E-2</v>
      </c>
      <c r="G15" s="119">
        <v>-0.99501143443147333</v>
      </c>
      <c r="H15" s="120" t="str">
        <f t="shared" si="0"/>
        <v>±0.002</v>
      </c>
      <c r="I15" s="108">
        <v>-0.95381154005749913</v>
      </c>
      <c r="J15" s="120" t="str">
        <f t="shared" si="1"/>
        <v>±0.03</v>
      </c>
      <c r="K15" s="108">
        <v>0.18925233697139432</v>
      </c>
      <c r="L15" s="120" t="str">
        <f t="shared" si="8"/>
        <v>±0.1</v>
      </c>
      <c r="M15" s="108">
        <v>0.24735545932760328</v>
      </c>
      <c r="N15" s="120" t="str">
        <f t="shared" si="2"/>
        <v>±0.31</v>
      </c>
      <c r="O15" s="108">
        <v>-0.85613714937289598</v>
      </c>
      <c r="P15" s="120" t="str">
        <f t="shared" si="3"/>
        <v>±0.01</v>
      </c>
      <c r="Q15" s="108">
        <v>-0.80133169764995271</v>
      </c>
      <c r="R15" s="120" t="str">
        <f t="shared" si="4"/>
        <v>±0.03</v>
      </c>
      <c r="S15" s="108">
        <v>-0.42630542961783069</v>
      </c>
      <c r="T15" s="120" t="str">
        <f t="shared" si="5"/>
        <v>±0.07</v>
      </c>
    </row>
    <row r="16" spans="1:20">
      <c r="A16" s="8" t="s">
        <v>77</v>
      </c>
      <c r="B16" s="8" t="s">
        <v>70</v>
      </c>
      <c r="C16" s="119">
        <v>-0.99437702599038158</v>
      </c>
      <c r="D16" s="120" t="str">
        <f t="shared" si="6"/>
        <v>±0.001</v>
      </c>
      <c r="E16" s="119">
        <v>-0.96656361526379631</v>
      </c>
      <c r="F16" s="120">
        <f t="shared" si="7"/>
        <v>1.6768748398951764E-2</v>
      </c>
      <c r="G16" s="119">
        <v>-0.99859900825782022</v>
      </c>
      <c r="H16" s="120" t="str">
        <f t="shared" si="0"/>
        <v>±0.001</v>
      </c>
      <c r="I16" s="108">
        <v>-0.9633684864108536</v>
      </c>
      <c r="J16" s="120" t="str">
        <f t="shared" si="1"/>
        <v>±0.02</v>
      </c>
      <c r="K16" s="108">
        <v>0.29976344637574881</v>
      </c>
      <c r="L16" s="120" t="str">
        <f t="shared" si="8"/>
        <v>±0.11</v>
      </c>
      <c r="M16" s="108">
        <v>0.25400807094421207</v>
      </c>
      <c r="N16" s="120" t="str">
        <f t="shared" si="2"/>
        <v>±0.31</v>
      </c>
      <c r="O16" s="108">
        <v>-0.84199738319469897</v>
      </c>
      <c r="P16" s="120" t="str">
        <f t="shared" si="3"/>
        <v>±0.01</v>
      </c>
      <c r="Q16" s="108">
        <v>-0.76575100951220376</v>
      </c>
      <c r="R16" s="120" t="str">
        <f t="shared" si="4"/>
        <v>±0.03</v>
      </c>
      <c r="S16" s="108">
        <v>-0.3274532253954765</v>
      </c>
      <c r="T16" s="120" t="str">
        <f t="shared" si="5"/>
        <v>±0.08</v>
      </c>
    </row>
    <row r="17" spans="1:20">
      <c r="A17" s="8" t="s">
        <v>77</v>
      </c>
      <c r="B17" s="8" t="s">
        <v>72</v>
      </c>
      <c r="C17" s="119">
        <v>-0.99556985664316622</v>
      </c>
      <c r="D17" s="120" t="str">
        <f t="shared" si="6"/>
        <v>±0.001</v>
      </c>
      <c r="E17" s="119">
        <v>-0.96879463547417244</v>
      </c>
      <c r="F17" s="120">
        <f t="shared" si="7"/>
        <v>1.5649864976717838E-2</v>
      </c>
      <c r="G17" s="119">
        <v>-0.99920334865701443</v>
      </c>
      <c r="H17" s="120" t="str">
        <f t="shared" si="0"/>
        <v>±0</v>
      </c>
      <c r="I17" s="108">
        <v>-0.97196808015110503</v>
      </c>
      <c r="J17" s="120" t="str">
        <f t="shared" si="1"/>
        <v>±0.02</v>
      </c>
      <c r="K17" s="108">
        <v>0.30508274009907943</v>
      </c>
      <c r="L17" s="120" t="str">
        <f t="shared" si="8"/>
        <v>±0.11</v>
      </c>
      <c r="M17" s="108">
        <v>0.24105147778996838</v>
      </c>
      <c r="N17" s="120" t="str">
        <f t="shared" si="2"/>
        <v>±0.31</v>
      </c>
      <c r="O17" s="108">
        <v>-0.87224134126339581</v>
      </c>
      <c r="P17" s="120" t="str">
        <f t="shared" si="3"/>
        <v>±0.01</v>
      </c>
      <c r="Q17" s="108">
        <v>-0.73460060010506489</v>
      </c>
      <c r="R17" s="120" t="str">
        <f t="shared" si="4"/>
        <v>±0.04</v>
      </c>
      <c r="S17" s="108">
        <v>-0.19800979021613885</v>
      </c>
      <c r="T17" s="120" t="str">
        <f t="shared" si="5"/>
        <v>±0.1</v>
      </c>
    </row>
    <row r="18" spans="1:20" ht="15.6">
      <c r="A18" s="7" t="s">
        <v>222</v>
      </c>
      <c r="B18" s="8"/>
      <c r="C18" s="119"/>
      <c r="D18" s="113"/>
      <c r="E18" s="119"/>
      <c r="F18" s="113"/>
      <c r="G18" s="119"/>
      <c r="H18" s="108"/>
      <c r="I18" s="108"/>
      <c r="J18" s="108"/>
      <c r="K18" s="108"/>
      <c r="L18" s="108"/>
      <c r="M18" s="108"/>
      <c r="N18" s="108"/>
      <c r="O18" s="108"/>
      <c r="P18" s="108"/>
      <c r="Q18" s="108"/>
      <c r="R18" s="108"/>
      <c r="S18" s="108"/>
    </row>
    <row r="19" spans="1:20">
      <c r="A19" s="8" t="s">
        <v>76</v>
      </c>
      <c r="B19" s="8" t="s">
        <v>69</v>
      </c>
      <c r="C19" s="119">
        <v>-0.98292399214248005</v>
      </c>
      <c r="D19" s="120" t="str">
        <f t="shared" ref="D19:D22" si="9">("±"&amp;ROUND((C19+1)*C$5,3))</f>
        <v>±0.004</v>
      </c>
      <c r="E19" s="119">
        <v>-0.83495242745641973</v>
      </c>
      <c r="F19" s="120">
        <f t="shared" si="7"/>
        <v>8.2773339273259888E-2</v>
      </c>
      <c r="G19" s="119">
        <v>-0.97546831701341008</v>
      </c>
      <c r="H19" s="120" t="str">
        <f t="shared" ref="H19:H22" si="10">("±"&amp;ROUND((G19+1)*G$5,3))</f>
        <v>±0.009</v>
      </c>
      <c r="I19" s="108">
        <v>-0.95235307239988609</v>
      </c>
      <c r="J19" s="120" t="str">
        <f t="shared" ref="J19:J22" si="11">("±"&amp;ROUND((I19+1)*I$5,2))</f>
        <v>±0.03</v>
      </c>
      <c r="K19" s="108">
        <v>0.51183261976532135</v>
      </c>
      <c r="L19" s="120" t="str">
        <f t="shared" ref="L19:L22" si="12">("±"&amp;ROUND((K19+1)*K$5,2))</f>
        <v>±0.12</v>
      </c>
      <c r="M19" s="108">
        <v>0.35917228822235847</v>
      </c>
      <c r="N19" s="120" t="str">
        <f t="shared" ref="N19:N22" si="13">("±"&amp;ROUND((M19+1)*M$5,2))</f>
        <v>±0.34</v>
      </c>
      <c r="O19" s="108">
        <v>-0.40404853646710825</v>
      </c>
      <c r="P19" s="120" t="str">
        <f t="shared" ref="P19:P22" si="14">("±"&amp;ROUND((O19+1)*O$5,2))</f>
        <v>±0.05</v>
      </c>
      <c r="Q19" s="108">
        <v>-0.74854656790018104</v>
      </c>
      <c r="R19" s="120" t="str">
        <f t="shared" ref="R19:R22" si="15">("±"&amp;ROUND((Q19+1)*Q$5,2))</f>
        <v>±0.03</v>
      </c>
      <c r="S19" s="108">
        <v>-0.17361660795880662</v>
      </c>
      <c r="T19" s="120" t="str">
        <f t="shared" ref="T19:T22" si="16">("±"&amp;ROUND((S19+1)*S$5,2))</f>
        <v>±0.1</v>
      </c>
    </row>
    <row r="20" spans="1:20">
      <c r="A20" s="8" t="s">
        <v>76</v>
      </c>
      <c r="B20" s="8" t="s">
        <v>72</v>
      </c>
      <c r="C20" s="119">
        <v>-0.77381204777942991</v>
      </c>
      <c r="D20" s="120" t="str">
        <f t="shared" si="9"/>
        <v>±0.058</v>
      </c>
      <c r="E20" s="119">
        <v>-0.97267481625685259</v>
      </c>
      <c r="F20" s="120">
        <f t="shared" si="7"/>
        <v>1.3703907726837279E-2</v>
      </c>
      <c r="G20" s="119">
        <v>-0.99785307198536377</v>
      </c>
      <c r="H20" s="120" t="str">
        <f t="shared" si="10"/>
        <v>±0.001</v>
      </c>
      <c r="I20" s="108">
        <v>-0.9738775120078208</v>
      </c>
      <c r="J20" s="120" t="str">
        <f t="shared" si="11"/>
        <v>±0.01</v>
      </c>
      <c r="K20" s="108">
        <v>0.36793919381068174</v>
      </c>
      <c r="L20" s="120" t="str">
        <f t="shared" si="12"/>
        <v>±0.11</v>
      </c>
      <c r="M20" s="108">
        <v>0.22350706883244187</v>
      </c>
      <c r="N20" s="120" t="str">
        <f t="shared" si="13"/>
        <v>±0.31</v>
      </c>
      <c r="O20" s="108">
        <v>-0.77214127529269438</v>
      </c>
      <c r="P20" s="120" t="str">
        <f t="shared" si="14"/>
        <v>±0.02</v>
      </c>
      <c r="Q20" s="108">
        <v>-0.7376655938725738</v>
      </c>
      <c r="R20" s="120" t="str">
        <f t="shared" si="15"/>
        <v>±0.04</v>
      </c>
      <c r="S20" s="108">
        <v>-7.2233563599190642E-2</v>
      </c>
      <c r="T20" s="120" t="str">
        <f t="shared" si="16"/>
        <v>±0.11</v>
      </c>
    </row>
    <row r="21" spans="1:20">
      <c r="A21" s="8" t="s">
        <v>77</v>
      </c>
      <c r="B21" s="8" t="s">
        <v>69</v>
      </c>
      <c r="C21" s="119">
        <v>-0.98292863886336646</v>
      </c>
      <c r="D21" s="120" t="str">
        <f t="shared" si="9"/>
        <v>±0.004</v>
      </c>
      <c r="E21" s="119">
        <v>-0.93676340782325274</v>
      </c>
      <c r="F21" s="120">
        <f t="shared" si="7"/>
        <v>3.1713910226389863E-2</v>
      </c>
      <c r="G21" s="119">
        <v>-0.99391606613372596</v>
      </c>
      <c r="H21" s="120" t="str">
        <f t="shared" si="10"/>
        <v>±0.002</v>
      </c>
      <c r="I21" s="108">
        <v>-0.96541211111106451</v>
      </c>
      <c r="J21" s="120" t="str">
        <f t="shared" si="11"/>
        <v>±0.02</v>
      </c>
      <c r="K21" s="108">
        <v>0.41868245823933203</v>
      </c>
      <c r="L21" s="120" t="str">
        <f t="shared" si="12"/>
        <v>±0.12</v>
      </c>
      <c r="M21" s="108">
        <v>0.38753567860374227</v>
      </c>
      <c r="N21" s="120" t="str">
        <f t="shared" si="13"/>
        <v>±0.35</v>
      </c>
      <c r="O21" s="108">
        <v>-0.89210538766958714</v>
      </c>
      <c r="P21" s="120" t="str">
        <f t="shared" si="14"/>
        <v>±0.01</v>
      </c>
      <c r="Q21" s="108">
        <v>-0.75494967316480566</v>
      </c>
      <c r="R21" s="120" t="str">
        <f t="shared" si="15"/>
        <v>±0.03</v>
      </c>
      <c r="S21" s="108">
        <v>-0.1410783777937461</v>
      </c>
      <c r="T21" s="120" t="str">
        <f t="shared" si="16"/>
        <v>±0.1</v>
      </c>
    </row>
    <row r="22" spans="1:20">
      <c r="A22" s="8" t="s">
        <v>77</v>
      </c>
      <c r="B22" s="8" t="s">
        <v>72</v>
      </c>
      <c r="C22" s="119">
        <v>-0.91117358835632101</v>
      </c>
      <c r="D22" s="120" t="str">
        <f t="shared" si="9"/>
        <v>±0.023</v>
      </c>
      <c r="E22" s="119">
        <v>-0.96744486088939796</v>
      </c>
      <c r="F22" s="120">
        <f t="shared" si="7"/>
        <v>1.6326793137042404E-2</v>
      </c>
      <c r="G22" s="119">
        <v>-0.9993076505474453</v>
      </c>
      <c r="H22" s="120" t="str">
        <f t="shared" si="10"/>
        <v>±0</v>
      </c>
      <c r="I22" s="108">
        <v>-0.97697817652657382</v>
      </c>
      <c r="J22" s="120" t="str">
        <f t="shared" si="11"/>
        <v>±0.01</v>
      </c>
      <c r="K22" s="108">
        <v>0.3248191975684025</v>
      </c>
      <c r="L22" s="120" t="str">
        <f t="shared" si="12"/>
        <v>±0.11</v>
      </c>
      <c r="M22" s="108">
        <v>0.2105701321542186</v>
      </c>
      <c r="N22" s="120" t="str">
        <f t="shared" si="13"/>
        <v>±0.3</v>
      </c>
      <c r="O22" s="108">
        <v>-0.89101948025629785</v>
      </c>
      <c r="P22" s="120" t="str">
        <f t="shared" si="14"/>
        <v>±0.01</v>
      </c>
      <c r="Q22" s="108">
        <v>-0.7428672304900874</v>
      </c>
      <c r="R22" s="120" t="str">
        <f t="shared" si="15"/>
        <v>±0.04</v>
      </c>
      <c r="S22" s="108">
        <v>-0.20966536374305655</v>
      </c>
      <c r="T22" s="120" t="str">
        <f t="shared" si="16"/>
        <v>±0.09</v>
      </c>
    </row>
    <row r="23" spans="1:20" ht="24.75" customHeight="1">
      <c r="A23" s="8"/>
      <c r="B23" s="8"/>
      <c r="C23" s="129" t="s">
        <v>397</v>
      </c>
      <c r="D23" s="130"/>
      <c r="E23" s="129" t="s">
        <v>398</v>
      </c>
      <c r="F23" s="129"/>
      <c r="G23" s="129" t="s">
        <v>399</v>
      </c>
      <c r="H23" s="129"/>
      <c r="I23" s="129" t="s">
        <v>400</v>
      </c>
      <c r="J23" s="129"/>
      <c r="K23" s="129" t="s">
        <v>401</v>
      </c>
      <c r="L23" s="129"/>
      <c r="M23" s="129" t="s">
        <v>402</v>
      </c>
      <c r="N23" s="129"/>
      <c r="O23" s="129" t="s">
        <v>403</v>
      </c>
      <c r="P23" s="129"/>
      <c r="Q23" s="129" t="s">
        <v>404</v>
      </c>
      <c r="R23" s="129"/>
      <c r="S23" s="129" t="s">
        <v>405</v>
      </c>
      <c r="T23" s="129"/>
    </row>
    <row r="24" spans="1:20" ht="15.6">
      <c r="A24" s="107" t="s">
        <v>387</v>
      </c>
      <c r="B24" s="105"/>
      <c r="C24" s="122">
        <v>0.60647714256743535</v>
      </c>
      <c r="D24" s="123"/>
      <c r="E24" s="122">
        <v>0.74405496158778006</v>
      </c>
      <c r="F24" s="124"/>
      <c r="G24" s="122">
        <v>0.65821310680518574</v>
      </c>
      <c r="H24" s="124"/>
      <c r="I24" s="122">
        <v>0.77311596860230336</v>
      </c>
      <c r="J24" s="124"/>
      <c r="K24" s="122">
        <v>0.55563166390619501</v>
      </c>
      <c r="L24" s="124"/>
      <c r="M24" s="122">
        <v>0.60384586345479907</v>
      </c>
      <c r="N24" s="124"/>
      <c r="O24" s="122">
        <v>0.55609474181543805</v>
      </c>
      <c r="P24" s="124"/>
      <c r="Q24" s="125">
        <v>0.56654607822811132</v>
      </c>
      <c r="R24" s="124"/>
      <c r="S24" s="122">
        <v>0.56238402387618569</v>
      </c>
    </row>
    <row r="25" spans="1:20" ht="15.6">
      <c r="A25" s="7" t="s">
        <v>385</v>
      </c>
      <c r="B25" s="105"/>
      <c r="T25" s="115"/>
    </row>
    <row r="26" spans="1:20">
      <c r="A26" s="19" t="s">
        <v>0</v>
      </c>
      <c r="B26" s="38" t="s">
        <v>19</v>
      </c>
      <c r="C26" s="103">
        <v>-0.13838894192127604</v>
      </c>
      <c r="D26" s="114"/>
      <c r="E26" s="103">
        <v>3.0834146568445409E-2</v>
      </c>
      <c r="F26" s="103"/>
      <c r="G26" s="103">
        <v>-0.55146189168840176</v>
      </c>
      <c r="H26" s="103"/>
      <c r="I26" s="103">
        <v>-0.67948051176129698</v>
      </c>
      <c r="J26" s="103"/>
      <c r="K26" s="103">
        <v>-0.30789850151378417</v>
      </c>
      <c r="L26" s="103"/>
      <c r="M26" s="103">
        <v>-0.47076101903656176</v>
      </c>
      <c r="N26" s="103"/>
      <c r="O26" s="103">
        <v>-0.32263643417338383</v>
      </c>
      <c r="P26" s="103"/>
      <c r="Q26" s="103">
        <v>-0.25910593860807285</v>
      </c>
      <c r="R26" s="103"/>
      <c r="S26" s="103">
        <v>-0.30190647046312291</v>
      </c>
    </row>
    <row r="27" spans="1:20">
      <c r="A27" s="19" t="s">
        <v>1</v>
      </c>
      <c r="B27" s="38" t="s">
        <v>19</v>
      </c>
      <c r="C27" s="103">
        <v>0.35829150354327033</v>
      </c>
      <c r="D27" s="114"/>
      <c r="E27" s="103">
        <v>-7.9830169817805108E-2</v>
      </c>
      <c r="F27" s="103"/>
      <c r="G27" s="103">
        <v>1.4277449308937658</v>
      </c>
      <c r="H27" s="103"/>
      <c r="I27" s="103">
        <v>1.7591874813653541</v>
      </c>
      <c r="J27" s="103"/>
      <c r="K27" s="103">
        <v>0.79715485583269263</v>
      </c>
      <c r="L27" s="103"/>
      <c r="M27" s="103">
        <v>1.2188088945439102</v>
      </c>
      <c r="N27" s="103"/>
      <c r="O27" s="103">
        <v>0.83531163323425117</v>
      </c>
      <c r="P27" s="103"/>
      <c r="Q27" s="103">
        <v>0.67083001742788917</v>
      </c>
      <c r="R27" s="103"/>
      <c r="S27" s="103">
        <v>0.78164137777141263</v>
      </c>
    </row>
    <row r="28" spans="1:20">
      <c r="A28" s="106" t="s">
        <v>386</v>
      </c>
      <c r="B28" s="38" t="s">
        <v>19</v>
      </c>
      <c r="C28" s="127">
        <v>0</v>
      </c>
      <c r="D28" s="128"/>
      <c r="E28" s="127">
        <v>0</v>
      </c>
      <c r="F28" s="127"/>
      <c r="G28" s="127">
        <v>0</v>
      </c>
      <c r="H28" s="127"/>
      <c r="I28" s="127">
        <v>0</v>
      </c>
      <c r="J28" s="127"/>
      <c r="K28" s="127">
        <v>0</v>
      </c>
      <c r="L28" s="127"/>
      <c r="M28" s="127">
        <v>0</v>
      </c>
      <c r="N28" s="127"/>
      <c r="O28" s="127">
        <v>0</v>
      </c>
      <c r="P28" s="127"/>
      <c r="Q28" s="127">
        <v>0</v>
      </c>
      <c r="R28" s="127"/>
      <c r="S28" s="127">
        <v>0</v>
      </c>
    </row>
    <row r="29" spans="1:20" ht="15.6">
      <c r="A29" s="7" t="s">
        <v>181</v>
      </c>
      <c r="B29" s="8"/>
      <c r="C29" s="103"/>
      <c r="D29" s="114"/>
      <c r="E29" s="103"/>
      <c r="F29" s="103"/>
      <c r="G29" s="103"/>
      <c r="H29" s="103"/>
      <c r="I29" s="103"/>
      <c r="J29" s="103"/>
      <c r="K29" s="103"/>
      <c r="L29" s="103"/>
      <c r="M29" s="103"/>
      <c r="N29" s="103"/>
      <c r="O29" s="103"/>
      <c r="P29" s="103"/>
      <c r="Q29" s="103"/>
      <c r="R29" s="103"/>
      <c r="S29" s="103"/>
    </row>
    <row r="30" spans="1:20">
      <c r="A30" s="8" t="s">
        <v>76</v>
      </c>
      <c r="B30" s="8" t="s">
        <v>69</v>
      </c>
      <c r="C30" s="102">
        <v>-0.98726221630434363</v>
      </c>
      <c r="D30" s="120" t="str">
        <f>("±"&amp;ROUND((C30+1)*C$24,3))</f>
        <v>±0.008</v>
      </c>
      <c r="E30" s="102">
        <v>-0.91762097143405497</v>
      </c>
      <c r="F30" s="120" t="str">
        <f t="shared" ref="F30:F35" si="17">("±"&amp;ROUND((E30+1)*E$24,3))</f>
        <v>±0.061</v>
      </c>
      <c r="G30" s="102">
        <v>-0.97840992140143912</v>
      </c>
      <c r="H30" s="120" t="str">
        <f t="shared" ref="H30:H35" si="18">("±"&amp;ROUND((G30+1)*G$24,3))</f>
        <v>±0.014</v>
      </c>
      <c r="I30" s="103">
        <v>-0.92637541323399264</v>
      </c>
      <c r="J30" s="120" t="str">
        <f>("±"&amp;ROUND((I30+1)*I$24,2))</f>
        <v>±0.06</v>
      </c>
      <c r="K30" s="103">
        <v>0.47064273063491724</v>
      </c>
      <c r="L30" s="120" t="str">
        <f t="shared" ref="L30:L35" si="19">("±"&amp;ROUND((K30+1)*K$24,2))</f>
        <v>±0.82</v>
      </c>
      <c r="M30" s="103">
        <v>0.55031038615010042</v>
      </c>
      <c r="N30" s="120" t="str">
        <f t="shared" ref="N30:N35" si="20">("±"&amp;ROUND((M30+1)*M$24,2))</f>
        <v>±0.94</v>
      </c>
      <c r="O30" s="103">
        <v>-0.40301441542858418</v>
      </c>
      <c r="P30" s="120" t="str">
        <f t="shared" ref="P30:P35" si="21">("±"&amp;ROUND((O30+1)*O$24,2))</f>
        <v>±0.33</v>
      </c>
      <c r="Q30" s="103">
        <v>-0.72345500718851952</v>
      </c>
      <c r="R30" s="120" t="str">
        <f t="shared" ref="R30:R35" si="22">("±"&amp;ROUND((Q30+1)*Q$24,2))</f>
        <v>±0.16</v>
      </c>
      <c r="S30" s="103">
        <v>-0.22338468843477821</v>
      </c>
      <c r="T30" s="120" t="str">
        <f t="shared" ref="T30:T35" si="23">("±"&amp;ROUND((S30+1)*S$24,2))</f>
        <v>±0.44</v>
      </c>
    </row>
    <row r="31" spans="1:20">
      <c r="A31" s="8" t="s">
        <v>76</v>
      </c>
      <c r="B31" s="8" t="s">
        <v>70</v>
      </c>
      <c r="C31" s="102">
        <v>-0.99150117578953478</v>
      </c>
      <c r="D31" s="120" t="str">
        <f t="shared" ref="D31:D35" si="24">("±"&amp;ROUND((C31+1)*C$24,3))</f>
        <v>±0.005</v>
      </c>
      <c r="E31" s="102">
        <v>-0.93503199828409489</v>
      </c>
      <c r="F31" s="120" t="str">
        <f t="shared" si="17"/>
        <v>±0.048</v>
      </c>
      <c r="G31" s="102">
        <v>-0.99729915612185494</v>
      </c>
      <c r="H31" s="120" t="str">
        <f t="shared" si="18"/>
        <v>±0.002</v>
      </c>
      <c r="I31" s="103">
        <v>-0.95177917227989928</v>
      </c>
      <c r="J31" s="120" t="str">
        <f t="shared" ref="J31:J35" si="25">("±"&amp;ROUND((I31+1)*I$24,2))</f>
        <v>±0.04</v>
      </c>
      <c r="K31" s="103">
        <v>0.56756001790672883</v>
      </c>
      <c r="L31" s="120" t="str">
        <f t="shared" si="19"/>
        <v>±0.87</v>
      </c>
      <c r="M31" s="103">
        <v>0.43289382939070498</v>
      </c>
      <c r="N31" s="120" t="str">
        <f t="shared" si="20"/>
        <v>±0.87</v>
      </c>
      <c r="O31" s="103">
        <v>-0.19145394592115006</v>
      </c>
      <c r="P31" s="120" t="str">
        <f t="shared" si="21"/>
        <v>±0.45</v>
      </c>
      <c r="Q31" s="103">
        <v>-0.70393162558434375</v>
      </c>
      <c r="R31" s="120" t="str">
        <f t="shared" si="22"/>
        <v>±0.17</v>
      </c>
      <c r="S31" s="103"/>
      <c r="T31" s="120"/>
    </row>
    <row r="32" spans="1:20">
      <c r="A32" s="8" t="s">
        <v>76</v>
      </c>
      <c r="B32" s="8" t="s">
        <v>72</v>
      </c>
      <c r="C32" s="102">
        <v>-0.99439933243074863</v>
      </c>
      <c r="D32" s="120" t="str">
        <f t="shared" si="24"/>
        <v>±0.003</v>
      </c>
      <c r="E32" s="102">
        <v>-0.96945447542139596</v>
      </c>
      <c r="F32" s="120" t="str">
        <f t="shared" si="17"/>
        <v>±0.023</v>
      </c>
      <c r="G32" s="102">
        <v>-0.99797011445680284</v>
      </c>
      <c r="H32" s="120" t="str">
        <f t="shared" si="18"/>
        <v>±0.001</v>
      </c>
      <c r="I32" s="103">
        <v>-0.96152673179135129</v>
      </c>
      <c r="J32" s="120" t="str">
        <f t="shared" si="25"/>
        <v>±0.03</v>
      </c>
      <c r="K32" s="103">
        <v>0.4215361271048943</v>
      </c>
      <c r="L32" s="120" t="str">
        <f t="shared" si="19"/>
        <v>±0.79</v>
      </c>
      <c r="M32" s="103">
        <v>0.43342463231182449</v>
      </c>
      <c r="N32" s="120" t="str">
        <f t="shared" si="20"/>
        <v>±0.87</v>
      </c>
      <c r="O32" s="103">
        <v>-0.68778136822127312</v>
      </c>
      <c r="P32" s="120" t="str">
        <f t="shared" si="21"/>
        <v>±0.17</v>
      </c>
      <c r="Q32" s="103">
        <v>-0.71173569552100124</v>
      </c>
      <c r="R32" s="120" t="str">
        <f t="shared" si="22"/>
        <v>±0.16</v>
      </c>
      <c r="S32" s="103">
        <v>-0.14786241290807267</v>
      </c>
      <c r="T32" s="120" t="str">
        <f t="shared" si="23"/>
        <v>±0.48</v>
      </c>
    </row>
    <row r="33" spans="1:20">
      <c r="A33" s="8" t="s">
        <v>77</v>
      </c>
      <c r="B33" s="8" t="s">
        <v>69</v>
      </c>
      <c r="C33" s="102">
        <v>-0.98876346004017324</v>
      </c>
      <c r="D33" s="120" t="str">
        <f t="shared" si="24"/>
        <v>±0.007</v>
      </c>
      <c r="E33" s="102">
        <v>-0.94466807162489153</v>
      </c>
      <c r="F33" s="120" t="str">
        <f t="shared" si="17"/>
        <v>±0.041</v>
      </c>
      <c r="G33" s="102">
        <v>-0.99296152810450622</v>
      </c>
      <c r="H33" s="120" t="str">
        <f t="shared" si="18"/>
        <v>±0.005</v>
      </c>
      <c r="I33" s="103">
        <v>-0.93483173214109894</v>
      </c>
      <c r="J33" s="120" t="str">
        <f t="shared" si="25"/>
        <v>±0.05</v>
      </c>
      <c r="K33" s="103">
        <v>0.67794109056799146</v>
      </c>
      <c r="L33" s="120" t="str">
        <f t="shared" si="19"/>
        <v>±0.93</v>
      </c>
      <c r="M33" s="103">
        <v>0.75992000577455254</v>
      </c>
      <c r="N33" s="120" t="str">
        <f t="shared" si="20"/>
        <v>±1.06</v>
      </c>
      <c r="O33" s="103">
        <v>-0.79702088365181889</v>
      </c>
      <c r="P33" s="120" t="str">
        <f t="shared" si="21"/>
        <v>±0.11</v>
      </c>
      <c r="Q33" s="103">
        <v>-0.71969472117627786</v>
      </c>
      <c r="R33" s="120" t="str">
        <f t="shared" si="22"/>
        <v>±0.16</v>
      </c>
      <c r="S33" s="103">
        <v>-0.19056228593886126</v>
      </c>
      <c r="T33" s="120" t="str">
        <f t="shared" si="23"/>
        <v>±0.46</v>
      </c>
    </row>
    <row r="34" spans="1:20">
      <c r="A34" s="8" t="s">
        <v>77</v>
      </c>
      <c r="B34" s="8" t="s">
        <v>70</v>
      </c>
      <c r="C34" s="102">
        <v>-0.99246548501731302</v>
      </c>
      <c r="D34" s="120" t="str">
        <f t="shared" si="24"/>
        <v>±0.005</v>
      </c>
      <c r="E34" s="102">
        <v>-0.9551968511092388</v>
      </c>
      <c r="F34" s="120" t="str">
        <f t="shared" si="17"/>
        <v>±0.033</v>
      </c>
      <c r="G34" s="102">
        <v>-0.99812273838470211</v>
      </c>
      <c r="H34" s="120" t="str">
        <f t="shared" si="18"/>
        <v>±0.001</v>
      </c>
      <c r="I34" s="103">
        <v>-0.95091553197581702</v>
      </c>
      <c r="J34" s="120" t="str">
        <f t="shared" si="25"/>
        <v>±0.04</v>
      </c>
      <c r="K34" s="103">
        <v>0.74162056305353263</v>
      </c>
      <c r="L34" s="120" t="str">
        <f t="shared" si="19"/>
        <v>±0.97</v>
      </c>
      <c r="M34" s="103">
        <v>0.68031055857233147</v>
      </c>
      <c r="N34" s="120" t="str">
        <f t="shared" si="20"/>
        <v>±1.01</v>
      </c>
      <c r="O34" s="103">
        <v>-0.78828408568367447</v>
      </c>
      <c r="P34" s="120" t="str">
        <f t="shared" si="21"/>
        <v>±0.12</v>
      </c>
      <c r="Q34" s="103">
        <v>-0.68611760867281968</v>
      </c>
      <c r="R34" s="120" t="str">
        <f t="shared" si="22"/>
        <v>±0.18</v>
      </c>
      <c r="S34" s="103">
        <v>-9.8819638656040487E-2</v>
      </c>
      <c r="T34" s="120" t="str">
        <f t="shared" si="23"/>
        <v>±0.51</v>
      </c>
    </row>
    <row r="35" spans="1:20">
      <c r="A35" s="8" t="s">
        <v>77</v>
      </c>
      <c r="B35" s="8" t="s">
        <v>72</v>
      </c>
      <c r="C35" s="102">
        <v>-0.99435498084375262</v>
      </c>
      <c r="D35" s="120" t="str">
        <f t="shared" si="24"/>
        <v>±0.003</v>
      </c>
      <c r="E35" s="102">
        <v>-0.96023720535944945</v>
      </c>
      <c r="F35" s="120" t="str">
        <f t="shared" si="17"/>
        <v>±0.03</v>
      </c>
      <c r="G35" s="102">
        <v>-0.99898488339320524</v>
      </c>
      <c r="H35" s="120" t="str">
        <f t="shared" si="18"/>
        <v>±0.001</v>
      </c>
      <c r="I35" s="103">
        <v>-0.96428090204139594</v>
      </c>
      <c r="J35" s="120" t="str">
        <f t="shared" si="25"/>
        <v>±0.03</v>
      </c>
      <c r="K35" s="103">
        <v>0.66297486896960178</v>
      </c>
      <c r="L35" s="120" t="str">
        <f t="shared" si="19"/>
        <v>±0.92</v>
      </c>
      <c r="M35" s="103">
        <v>0.58138434847864162</v>
      </c>
      <c r="N35" s="120" t="str">
        <f t="shared" si="20"/>
        <v>±0.95</v>
      </c>
      <c r="O35" s="103">
        <v>-0.8372061538748824</v>
      </c>
      <c r="P35" s="120" t="str">
        <f t="shared" si="21"/>
        <v>±0.09</v>
      </c>
      <c r="Q35" s="103">
        <v>-0.66182026724881515</v>
      </c>
      <c r="R35" s="120" t="str">
        <f t="shared" si="22"/>
        <v>±0.19</v>
      </c>
      <c r="S35" s="103">
        <v>2.1919548126863475E-2</v>
      </c>
      <c r="T35" s="120" t="str">
        <f t="shared" si="23"/>
        <v>±0.57</v>
      </c>
    </row>
    <row r="36" spans="1:20" ht="15.6">
      <c r="A36" s="7" t="s">
        <v>222</v>
      </c>
      <c r="B36" s="8"/>
      <c r="C36" s="102"/>
      <c r="D36" s="114"/>
      <c r="E36" s="102"/>
      <c r="F36" s="103"/>
      <c r="G36" s="102"/>
      <c r="H36" s="103"/>
      <c r="I36" s="103"/>
      <c r="J36" s="103"/>
      <c r="K36" s="103"/>
      <c r="L36" s="103"/>
      <c r="M36" s="103"/>
      <c r="N36" s="103"/>
      <c r="O36" s="103"/>
      <c r="P36" s="103"/>
      <c r="Q36" s="103"/>
      <c r="R36" s="103"/>
      <c r="S36" s="103"/>
    </row>
    <row r="37" spans="1:20">
      <c r="A37" s="8" t="s">
        <v>76</v>
      </c>
      <c r="B37" s="8" t="s">
        <v>69</v>
      </c>
      <c r="C37" s="102">
        <v>-0.980997366185693</v>
      </c>
      <c r="D37" s="120" t="str">
        <f t="shared" ref="D37:D40" si="26">("±"&amp;ROUND((C37+1)*C$24,3))</f>
        <v>±0.012</v>
      </c>
      <c r="E37" s="102">
        <v>-0.81633068986878321</v>
      </c>
      <c r="F37" s="120" t="str">
        <f t="shared" ref="F37:F40" si="27">("±"&amp;ROUND((E37+1)*E$24,3))</f>
        <v>±0.137</v>
      </c>
      <c r="G37" s="102">
        <v>-0.97270049343309817</v>
      </c>
      <c r="H37" s="120" t="str">
        <f t="shared" ref="H37:H40" si="28">("±"&amp;ROUND((G37+1)*G$24,3))</f>
        <v>±0.018</v>
      </c>
      <c r="I37" s="103">
        <v>-0.94697723700314218</v>
      </c>
      <c r="J37" s="120" t="str">
        <f t="shared" ref="J37:J40" si="29">("±"&amp;ROUND((I37+1)*I$24,2))</f>
        <v>±0.04</v>
      </c>
      <c r="K37" s="103">
        <v>0.68240738125880007</v>
      </c>
      <c r="L37" s="120" t="str">
        <f t="shared" ref="L37:L40" si="30">("±"&amp;ROUND((K37+1)*K$24,2))</f>
        <v>±0.93</v>
      </c>
      <c r="M37" s="103">
        <v>0.51252292099813612</v>
      </c>
      <c r="N37" s="120" t="str">
        <f t="shared" ref="N37:N40" si="31">("±"&amp;ROUND((M37+1)*M$24,2))</f>
        <v>±0.91</v>
      </c>
      <c r="O37" s="103">
        <v>-0.33680942717365214</v>
      </c>
      <c r="P37" s="120" t="str">
        <f t="shared" ref="P37:P40" si="32">("±"&amp;ROUND((O37+1)*O$24,2))</f>
        <v>±0.37</v>
      </c>
      <c r="Q37" s="103">
        <v>-0.72017596083271274</v>
      </c>
      <c r="R37" s="120" t="str">
        <f t="shared" ref="R37:R40" si="33">("±"&amp;ROUND((Q37+1)*Q$24,2))</f>
        <v>±0.16</v>
      </c>
      <c r="S37" s="103">
        <v>-8.0378673972781534E-2</v>
      </c>
      <c r="T37" s="120" t="str">
        <f t="shared" ref="T37:T40" si="34">("±"&amp;ROUND((S37+1)*S$24,2))</f>
        <v>±0.52</v>
      </c>
    </row>
    <row r="38" spans="1:20">
      <c r="A38" s="8" t="s">
        <v>76</v>
      </c>
      <c r="B38" s="8" t="s">
        <v>72</v>
      </c>
      <c r="C38" s="102">
        <v>-0.75298835796197527</v>
      </c>
      <c r="D38" s="120" t="str">
        <f t="shared" si="26"/>
        <v>±0.15</v>
      </c>
      <c r="E38" s="102">
        <v>-0.97015915994144741</v>
      </c>
      <c r="F38" s="120" t="str">
        <f t="shared" si="27"/>
        <v>±0.022</v>
      </c>
      <c r="G38" s="102">
        <v>-0.9976554179432352</v>
      </c>
      <c r="H38" s="120" t="str">
        <f t="shared" si="28"/>
        <v>±0.002</v>
      </c>
      <c r="I38" s="103">
        <v>-0.9714725802602675</v>
      </c>
      <c r="J38" s="120" t="str">
        <f t="shared" si="29"/>
        <v>±0.02</v>
      </c>
      <c r="K38" s="103">
        <v>0.49387667713549877</v>
      </c>
      <c r="L38" s="120" t="str">
        <f t="shared" si="30"/>
        <v>±0.83</v>
      </c>
      <c r="M38" s="103">
        <v>0.33614760269246258</v>
      </c>
      <c r="N38" s="120" t="str">
        <f t="shared" si="31"/>
        <v>±0.81</v>
      </c>
      <c r="O38" s="103">
        <v>-0.75116376805181928</v>
      </c>
      <c r="P38" s="120" t="str">
        <f t="shared" si="32"/>
        <v>±0.14</v>
      </c>
      <c r="Q38" s="103">
        <v>-0.71351412935815706</v>
      </c>
      <c r="R38" s="120" t="str">
        <f t="shared" si="33"/>
        <v>±0.16</v>
      </c>
      <c r="S38" s="103">
        <v>1.3180006420736801E-2</v>
      </c>
      <c r="T38" s="120" t="str">
        <f t="shared" si="34"/>
        <v>±0.57</v>
      </c>
    </row>
    <row r="39" spans="1:20">
      <c r="A39" s="8" t="s">
        <v>77</v>
      </c>
      <c r="B39" s="8" t="s">
        <v>69</v>
      </c>
      <c r="C39" s="102">
        <v>-0.98027477971024868</v>
      </c>
      <c r="D39" s="120" t="str">
        <f t="shared" si="26"/>
        <v>±0.012</v>
      </c>
      <c r="E39" s="102">
        <v>-0.92693284963770117</v>
      </c>
      <c r="F39" s="120" t="str">
        <f t="shared" si="27"/>
        <v>±0.054</v>
      </c>
      <c r="G39" s="102">
        <v>-0.99297027725088594</v>
      </c>
      <c r="H39" s="120" t="str">
        <f t="shared" si="28"/>
        <v>±0.005</v>
      </c>
      <c r="I39" s="103">
        <v>-0.96003518862783344</v>
      </c>
      <c r="J39" s="120" t="str">
        <f t="shared" si="29"/>
        <v>±0.03</v>
      </c>
      <c r="K39" s="103">
        <v>0.63922629168251377</v>
      </c>
      <c r="L39" s="120" t="str">
        <f t="shared" si="30"/>
        <v>±0.91</v>
      </c>
      <c r="M39" s="103">
        <v>0.60323753339246955</v>
      </c>
      <c r="N39" s="120" t="str">
        <f t="shared" si="31"/>
        <v>±0.97</v>
      </c>
      <c r="O39" s="103">
        <v>-0.87533243663109561</v>
      </c>
      <c r="P39" s="120" t="str">
        <f t="shared" si="32"/>
        <v>±0.07</v>
      </c>
      <c r="Q39" s="103">
        <v>-0.71685493381502152</v>
      </c>
      <c r="R39" s="120" t="str">
        <f t="shared" si="33"/>
        <v>±0.16</v>
      </c>
      <c r="S39" s="103">
        <v>-7.5531720026651428E-3</v>
      </c>
      <c r="T39" s="120" t="str">
        <f t="shared" si="34"/>
        <v>±0.56</v>
      </c>
    </row>
    <row r="40" spans="1:20">
      <c r="A40" s="9" t="s">
        <v>77</v>
      </c>
      <c r="B40" s="9" t="s">
        <v>72</v>
      </c>
      <c r="C40" s="131">
        <v>-0.90099621620696946</v>
      </c>
      <c r="D40" s="132" t="str">
        <f t="shared" si="26"/>
        <v>±0.06</v>
      </c>
      <c r="E40" s="131">
        <v>-0.96371482429362065</v>
      </c>
      <c r="F40" s="132" t="str">
        <f t="shared" si="27"/>
        <v>±0.027</v>
      </c>
      <c r="G40" s="131">
        <v>-0.99922832393832461</v>
      </c>
      <c r="H40" s="132" t="str">
        <f t="shared" si="28"/>
        <v>±0.001</v>
      </c>
      <c r="I40" s="133">
        <v>-0.97434042880368232</v>
      </c>
      <c r="J40" s="132" t="str">
        <f t="shared" si="29"/>
        <v>±0.02</v>
      </c>
      <c r="K40" s="133">
        <v>0.47661164032006686</v>
      </c>
      <c r="L40" s="132" t="str">
        <f t="shared" si="30"/>
        <v>±0.82</v>
      </c>
      <c r="M40" s="133">
        <v>0.34927237757696128</v>
      </c>
      <c r="N40" s="132" t="str">
        <f t="shared" si="31"/>
        <v>±0.81</v>
      </c>
      <c r="O40" s="133">
        <v>-0.87853293165056745</v>
      </c>
      <c r="P40" s="132" t="str">
        <f t="shared" si="32"/>
        <v>±0.07</v>
      </c>
      <c r="Q40" s="133">
        <v>-0.71340599437043561</v>
      </c>
      <c r="R40" s="132" t="str">
        <f t="shared" si="33"/>
        <v>±0.16</v>
      </c>
      <c r="S40" s="133">
        <v>-0.11911200729345273</v>
      </c>
      <c r="T40" s="132" t="str">
        <f t="shared" si="34"/>
        <v>±0.5</v>
      </c>
    </row>
    <row r="41" spans="1:20" ht="19.5" customHeight="1">
      <c r="A41" s="181" t="s">
        <v>406</v>
      </c>
      <c r="B41" s="181"/>
      <c r="C41" s="181"/>
      <c r="D41" s="181"/>
      <c r="E41" s="181"/>
      <c r="F41" s="181"/>
      <c r="G41" s="181"/>
      <c r="H41" s="181"/>
      <c r="I41" s="181"/>
      <c r="J41" s="181"/>
      <c r="K41" s="181"/>
      <c r="L41" s="181"/>
      <c r="M41" s="181"/>
      <c r="N41" s="181"/>
      <c r="O41" s="181"/>
      <c r="P41" s="181"/>
      <c r="Q41" s="181"/>
      <c r="R41" s="181"/>
      <c r="S41" s="181"/>
      <c r="T41" s="181"/>
    </row>
    <row r="42" spans="1:20">
      <c r="A42" s="182"/>
      <c r="B42" s="182"/>
      <c r="C42" s="182"/>
      <c r="D42" s="182"/>
      <c r="E42" s="182"/>
      <c r="F42" s="182"/>
      <c r="G42" s="182"/>
      <c r="H42" s="182"/>
      <c r="I42" s="182"/>
      <c r="J42" s="182"/>
      <c r="K42" s="182"/>
      <c r="L42" s="182"/>
      <c r="M42" s="182"/>
      <c r="N42" s="182"/>
      <c r="O42" s="182"/>
      <c r="P42" s="182"/>
      <c r="Q42" s="182"/>
      <c r="R42" s="182"/>
      <c r="S42" s="182"/>
      <c r="T42" s="182"/>
    </row>
    <row r="45" spans="1:20">
      <c r="A45" s="116"/>
      <c r="B45" s="115"/>
      <c r="C45" s="115"/>
      <c r="D45" s="121"/>
      <c r="E45" s="115"/>
      <c r="F45" s="115"/>
      <c r="G45" s="115"/>
      <c r="H45" s="115"/>
      <c r="I45" s="115"/>
      <c r="J45" s="115"/>
      <c r="K45" s="115"/>
      <c r="L45" s="115"/>
      <c r="M45" s="115"/>
    </row>
    <row r="46" spans="1:20">
      <c r="A46" s="116"/>
      <c r="B46" s="115"/>
      <c r="C46" s="115"/>
      <c r="D46" s="121"/>
      <c r="E46" s="115"/>
      <c r="F46" s="115"/>
      <c r="G46" s="115"/>
      <c r="H46" s="115"/>
      <c r="I46" s="115"/>
      <c r="J46" s="115"/>
      <c r="K46" s="115"/>
      <c r="L46" s="115"/>
      <c r="M46" s="115"/>
    </row>
  </sheetData>
  <mergeCells count="2">
    <mergeCell ref="A41:T42"/>
    <mergeCell ref="A3:T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2994-AEAF-4D96-B901-E5B098240396}">
  <dimension ref="A1:V30"/>
  <sheetViews>
    <sheetView topLeftCell="A10" zoomScale="85" zoomScaleNormal="85" workbookViewId="0">
      <selection activeCell="F38" sqref="F38"/>
    </sheetView>
  </sheetViews>
  <sheetFormatPr defaultColWidth="7" defaultRowHeight="15"/>
  <cols>
    <col min="1" max="1" width="12.54296875" style="148" customWidth="1"/>
    <col min="2" max="15" width="7.08984375" style="148" bestFit="1" customWidth="1"/>
    <col min="16" max="16" width="8" style="148" bestFit="1" customWidth="1"/>
    <col min="17" max="17" width="8.54296875" style="148" bestFit="1" customWidth="1"/>
    <col min="18" max="18" width="8" style="148" bestFit="1" customWidth="1"/>
    <col min="19" max="22" width="8.54296875" style="148" bestFit="1" customWidth="1"/>
    <col min="23" max="16384" width="7" style="148"/>
  </cols>
  <sheetData>
    <row r="1" spans="1:22">
      <c r="A1" s="151" t="s">
        <v>459</v>
      </c>
    </row>
    <row r="3" spans="1:22" ht="18">
      <c r="A3" s="159" t="s">
        <v>482</v>
      </c>
    </row>
    <row r="4" spans="1:22" ht="18">
      <c r="A4" s="160" t="s">
        <v>443</v>
      </c>
      <c r="B4" s="160" t="s">
        <v>465</v>
      </c>
      <c r="C4" s="160" t="s">
        <v>458</v>
      </c>
      <c r="D4" s="160" t="s">
        <v>466</v>
      </c>
      <c r="E4" s="160" t="s">
        <v>467</v>
      </c>
      <c r="F4" s="160" t="s">
        <v>468</v>
      </c>
      <c r="G4" s="160" t="s">
        <v>469</v>
      </c>
      <c r="H4" s="160" t="s">
        <v>216</v>
      </c>
      <c r="I4" s="160" t="s">
        <v>214</v>
      </c>
      <c r="J4" s="160" t="s">
        <v>470</v>
      </c>
      <c r="K4" s="160" t="s">
        <v>471</v>
      </c>
      <c r="L4" s="160" t="s">
        <v>215</v>
      </c>
      <c r="M4" s="160" t="s">
        <v>472</v>
      </c>
      <c r="N4" s="161" t="s">
        <v>473</v>
      </c>
      <c r="O4" s="161" t="s">
        <v>474</v>
      </c>
      <c r="P4" s="162" t="s">
        <v>475</v>
      </c>
      <c r="Q4" s="162" t="s">
        <v>476</v>
      </c>
      <c r="R4" s="162" t="s">
        <v>477</v>
      </c>
      <c r="S4" s="162" t="s">
        <v>478</v>
      </c>
      <c r="T4" s="162" t="s">
        <v>479</v>
      </c>
      <c r="U4" s="162" t="s">
        <v>480</v>
      </c>
      <c r="V4" s="162" t="s">
        <v>481</v>
      </c>
    </row>
    <row r="5" spans="1:22" ht="15.6">
      <c r="A5" s="150" t="s">
        <v>76</v>
      </c>
      <c r="B5" s="167" t="s">
        <v>457</v>
      </c>
      <c r="C5" s="168"/>
      <c r="D5" s="168"/>
      <c r="E5" s="168"/>
      <c r="F5" s="168"/>
      <c r="G5" s="168"/>
      <c r="H5" s="168"/>
      <c r="I5" s="168"/>
      <c r="J5" s="168"/>
      <c r="K5" s="168"/>
      <c r="L5" s="168"/>
      <c r="M5" s="168"/>
      <c r="N5" s="169"/>
      <c r="O5" s="169"/>
      <c r="P5" s="167" t="s">
        <v>483</v>
      </c>
      <c r="Q5" s="151"/>
      <c r="R5" s="151"/>
      <c r="S5" s="151"/>
      <c r="T5" s="151"/>
      <c r="U5" s="151"/>
      <c r="V5" s="151"/>
    </row>
    <row r="6" spans="1:22">
      <c r="A6" s="151" t="s">
        <v>444</v>
      </c>
      <c r="B6" s="151">
        <v>139</v>
      </c>
      <c r="C6" s="151">
        <v>22</v>
      </c>
      <c r="D6" s="151">
        <v>329</v>
      </c>
      <c r="E6" s="151">
        <v>280</v>
      </c>
      <c r="F6" s="151">
        <v>191</v>
      </c>
      <c r="G6" s="151">
        <v>23</v>
      </c>
      <c r="H6" s="151">
        <v>1</v>
      </c>
      <c r="I6" s="163">
        <v>2.2000000000000002</v>
      </c>
      <c r="J6" s="163">
        <v>4.2</v>
      </c>
      <c r="K6" s="151">
        <v>2.4</v>
      </c>
      <c r="L6" s="151">
        <v>0.5</v>
      </c>
      <c r="M6" s="151">
        <v>0</v>
      </c>
      <c r="N6" s="165">
        <v>3.6</v>
      </c>
      <c r="O6" s="165">
        <v>11.6</v>
      </c>
      <c r="P6" s="155">
        <v>9.3269353992300852E-2</v>
      </c>
      <c r="Q6" s="155">
        <v>-0.77290023017295573</v>
      </c>
      <c r="R6" s="155">
        <v>0.19297022365848093</v>
      </c>
      <c r="S6" s="155">
        <v>-0.67648929607602415</v>
      </c>
      <c r="T6" s="153">
        <v>-0.97236719867981924</v>
      </c>
      <c r="U6" s="153">
        <v>-0.95371497986728215</v>
      </c>
      <c r="V6" s="153">
        <v>-0.99618135199047464</v>
      </c>
    </row>
    <row r="7" spans="1:22">
      <c r="A7" s="151" t="s">
        <v>445</v>
      </c>
      <c r="B7" s="151">
        <v>143</v>
      </c>
      <c r="C7" s="151">
        <v>15</v>
      </c>
      <c r="D7" s="151">
        <v>332</v>
      </c>
      <c r="E7" s="151">
        <v>277</v>
      </c>
      <c r="F7" s="151">
        <v>194</v>
      </c>
      <c r="G7" s="151">
        <v>23</v>
      </c>
      <c r="H7" s="151">
        <v>1.7</v>
      </c>
      <c r="I7" s="163">
        <v>2</v>
      </c>
      <c r="J7" s="163">
        <v>4.0999999999999996</v>
      </c>
      <c r="K7" s="151">
        <v>2.2999999999999998</v>
      </c>
      <c r="L7" s="151">
        <v>0.3</v>
      </c>
      <c r="M7" s="151">
        <v>0</v>
      </c>
      <c r="N7" s="165">
        <v>1.5</v>
      </c>
      <c r="O7" s="165">
        <v>7.8</v>
      </c>
      <c r="P7" s="155">
        <v>0.10323837545727632</v>
      </c>
      <c r="Q7" s="155">
        <v>-0.77533344199253129</v>
      </c>
      <c r="R7" s="155">
        <v>0.21170797586254064</v>
      </c>
      <c r="S7" s="155">
        <v>-0.45003180332924109</v>
      </c>
      <c r="T7" s="153">
        <v>-0.9748792715271084</v>
      </c>
      <c r="U7" s="153">
        <v>-0.95564352237281203</v>
      </c>
      <c r="V7" s="153">
        <v>-0.99770881119428478</v>
      </c>
    </row>
    <row r="8" spans="1:22">
      <c r="A8" s="151" t="s">
        <v>446</v>
      </c>
      <c r="B8" s="151">
        <v>140</v>
      </c>
      <c r="C8" s="151">
        <v>12</v>
      </c>
      <c r="D8" s="151">
        <v>324</v>
      </c>
      <c r="E8" s="151">
        <v>275</v>
      </c>
      <c r="F8" s="151">
        <v>208</v>
      </c>
      <c r="G8" s="151">
        <v>24</v>
      </c>
      <c r="H8" s="151">
        <v>2.2999999999999998</v>
      </c>
      <c r="I8" s="163">
        <v>1.9</v>
      </c>
      <c r="J8" s="163">
        <v>3.4</v>
      </c>
      <c r="K8" s="151">
        <v>2.4</v>
      </c>
      <c r="L8" s="151">
        <v>0.3</v>
      </c>
      <c r="M8" s="151">
        <v>0</v>
      </c>
      <c r="N8" s="165">
        <v>1.4</v>
      </c>
      <c r="O8" s="165">
        <v>5.6</v>
      </c>
      <c r="P8" s="155">
        <v>3.1793721624952642E-2</v>
      </c>
      <c r="Q8" s="155">
        <v>-0.78624910057201569</v>
      </c>
      <c r="R8" s="155">
        <v>0.24501953533642484</v>
      </c>
      <c r="S8" s="155">
        <v>-0.28692849010090327</v>
      </c>
      <c r="T8" s="153">
        <v>-0.97712967011947161</v>
      </c>
      <c r="U8" s="153">
        <v>-0.95564352237281203</v>
      </c>
      <c r="V8" s="153">
        <v>-0.99780427739452293</v>
      </c>
    </row>
    <row r="9" spans="1:22">
      <c r="A9" s="151" t="s">
        <v>447</v>
      </c>
      <c r="B9" s="151">
        <v>141</v>
      </c>
      <c r="C9" s="151">
        <v>8</v>
      </c>
      <c r="D9" s="151">
        <v>338</v>
      </c>
      <c r="E9" s="151">
        <v>277</v>
      </c>
      <c r="F9" s="151">
        <v>197</v>
      </c>
      <c r="G9" s="151">
        <v>23</v>
      </c>
      <c r="H9" s="151">
        <v>1.4</v>
      </c>
      <c r="I9" s="163">
        <v>1.8</v>
      </c>
      <c r="J9" s="163">
        <v>3</v>
      </c>
      <c r="K9" s="151">
        <v>2.7</v>
      </c>
      <c r="L9" s="151">
        <v>0.2</v>
      </c>
      <c r="M9" s="151">
        <v>0</v>
      </c>
      <c r="N9" s="165">
        <v>0.7</v>
      </c>
      <c r="O9" s="165">
        <v>3.8</v>
      </c>
      <c r="P9" s="155">
        <v>0.12317641838722704</v>
      </c>
      <c r="Q9" s="155">
        <v>-0.77533344199253129</v>
      </c>
      <c r="R9" s="155">
        <v>0.23044572806660057</v>
      </c>
      <c r="S9" s="155">
        <v>-0.54708501450643388</v>
      </c>
      <c r="T9" s="153">
        <v>-0.97739134437439756</v>
      </c>
      <c r="U9" s="153">
        <v>-0.94792935235069242</v>
      </c>
      <c r="V9" s="153">
        <v>-0.99847254079618986</v>
      </c>
    </row>
    <row r="10" spans="1:22">
      <c r="A10" s="151" t="s">
        <v>448</v>
      </c>
      <c r="B10" s="151">
        <v>135</v>
      </c>
      <c r="C10" s="151">
        <v>6</v>
      </c>
      <c r="D10" s="151">
        <v>351</v>
      </c>
      <c r="E10" s="151">
        <v>271</v>
      </c>
      <c r="F10" s="151">
        <v>198</v>
      </c>
      <c r="G10" s="151">
        <v>23</v>
      </c>
      <c r="H10" s="151">
        <v>1.1000000000000001</v>
      </c>
      <c r="I10" s="163">
        <v>1.9</v>
      </c>
      <c r="J10" s="163">
        <v>3.2</v>
      </c>
      <c r="K10" s="151">
        <v>2.6</v>
      </c>
      <c r="L10" s="151">
        <v>0.2</v>
      </c>
      <c r="M10" s="151">
        <v>0</v>
      </c>
      <c r="N10" s="165">
        <v>0.3</v>
      </c>
      <c r="O10" s="165">
        <v>2.4</v>
      </c>
      <c r="P10" s="155">
        <v>0.16637551140212037</v>
      </c>
      <c r="Q10" s="155">
        <v>-0.7801998656316822</v>
      </c>
      <c r="R10" s="155">
        <v>0.23669164546795374</v>
      </c>
      <c r="S10" s="155">
        <v>-0.64413822568362655</v>
      </c>
      <c r="T10" s="153">
        <v>-0.97613530795075298</v>
      </c>
      <c r="U10" s="153">
        <v>-0.9498578948562223</v>
      </c>
      <c r="V10" s="153">
        <v>-0.99847254079618986</v>
      </c>
    </row>
    <row r="11" spans="1:22">
      <c r="A11" s="151" t="s">
        <v>449</v>
      </c>
      <c r="B11" s="151">
        <v>124</v>
      </c>
      <c r="C11" s="151">
        <v>5</v>
      </c>
      <c r="D11" s="151">
        <v>365</v>
      </c>
      <c r="E11" s="151">
        <v>248</v>
      </c>
      <c r="F11" s="151">
        <v>217</v>
      </c>
      <c r="G11" s="151">
        <v>25</v>
      </c>
      <c r="H11" s="151">
        <v>1.8</v>
      </c>
      <c r="I11" s="163">
        <v>1.5</v>
      </c>
      <c r="J11" s="163">
        <v>3.8</v>
      </c>
      <c r="K11" s="151">
        <v>2.2999999999999998</v>
      </c>
      <c r="L11" s="151">
        <v>0.2</v>
      </c>
      <c r="M11" s="151">
        <v>0</v>
      </c>
      <c r="N11" s="165">
        <v>0.1</v>
      </c>
      <c r="O11" s="165">
        <v>2.2000000000000002</v>
      </c>
      <c r="P11" s="155">
        <v>0.11586580264624513</v>
      </c>
      <c r="Q11" s="155">
        <v>-0.81494613041522002</v>
      </c>
      <c r="R11" s="155">
        <v>0.24693495000617327</v>
      </c>
      <c r="S11" s="155">
        <v>-0.46426627430189593</v>
      </c>
      <c r="T11" s="153">
        <v>-0.98266669735370482</v>
      </c>
      <c r="U11" s="153">
        <v>-0.95919204058298713</v>
      </c>
      <c r="V11" s="153">
        <v>-0.99859473753249461</v>
      </c>
    </row>
    <row r="12" spans="1:22">
      <c r="A12" s="151" t="s">
        <v>450</v>
      </c>
      <c r="B12" s="151">
        <v>117</v>
      </c>
      <c r="C12" s="151">
        <v>4</v>
      </c>
      <c r="D12" s="151">
        <v>367</v>
      </c>
      <c r="E12" s="151">
        <v>232</v>
      </c>
      <c r="F12" s="151">
        <v>235</v>
      </c>
      <c r="G12" s="151">
        <v>26</v>
      </c>
      <c r="H12" s="151">
        <v>2.6</v>
      </c>
      <c r="I12" s="163">
        <v>1.8</v>
      </c>
      <c r="J12" s="163">
        <v>4</v>
      </c>
      <c r="K12" s="151">
        <v>1.7</v>
      </c>
      <c r="L12" s="151">
        <v>0.2</v>
      </c>
      <c r="M12" s="151">
        <v>0</v>
      </c>
      <c r="N12" s="165">
        <v>0.3</v>
      </c>
      <c r="O12" s="165">
        <v>2</v>
      </c>
      <c r="P12" s="155">
        <v>7.8827053664836555E-2</v>
      </c>
      <c r="Q12" s="155">
        <v>-0.83354335552237524</v>
      </c>
      <c r="R12" s="155">
        <v>0.29843013670440777</v>
      </c>
      <c r="S12" s="155">
        <v>-0.25592538097485551</v>
      </c>
      <c r="T12" s="153">
        <v>-0.98000003540812086</v>
      </c>
      <c r="U12" s="153">
        <v>-0.97099768770530015</v>
      </c>
      <c r="V12" s="153">
        <v>-0.99864878608893715</v>
      </c>
    </row>
    <row r="13" spans="1:22">
      <c r="A13" s="151" t="s">
        <v>451</v>
      </c>
      <c r="B13" s="151">
        <v>134</v>
      </c>
      <c r="C13" s="151">
        <v>4</v>
      </c>
      <c r="D13" s="151">
        <v>333</v>
      </c>
      <c r="E13" s="151">
        <v>262</v>
      </c>
      <c r="F13" s="151">
        <v>226</v>
      </c>
      <c r="G13" s="151">
        <v>25</v>
      </c>
      <c r="H13" s="151">
        <v>1.5</v>
      </c>
      <c r="I13" s="163">
        <v>1.6</v>
      </c>
      <c r="J13" s="163">
        <v>2.7</v>
      </c>
      <c r="K13" s="151">
        <v>1.2</v>
      </c>
      <c r="L13" s="151">
        <v>0.2</v>
      </c>
      <c r="M13" s="151">
        <v>0</v>
      </c>
      <c r="N13" s="165">
        <v>0.1</v>
      </c>
      <c r="O13" s="165">
        <v>1.3</v>
      </c>
      <c r="P13" s="155">
        <v>1.8036472003286619E-2</v>
      </c>
      <c r="Q13" s="155">
        <v>-0.80449954100317589</v>
      </c>
      <c r="R13" s="155">
        <v>0.29865114608937859</v>
      </c>
      <c r="S13" s="155">
        <v>-0.55355522858491335</v>
      </c>
      <c r="T13" s="153">
        <v>-0.98151114384395177</v>
      </c>
      <c r="U13" s="153">
        <v>-0.97870889073894973</v>
      </c>
      <c r="V13" s="153">
        <v>-0.99859473753249461</v>
      </c>
    </row>
    <row r="14" spans="1:22">
      <c r="A14" s="151" t="s">
        <v>452</v>
      </c>
      <c r="B14" s="151">
        <v>140</v>
      </c>
      <c r="C14" s="151">
        <v>3</v>
      </c>
      <c r="D14" s="151">
        <v>331</v>
      </c>
      <c r="E14" s="151">
        <v>300</v>
      </c>
      <c r="F14" s="151">
        <v>192</v>
      </c>
      <c r="G14" s="151">
        <v>23</v>
      </c>
      <c r="H14" s="151">
        <v>0.9</v>
      </c>
      <c r="I14" s="163">
        <v>1.6</v>
      </c>
      <c r="J14" s="163">
        <v>1.9</v>
      </c>
      <c r="K14" s="151">
        <v>0.8</v>
      </c>
      <c r="L14" s="151">
        <v>0.2</v>
      </c>
      <c r="M14" s="151">
        <v>0</v>
      </c>
      <c r="N14" s="165">
        <v>0.1</v>
      </c>
      <c r="O14" s="165">
        <v>1.2</v>
      </c>
      <c r="P14" s="155">
        <v>9.9915368302284424E-2</v>
      </c>
      <c r="Q14" s="155">
        <v>-0.75667881804245263</v>
      </c>
      <c r="R14" s="155">
        <v>0.1992161410598341</v>
      </c>
      <c r="S14" s="155">
        <v>-0.70884036646842175</v>
      </c>
      <c r="T14" s="153">
        <v>-0.97990341722168672</v>
      </c>
      <c r="U14" s="153">
        <v>-0.98457165995576068</v>
      </c>
      <c r="V14" s="153">
        <v>-0.99847254079618986</v>
      </c>
    </row>
    <row r="15" spans="1:22">
      <c r="A15" s="151" t="s">
        <v>453</v>
      </c>
      <c r="B15" s="151">
        <v>126</v>
      </c>
      <c r="C15" s="151">
        <v>2</v>
      </c>
      <c r="D15" s="151">
        <v>339</v>
      </c>
      <c r="E15" s="151">
        <v>304</v>
      </c>
      <c r="F15" s="151">
        <v>191</v>
      </c>
      <c r="G15" s="151">
        <v>24</v>
      </c>
      <c r="H15" s="151">
        <v>1.9</v>
      </c>
      <c r="I15" s="163">
        <v>1.3</v>
      </c>
      <c r="J15" s="163">
        <v>3.6</v>
      </c>
      <c r="K15" s="151">
        <v>0.7</v>
      </c>
      <c r="L15" s="151">
        <v>0.2</v>
      </c>
      <c r="M15" s="151">
        <v>0</v>
      </c>
      <c r="N15" s="165">
        <v>0.2</v>
      </c>
      <c r="O15" s="165">
        <v>1.4</v>
      </c>
      <c r="P15" s="155">
        <v>7.9561949477959582E-2</v>
      </c>
      <c r="Q15" s="155">
        <v>-0.7637080966323373</v>
      </c>
      <c r="R15" s="155">
        <v>0.14326313100604393</v>
      </c>
      <c r="S15" s="155">
        <v>-0.41094092660509396</v>
      </c>
      <c r="T15" s="153">
        <v>-0.98435187955542791</v>
      </c>
      <c r="U15" s="153">
        <v>-0.98706269402540348</v>
      </c>
      <c r="V15" s="153">
        <v>-0.99853618492968188</v>
      </c>
    </row>
    <row r="16" spans="1:22">
      <c r="A16" s="151" t="s">
        <v>454</v>
      </c>
      <c r="B16" s="151">
        <v>114</v>
      </c>
      <c r="C16" s="151">
        <v>1</v>
      </c>
      <c r="D16" s="151">
        <v>335</v>
      </c>
      <c r="E16" s="151">
        <v>317</v>
      </c>
      <c r="F16" s="151">
        <v>196</v>
      </c>
      <c r="G16" s="151">
        <v>23</v>
      </c>
      <c r="H16" s="151">
        <v>3.3</v>
      </c>
      <c r="I16" s="163">
        <v>1.4</v>
      </c>
      <c r="J16" s="163">
        <v>4</v>
      </c>
      <c r="K16" s="151">
        <v>0.7</v>
      </c>
      <c r="L16" s="151">
        <v>0.2</v>
      </c>
      <c r="M16" s="151">
        <v>0</v>
      </c>
      <c r="N16" s="165">
        <v>0.2</v>
      </c>
      <c r="O16" s="165">
        <v>1.4</v>
      </c>
      <c r="P16" s="155">
        <v>0.11320739692225157</v>
      </c>
      <c r="Q16" s="155">
        <v>-0.74289061773152498</v>
      </c>
      <c r="R16" s="155">
        <v>0.22419981066524741</v>
      </c>
      <c r="S16" s="155">
        <v>6.7585322949120341E-2</v>
      </c>
      <c r="T16" s="153">
        <v>-0.98241549006897588</v>
      </c>
      <c r="U16" s="153">
        <v>-0.98650020246129067</v>
      </c>
      <c r="V16" s="153">
        <v>-0.99847254079618986</v>
      </c>
    </row>
    <row r="17" spans="1:22" ht="15.6">
      <c r="A17" s="150" t="s">
        <v>77</v>
      </c>
      <c r="B17" s="151"/>
      <c r="C17" s="151"/>
      <c r="D17" s="151"/>
      <c r="E17" s="151"/>
      <c r="F17" s="151"/>
      <c r="G17" s="151"/>
      <c r="H17" s="151"/>
      <c r="I17" s="163"/>
      <c r="J17" s="163"/>
      <c r="K17" s="151"/>
      <c r="L17" s="151"/>
      <c r="M17" s="151"/>
      <c r="N17" s="165"/>
      <c r="O17" s="165"/>
      <c r="P17" s="155"/>
      <c r="Q17" s="155"/>
      <c r="R17" s="155"/>
      <c r="S17" s="155"/>
      <c r="T17" s="153"/>
      <c r="U17" s="153"/>
      <c r="V17" s="153"/>
    </row>
    <row r="18" spans="1:22">
      <c r="A18" s="151" t="s">
        <v>444</v>
      </c>
      <c r="B18" s="151">
        <v>129</v>
      </c>
      <c r="C18" s="151">
        <v>43</v>
      </c>
      <c r="D18" s="151">
        <v>307</v>
      </c>
      <c r="E18" s="151">
        <v>285</v>
      </c>
      <c r="F18" s="151">
        <v>204</v>
      </c>
      <c r="G18" s="151">
        <v>22</v>
      </c>
      <c r="H18" s="151">
        <v>0.4</v>
      </c>
      <c r="I18" s="163">
        <v>1.6</v>
      </c>
      <c r="J18" s="163">
        <v>1.4</v>
      </c>
      <c r="K18" s="151">
        <v>1.6</v>
      </c>
      <c r="L18" s="151">
        <v>0.4</v>
      </c>
      <c r="M18" s="151">
        <v>0</v>
      </c>
      <c r="N18" s="165">
        <v>10.8</v>
      </c>
      <c r="O18" s="165">
        <v>22.4</v>
      </c>
      <c r="P18" s="155">
        <v>6.6534250972594133E-2</v>
      </c>
      <c r="Q18" s="155">
        <v>-0.75833782610125411</v>
      </c>
      <c r="R18" s="155">
        <v>0.33208383850680434</v>
      </c>
      <c r="S18" s="155">
        <v>-0.86471370563179195</v>
      </c>
      <c r="T18" s="153">
        <v>-0.97898993618630881</v>
      </c>
      <c r="U18" s="153">
        <v>-0.9677407435438633</v>
      </c>
      <c r="V18" s="153">
        <v>-0.99680622166476052</v>
      </c>
    </row>
    <row r="19" spans="1:22">
      <c r="A19" s="151" t="s">
        <v>445</v>
      </c>
      <c r="B19" s="151">
        <v>148</v>
      </c>
      <c r="C19" s="151">
        <v>23</v>
      </c>
      <c r="D19" s="151">
        <v>319</v>
      </c>
      <c r="E19" s="151">
        <v>277</v>
      </c>
      <c r="F19" s="151">
        <v>203</v>
      </c>
      <c r="G19" s="151">
        <v>22</v>
      </c>
      <c r="H19" s="151">
        <v>0.4</v>
      </c>
      <c r="I19" s="163">
        <v>1.2</v>
      </c>
      <c r="J19" s="163">
        <v>1.1000000000000001</v>
      </c>
      <c r="K19" s="151">
        <v>1.6</v>
      </c>
      <c r="L19" s="151">
        <v>0.3</v>
      </c>
      <c r="M19" s="151">
        <v>0</v>
      </c>
      <c r="N19" s="165">
        <v>3.3</v>
      </c>
      <c r="O19" s="165">
        <v>14.8</v>
      </c>
      <c r="P19" s="155">
        <v>0.10822288618976383</v>
      </c>
      <c r="Q19" s="155">
        <v>-0.76512132571946445</v>
      </c>
      <c r="R19" s="155">
        <v>0.32555401576902576</v>
      </c>
      <c r="S19" s="155">
        <v>-0.86471370563179195</v>
      </c>
      <c r="T19" s="153">
        <v>-0.98424245213973161</v>
      </c>
      <c r="U19" s="153">
        <v>-0.9677407435438633</v>
      </c>
      <c r="V19" s="153">
        <v>-0.99760466624857047</v>
      </c>
    </row>
    <row r="20" spans="1:22">
      <c r="A20" s="151" t="s">
        <v>446</v>
      </c>
      <c r="B20" s="151">
        <v>110</v>
      </c>
      <c r="C20" s="151">
        <v>17</v>
      </c>
      <c r="D20" s="151">
        <v>346</v>
      </c>
      <c r="E20" s="151">
        <v>297</v>
      </c>
      <c r="F20" s="151">
        <v>199</v>
      </c>
      <c r="G20" s="151">
        <v>22</v>
      </c>
      <c r="H20" s="151">
        <v>0.5</v>
      </c>
      <c r="I20" s="163">
        <v>1.6</v>
      </c>
      <c r="J20" s="163">
        <v>1.1000000000000001</v>
      </c>
      <c r="K20" s="151">
        <v>1.5</v>
      </c>
      <c r="L20" s="151">
        <v>0.2</v>
      </c>
      <c r="M20" s="151">
        <v>0</v>
      </c>
      <c r="N20" s="165">
        <v>1.6</v>
      </c>
      <c r="O20" s="165">
        <v>6.9</v>
      </c>
      <c r="P20" s="155">
        <v>0.20202231542839599</v>
      </c>
      <c r="Q20" s="155">
        <v>-0.74816257667393848</v>
      </c>
      <c r="R20" s="155">
        <v>0.29943472481791189</v>
      </c>
      <c r="S20" s="155">
        <v>-0.83089213203973988</v>
      </c>
      <c r="T20" s="153">
        <v>-0.97898993618630881</v>
      </c>
      <c r="U20" s="153">
        <v>-0.96975694707237181</v>
      </c>
      <c r="V20" s="153">
        <v>-0.99840311083238031</v>
      </c>
    </row>
    <row r="21" spans="1:22">
      <c r="A21" s="151" t="s">
        <v>447</v>
      </c>
      <c r="B21" s="151">
        <v>109</v>
      </c>
      <c r="C21" s="151">
        <v>12</v>
      </c>
      <c r="D21" s="151">
        <v>348</v>
      </c>
      <c r="E21" s="151">
        <v>296</v>
      </c>
      <c r="F21" s="151">
        <v>204</v>
      </c>
      <c r="G21" s="151">
        <v>22</v>
      </c>
      <c r="H21" s="151">
        <v>0.4</v>
      </c>
      <c r="I21" s="163">
        <v>1.4</v>
      </c>
      <c r="J21" s="163">
        <v>1.1000000000000001</v>
      </c>
      <c r="K21" s="151">
        <v>1.6</v>
      </c>
      <c r="L21" s="151">
        <v>0.1</v>
      </c>
      <c r="M21" s="151">
        <v>0</v>
      </c>
      <c r="N21" s="165">
        <v>0.7</v>
      </c>
      <c r="O21" s="165">
        <v>4.3</v>
      </c>
      <c r="P21" s="155">
        <v>0.2089704212979242</v>
      </c>
      <c r="Q21" s="155">
        <v>-0.74901051412621478</v>
      </c>
      <c r="R21" s="155">
        <v>0.33208383850680434</v>
      </c>
      <c r="S21" s="155">
        <v>-0.86471370563179195</v>
      </c>
      <c r="T21" s="153">
        <v>-0.98161619416302026</v>
      </c>
      <c r="U21" s="153">
        <v>-0.9677407435438633</v>
      </c>
      <c r="V21" s="153">
        <v>-0.99920155541619016</v>
      </c>
    </row>
    <row r="22" spans="1:22">
      <c r="A22" s="151" t="s">
        <v>448</v>
      </c>
      <c r="B22" s="151">
        <v>104</v>
      </c>
      <c r="C22" s="151">
        <v>9</v>
      </c>
      <c r="D22" s="151">
        <v>352</v>
      </c>
      <c r="E22" s="151">
        <v>295</v>
      </c>
      <c r="F22" s="151">
        <v>208</v>
      </c>
      <c r="G22" s="151">
        <v>22</v>
      </c>
      <c r="H22" s="151">
        <v>0.3</v>
      </c>
      <c r="I22" s="163">
        <v>1.2</v>
      </c>
      <c r="J22" s="163">
        <v>0.9</v>
      </c>
      <c r="K22" s="151">
        <v>1.7</v>
      </c>
      <c r="L22" s="151">
        <v>0.1</v>
      </c>
      <c r="M22" s="151">
        <v>0</v>
      </c>
      <c r="N22" s="165">
        <v>0.6</v>
      </c>
      <c r="O22" s="165">
        <v>2.9</v>
      </c>
      <c r="P22" s="155">
        <v>0.22286663303698084</v>
      </c>
      <c r="Q22" s="155">
        <v>-0.74985845157849118</v>
      </c>
      <c r="R22" s="155">
        <v>0.35820312945791821</v>
      </c>
      <c r="S22" s="155">
        <v>-0.89853527922384391</v>
      </c>
      <c r="T22" s="153">
        <v>-0.98424245213973161</v>
      </c>
      <c r="U22" s="153">
        <v>-0.96572454001535479</v>
      </c>
      <c r="V22" s="153">
        <v>-0.99920155541619016</v>
      </c>
    </row>
    <row r="23" spans="1:22">
      <c r="A23" s="151" t="s">
        <v>449</v>
      </c>
      <c r="B23" s="151">
        <v>103</v>
      </c>
      <c r="C23" s="151">
        <v>8</v>
      </c>
      <c r="D23" s="151">
        <v>351</v>
      </c>
      <c r="E23" s="151">
        <v>297</v>
      </c>
      <c r="F23" s="151">
        <v>208</v>
      </c>
      <c r="G23" s="151">
        <v>23</v>
      </c>
      <c r="H23" s="151">
        <v>0.3</v>
      </c>
      <c r="I23" s="163">
        <v>1.4</v>
      </c>
      <c r="J23" s="163">
        <v>0.9</v>
      </c>
      <c r="K23" s="151">
        <v>1.8</v>
      </c>
      <c r="L23" s="151">
        <v>0.1</v>
      </c>
      <c r="M23" s="151">
        <v>0</v>
      </c>
      <c r="N23" s="165">
        <v>0.4</v>
      </c>
      <c r="O23" s="165">
        <v>2.8</v>
      </c>
      <c r="P23" s="155">
        <v>0.16637551140212037</v>
      </c>
      <c r="Q23" s="155">
        <v>-0.75911202986202819</v>
      </c>
      <c r="R23" s="155">
        <v>0.29915081948148692</v>
      </c>
      <c r="S23" s="155">
        <v>-0.90294678882280721</v>
      </c>
      <c r="T23" s="153">
        <v>-0.98241549006897588</v>
      </c>
      <c r="U23" s="153">
        <v>-0.96528623490046161</v>
      </c>
      <c r="V23" s="153">
        <v>-0.99923627039809493</v>
      </c>
    </row>
    <row r="24" spans="1:22">
      <c r="A24" s="151" t="s">
        <v>450</v>
      </c>
      <c r="B24" s="151">
        <v>97</v>
      </c>
      <c r="C24" s="151">
        <v>7</v>
      </c>
      <c r="D24" s="151">
        <v>354</v>
      </c>
      <c r="E24" s="151">
        <v>299</v>
      </c>
      <c r="F24" s="151">
        <v>210</v>
      </c>
      <c r="G24" s="151">
        <v>23</v>
      </c>
      <c r="H24" s="151">
        <v>0.4</v>
      </c>
      <c r="I24" s="163">
        <v>1.4</v>
      </c>
      <c r="J24" s="163">
        <v>0.8</v>
      </c>
      <c r="K24" s="151">
        <v>1.6</v>
      </c>
      <c r="L24" s="151">
        <v>0.1</v>
      </c>
      <c r="M24" s="151">
        <v>0</v>
      </c>
      <c r="N24" s="165">
        <v>0.2</v>
      </c>
      <c r="O24" s="165">
        <v>1.4</v>
      </c>
      <c r="P24" s="155">
        <v>0.17634453286709584</v>
      </c>
      <c r="Q24" s="155">
        <v>-0.75748988864897782</v>
      </c>
      <c r="R24" s="155">
        <v>0.31164265428419347</v>
      </c>
      <c r="S24" s="155">
        <v>-0.87059571843040962</v>
      </c>
      <c r="T24" s="153">
        <v>-0.98241549006897588</v>
      </c>
      <c r="U24" s="153">
        <v>-0.96914331991152136</v>
      </c>
      <c r="V24" s="153">
        <v>-0.99923627039809493</v>
      </c>
    </row>
    <row r="25" spans="1:22">
      <c r="A25" s="151" t="s">
        <v>451</v>
      </c>
      <c r="B25" s="151">
        <v>100</v>
      </c>
      <c r="C25" s="151">
        <v>5</v>
      </c>
      <c r="D25" s="151">
        <v>361</v>
      </c>
      <c r="E25" s="151">
        <v>295</v>
      </c>
      <c r="F25" s="151">
        <v>207</v>
      </c>
      <c r="G25" s="151">
        <v>23</v>
      </c>
      <c r="H25" s="151">
        <v>0.4</v>
      </c>
      <c r="I25" s="163">
        <v>1.1000000000000001</v>
      </c>
      <c r="J25" s="163">
        <v>0.7</v>
      </c>
      <c r="K25" s="151">
        <v>1.4</v>
      </c>
      <c r="L25" s="151">
        <v>0.1</v>
      </c>
      <c r="M25" s="151">
        <v>0</v>
      </c>
      <c r="N25" s="165">
        <v>0.2</v>
      </c>
      <c r="O25" s="165">
        <v>1.2</v>
      </c>
      <c r="P25" s="155">
        <v>0.19960558295203823</v>
      </c>
      <c r="Q25" s="155">
        <v>-0.76073417107507846</v>
      </c>
      <c r="R25" s="155">
        <v>0.29290490208013353</v>
      </c>
      <c r="S25" s="155">
        <v>-0.87059571843040962</v>
      </c>
      <c r="T25" s="153">
        <v>-0.98618359933990962</v>
      </c>
      <c r="U25" s="153">
        <v>-0.97300040492258122</v>
      </c>
      <c r="V25" s="153">
        <v>-0.99923627039809493</v>
      </c>
    </row>
    <row r="26" spans="1:22">
      <c r="A26" s="151" t="s">
        <v>452</v>
      </c>
      <c r="B26" s="151">
        <v>111</v>
      </c>
      <c r="C26" s="151">
        <v>5</v>
      </c>
      <c r="D26" s="151">
        <v>364</v>
      </c>
      <c r="E26" s="151">
        <v>282</v>
      </c>
      <c r="F26" s="151">
        <v>207</v>
      </c>
      <c r="G26" s="151">
        <v>22</v>
      </c>
      <c r="H26" s="151">
        <v>0.4</v>
      </c>
      <c r="I26" s="163">
        <v>0</v>
      </c>
      <c r="J26" s="163">
        <v>0.7</v>
      </c>
      <c r="K26" s="151">
        <v>1.3</v>
      </c>
      <c r="L26" s="151">
        <v>0.1</v>
      </c>
      <c r="M26" s="151">
        <v>0</v>
      </c>
      <c r="N26" s="165">
        <v>0.2</v>
      </c>
      <c r="O26" s="165">
        <v>1.2</v>
      </c>
      <c r="P26" s="155">
        <v>0.26455526825415077</v>
      </c>
      <c r="Q26" s="155">
        <v>-0.76088163845808299</v>
      </c>
      <c r="R26" s="155">
        <v>0.35167330672013963</v>
      </c>
      <c r="S26" s="155">
        <v>-0.86471370563179195</v>
      </c>
      <c r="T26" s="153">
        <v>-1</v>
      </c>
      <c r="U26" s="153">
        <v>-0.97378935412938894</v>
      </c>
      <c r="V26" s="153">
        <v>-0.99920155541619016</v>
      </c>
    </row>
    <row r="27" spans="1:22">
      <c r="A27" s="151" t="s">
        <v>453</v>
      </c>
      <c r="B27" s="151">
        <v>111</v>
      </c>
      <c r="C27" s="151">
        <v>4</v>
      </c>
      <c r="D27" s="151">
        <v>371</v>
      </c>
      <c r="E27" s="151">
        <v>262</v>
      </c>
      <c r="F27" s="151">
        <v>219</v>
      </c>
      <c r="G27" s="151">
        <v>23</v>
      </c>
      <c r="H27" s="151">
        <v>0.4</v>
      </c>
      <c r="I27" s="163">
        <v>1.1000000000000001</v>
      </c>
      <c r="J27" s="163">
        <v>0.7</v>
      </c>
      <c r="K27" s="151">
        <v>1.3</v>
      </c>
      <c r="L27" s="151">
        <v>0.1</v>
      </c>
      <c r="M27" s="151">
        <v>0</v>
      </c>
      <c r="N27" s="165">
        <v>0</v>
      </c>
      <c r="O27" s="165">
        <v>0.9</v>
      </c>
      <c r="P27" s="155">
        <v>0.23283565450195631</v>
      </c>
      <c r="Q27" s="155">
        <v>-0.78749950109040867</v>
      </c>
      <c r="R27" s="155">
        <v>0.36785591089637326</v>
      </c>
      <c r="S27" s="155">
        <v>-0.87059571843040962</v>
      </c>
      <c r="T27" s="153">
        <v>-0.98618359933990962</v>
      </c>
      <c r="U27" s="153">
        <v>-0.9749289474281112</v>
      </c>
      <c r="V27" s="153">
        <v>-0.99923627039809493</v>
      </c>
    </row>
    <row r="28" spans="1:22">
      <c r="A28" s="151" t="s">
        <v>454</v>
      </c>
      <c r="B28" s="151">
        <v>94</v>
      </c>
      <c r="C28" s="151">
        <v>3</v>
      </c>
      <c r="D28" s="151">
        <v>405</v>
      </c>
      <c r="E28" s="151">
        <v>219</v>
      </c>
      <c r="F28" s="151">
        <v>244</v>
      </c>
      <c r="G28" s="151">
        <v>25</v>
      </c>
      <c r="H28" s="151">
        <v>0.5</v>
      </c>
      <c r="I28" s="163">
        <v>1.3</v>
      </c>
      <c r="J28" s="163">
        <v>0.8</v>
      </c>
      <c r="K28" s="151">
        <v>1.2</v>
      </c>
      <c r="L28" s="151">
        <v>0.1</v>
      </c>
      <c r="M28" s="151">
        <v>0</v>
      </c>
      <c r="N28" s="165">
        <v>0.1</v>
      </c>
      <c r="O28" s="165">
        <v>0.9</v>
      </c>
      <c r="P28" s="155">
        <v>0.23815246594994299</v>
      </c>
      <c r="Q28" s="155">
        <v>-0.83658549419731121</v>
      </c>
      <c r="R28" s="155">
        <v>0.40208353825578924</v>
      </c>
      <c r="S28" s="155">
        <v>-0.85118507619497108</v>
      </c>
      <c r="T28" s="153">
        <v>-0.98497780437321081</v>
      </c>
      <c r="U28" s="153">
        <v>-0.97870889073894973</v>
      </c>
      <c r="V28" s="153">
        <v>-0.99929736876624731</v>
      </c>
    </row>
    <row r="29" spans="1:22">
      <c r="A29" s="151" t="s">
        <v>455</v>
      </c>
      <c r="B29" s="151">
        <v>83</v>
      </c>
      <c r="C29" s="151">
        <v>3</v>
      </c>
      <c r="D29" s="151">
        <v>401</v>
      </c>
      <c r="E29" s="151">
        <v>181</v>
      </c>
      <c r="F29" s="151">
        <v>280</v>
      </c>
      <c r="G29" s="151">
        <v>30</v>
      </c>
      <c r="H29" s="151">
        <v>0.7</v>
      </c>
      <c r="I29" s="163">
        <v>1.2</v>
      </c>
      <c r="J29" s="163">
        <v>1.1000000000000001</v>
      </c>
      <c r="K29" s="151">
        <v>1</v>
      </c>
      <c r="L29" s="151">
        <v>0.1</v>
      </c>
      <c r="M29" s="151">
        <v>0</v>
      </c>
      <c r="N29" s="165">
        <v>0.1</v>
      </c>
      <c r="O29" s="165">
        <v>0.8</v>
      </c>
      <c r="P29" s="155">
        <v>2.1603166349644543E-2</v>
      </c>
      <c r="Q29" s="155">
        <v>-0.88745043550119229</v>
      </c>
      <c r="R29" s="155">
        <v>0.34079026882384245</v>
      </c>
      <c r="S29" s="155">
        <v>-0.82638258889413296</v>
      </c>
      <c r="T29" s="153">
        <v>-0.98844446490246984</v>
      </c>
      <c r="U29" s="153">
        <v>-0.98521450745760397</v>
      </c>
      <c r="V29" s="153">
        <v>-0.99941447397187277</v>
      </c>
    </row>
    <row r="30" spans="1:22">
      <c r="A30" s="152" t="s">
        <v>456</v>
      </c>
      <c r="B30" s="152">
        <v>107</v>
      </c>
      <c r="C30" s="152">
        <v>2</v>
      </c>
      <c r="D30" s="152">
        <v>364</v>
      </c>
      <c r="E30" s="152">
        <v>225</v>
      </c>
      <c r="F30" s="152">
        <v>265</v>
      </c>
      <c r="G30" s="152">
        <v>27</v>
      </c>
      <c r="H30" s="152">
        <v>0.7</v>
      </c>
      <c r="I30" s="164">
        <v>1</v>
      </c>
      <c r="J30" s="164">
        <v>8.6</v>
      </c>
      <c r="K30" s="152">
        <v>0.9</v>
      </c>
      <c r="L30" s="152">
        <v>0.1</v>
      </c>
      <c r="M30" s="152">
        <v>0</v>
      </c>
      <c r="N30" s="166">
        <v>0</v>
      </c>
      <c r="O30" s="166">
        <v>0.7</v>
      </c>
      <c r="P30" s="156">
        <v>3.0378366725604122E-2</v>
      </c>
      <c r="Q30" s="156">
        <v>-0.84454480041601143</v>
      </c>
      <c r="R30" s="156">
        <v>0.40995802078697707</v>
      </c>
      <c r="S30" s="156">
        <v>-0.80709176543792549</v>
      </c>
      <c r="T30" s="154">
        <v>-0.98930043046524985</v>
      </c>
      <c r="U30" s="154">
        <v>-0.98521450745760397</v>
      </c>
      <c r="V30" s="154">
        <v>-0.99934941552430312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2"/>
  <sheetViews>
    <sheetView zoomScale="70" zoomScaleNormal="70" workbookViewId="0">
      <selection activeCell="F38" sqref="F38"/>
    </sheetView>
  </sheetViews>
  <sheetFormatPr defaultRowHeight="15"/>
  <cols>
    <col min="1" max="1" width="11.1796875" customWidth="1"/>
    <col min="2" max="2" width="35.81640625" customWidth="1"/>
    <col min="3" max="3" width="8.81640625" style="4"/>
    <col min="4" max="4" width="9.08984375" bestFit="1" customWidth="1"/>
    <col min="5" max="5" width="37.6328125" customWidth="1"/>
  </cols>
  <sheetData>
    <row r="1" spans="1:5">
      <c r="A1" s="151" t="s">
        <v>459</v>
      </c>
    </row>
    <row r="2" spans="1:5">
      <c r="A2" s="148"/>
    </row>
    <row r="3" spans="1:5" ht="15.6">
      <c r="A3" s="149" t="s">
        <v>464</v>
      </c>
    </row>
    <row r="4" spans="1:5" ht="15.6">
      <c r="A4" s="76" t="s">
        <v>117</v>
      </c>
      <c r="B4" s="76" t="s">
        <v>34</v>
      </c>
      <c r="C4" s="75" t="s">
        <v>118</v>
      </c>
      <c r="D4" s="76" t="s">
        <v>123</v>
      </c>
      <c r="E4" s="76" t="s">
        <v>121</v>
      </c>
    </row>
    <row r="5" spans="1:5" ht="22.5" customHeight="1">
      <c r="A5" s="138" t="s">
        <v>410</v>
      </c>
      <c r="B5" s="134"/>
      <c r="C5" s="135"/>
      <c r="D5" s="134"/>
      <c r="E5" s="134"/>
    </row>
    <row r="6" spans="1:5">
      <c r="A6" s="91" t="s">
        <v>119</v>
      </c>
      <c r="B6" s="91" t="s">
        <v>120</v>
      </c>
      <c r="C6" s="4">
        <v>0.1</v>
      </c>
      <c r="D6" s="85" t="s">
        <v>128</v>
      </c>
      <c r="E6" s="56" t="s">
        <v>122</v>
      </c>
    </row>
    <row r="7" spans="1:5" ht="18.600000000000001">
      <c r="A7" s="91" t="s">
        <v>126</v>
      </c>
      <c r="B7" s="91" t="s">
        <v>125</v>
      </c>
      <c r="C7" s="4">
        <v>2.6</v>
      </c>
      <c r="D7" s="56" t="s">
        <v>124</v>
      </c>
      <c r="E7" s="56"/>
    </row>
    <row r="8" spans="1:5" ht="18.600000000000001">
      <c r="A8" s="91" t="s">
        <v>127</v>
      </c>
      <c r="B8" s="91" t="s">
        <v>130</v>
      </c>
      <c r="C8" s="86">
        <v>1</v>
      </c>
      <c r="D8" s="56" t="s">
        <v>124</v>
      </c>
      <c r="E8" s="56"/>
    </row>
    <row r="9" spans="1:5" ht="17.399999999999999">
      <c r="A9" s="91" t="s">
        <v>129</v>
      </c>
      <c r="B9" s="91" t="s">
        <v>348</v>
      </c>
      <c r="C9" s="4">
        <v>3</v>
      </c>
      <c r="D9" s="56" t="s">
        <v>131</v>
      </c>
      <c r="E9" s="56" t="s">
        <v>122</v>
      </c>
    </row>
    <row r="10" spans="1:5" ht="18.600000000000001">
      <c r="A10" s="92" t="s">
        <v>140</v>
      </c>
      <c r="B10" s="91" t="s">
        <v>349</v>
      </c>
      <c r="C10" s="87">
        <v>0.1</v>
      </c>
      <c r="D10" s="56" t="s">
        <v>132</v>
      </c>
      <c r="E10" s="56"/>
    </row>
    <row r="11" spans="1:5" ht="18.600000000000001">
      <c r="A11" s="92" t="s">
        <v>134</v>
      </c>
      <c r="B11" s="91" t="s">
        <v>135</v>
      </c>
      <c r="C11" s="88">
        <v>263</v>
      </c>
      <c r="D11" s="56" t="s">
        <v>133</v>
      </c>
      <c r="E11" s="56" t="s">
        <v>142</v>
      </c>
    </row>
    <row r="12" spans="1:5" ht="18.600000000000001">
      <c r="A12" s="92" t="s">
        <v>136</v>
      </c>
      <c r="B12" s="91" t="s">
        <v>137</v>
      </c>
      <c r="C12" s="4">
        <v>0.5</v>
      </c>
      <c r="D12" s="85" t="s">
        <v>128</v>
      </c>
      <c r="E12" s="56"/>
    </row>
    <row r="13" spans="1:5" ht="18.600000000000001">
      <c r="A13" s="93" t="s">
        <v>343</v>
      </c>
      <c r="B13" s="91" t="s">
        <v>147</v>
      </c>
      <c r="C13" s="62" t="s">
        <v>138</v>
      </c>
      <c r="D13" s="56" t="s">
        <v>139</v>
      </c>
      <c r="E13" s="56" t="s">
        <v>332</v>
      </c>
    </row>
    <row r="14" spans="1:5" ht="18.600000000000001">
      <c r="A14" s="91" t="s">
        <v>141</v>
      </c>
      <c r="B14" s="91" t="s">
        <v>144</v>
      </c>
      <c r="C14" s="4">
        <v>3</v>
      </c>
      <c r="D14" s="56" t="s">
        <v>143</v>
      </c>
      <c r="E14" s="56" t="s">
        <v>142</v>
      </c>
    </row>
    <row r="15" spans="1:5" ht="18.600000000000001">
      <c r="A15" s="94" t="s">
        <v>156</v>
      </c>
      <c r="B15" s="91" t="s">
        <v>159</v>
      </c>
      <c r="C15" s="4">
        <v>3</v>
      </c>
      <c r="D15" s="56" t="s">
        <v>157</v>
      </c>
      <c r="E15" s="89" t="s">
        <v>158</v>
      </c>
    </row>
    <row r="16" spans="1:5" ht="20.25" customHeight="1">
      <c r="A16" s="137" t="s">
        <v>409</v>
      </c>
    </row>
    <row r="17" spans="1:5" ht="18.600000000000001">
      <c r="A17" s="91" t="s">
        <v>145</v>
      </c>
      <c r="B17" s="91" t="s">
        <v>338</v>
      </c>
      <c r="C17" s="4">
        <v>1.14E-2</v>
      </c>
      <c r="D17" s="56" t="s">
        <v>146</v>
      </c>
      <c r="E17" s="56" t="s">
        <v>333</v>
      </c>
    </row>
    <row r="18" spans="1:5" ht="18.600000000000001">
      <c r="A18" s="92" t="s">
        <v>148</v>
      </c>
      <c r="B18" s="91" t="s">
        <v>153</v>
      </c>
      <c r="C18" s="4">
        <v>3.8</v>
      </c>
      <c r="D18" s="56" t="s">
        <v>149</v>
      </c>
      <c r="E18" s="56" t="s">
        <v>334</v>
      </c>
    </row>
    <row r="19" spans="1:5" ht="18.600000000000001">
      <c r="A19" s="92" t="s">
        <v>152</v>
      </c>
      <c r="B19" s="91" t="s">
        <v>339</v>
      </c>
      <c r="C19" s="4">
        <v>1212</v>
      </c>
      <c r="D19" s="56" t="s">
        <v>149</v>
      </c>
      <c r="E19" s="56" t="s">
        <v>491</v>
      </c>
    </row>
    <row r="20" spans="1:5" ht="18.600000000000001">
      <c r="A20" s="92" t="s">
        <v>484</v>
      </c>
      <c r="B20" s="91" t="s">
        <v>485</v>
      </c>
      <c r="C20" s="4" t="s">
        <v>490</v>
      </c>
      <c r="D20" s="56" t="s">
        <v>486</v>
      </c>
      <c r="E20" s="56" t="s">
        <v>491</v>
      </c>
    </row>
    <row r="21" spans="1:5" ht="18.600000000000001">
      <c r="A21" s="92" t="s">
        <v>165</v>
      </c>
      <c r="B21" s="91" t="s">
        <v>167</v>
      </c>
      <c r="C21" s="4">
        <v>8.8000000000000007</v>
      </c>
      <c r="D21" s="56" t="s">
        <v>162</v>
      </c>
      <c r="E21" s="56" t="s">
        <v>334</v>
      </c>
    </row>
    <row r="22" spans="1:5" ht="18.600000000000001">
      <c r="A22" s="92" t="s">
        <v>166</v>
      </c>
      <c r="B22" s="91" t="s">
        <v>340</v>
      </c>
      <c r="C22" s="4">
        <v>460</v>
      </c>
      <c r="D22" s="56" t="s">
        <v>162</v>
      </c>
      <c r="E22" s="56" t="s">
        <v>491</v>
      </c>
    </row>
    <row r="23" spans="1:5" ht="18.600000000000001">
      <c r="A23" s="92" t="s">
        <v>487</v>
      </c>
      <c r="B23" s="91" t="s">
        <v>488</v>
      </c>
      <c r="C23" s="4" t="s">
        <v>489</v>
      </c>
      <c r="D23" s="56" t="s">
        <v>486</v>
      </c>
      <c r="E23" s="56" t="s">
        <v>491</v>
      </c>
    </row>
    <row r="24" spans="1:5" ht="24.75" customHeight="1">
      <c r="A24" s="136" t="s">
        <v>408</v>
      </c>
    </row>
    <row r="25" spans="1:5" ht="19.2">
      <c r="A25" s="92" t="s">
        <v>150</v>
      </c>
      <c r="B25" s="95" t="s">
        <v>335</v>
      </c>
      <c r="C25" s="4">
        <v>9</v>
      </c>
      <c r="D25" s="56" t="s">
        <v>157</v>
      </c>
      <c r="E25" s="56" t="s">
        <v>336</v>
      </c>
    </row>
    <row r="26" spans="1:5" ht="19.2">
      <c r="A26" s="92" t="s">
        <v>151</v>
      </c>
      <c r="B26" s="91" t="s">
        <v>337</v>
      </c>
      <c r="C26" s="4">
        <v>3.4200000000000001E-2</v>
      </c>
      <c r="D26" s="56" t="s">
        <v>161</v>
      </c>
      <c r="E26" s="89" t="s">
        <v>160</v>
      </c>
    </row>
    <row r="27" spans="1:5" ht="18.600000000000001">
      <c r="A27" s="96" t="s">
        <v>346</v>
      </c>
      <c r="B27" s="91" t="s">
        <v>352</v>
      </c>
      <c r="C27" s="4" t="s">
        <v>350</v>
      </c>
      <c r="D27" s="56" t="s">
        <v>164</v>
      </c>
      <c r="E27" s="56" t="s">
        <v>383</v>
      </c>
    </row>
    <row r="28" spans="1:5" ht="18.600000000000001">
      <c r="A28" s="96" t="s">
        <v>347</v>
      </c>
      <c r="B28" s="91" t="s">
        <v>353</v>
      </c>
      <c r="C28" s="4" t="s">
        <v>351</v>
      </c>
      <c r="D28" s="56" t="s">
        <v>164</v>
      </c>
      <c r="E28" s="89" t="s">
        <v>384</v>
      </c>
    </row>
    <row r="29" spans="1:5" ht="18.600000000000001">
      <c r="A29" s="97" t="s">
        <v>169</v>
      </c>
      <c r="B29" s="98" t="s">
        <v>154</v>
      </c>
      <c r="C29" s="4">
        <v>1</v>
      </c>
      <c r="D29" s="85" t="s">
        <v>128</v>
      </c>
      <c r="E29" s="56" t="s">
        <v>163</v>
      </c>
    </row>
    <row r="30" spans="1:5" ht="18.600000000000001">
      <c r="A30" s="97" t="s">
        <v>168</v>
      </c>
      <c r="B30" s="98" t="s">
        <v>155</v>
      </c>
      <c r="C30" s="4">
        <v>1</v>
      </c>
      <c r="D30" s="85" t="s">
        <v>128</v>
      </c>
      <c r="E30" s="56" t="s">
        <v>163</v>
      </c>
    </row>
    <row r="31" spans="1:5" ht="34.200000000000003">
      <c r="A31" s="97" t="s">
        <v>344</v>
      </c>
      <c r="B31" s="99" t="s">
        <v>345</v>
      </c>
      <c r="C31" s="77">
        <v>0.99880000000000002</v>
      </c>
      <c r="D31" s="78" t="s">
        <v>128</v>
      </c>
      <c r="E31" s="89" t="s">
        <v>354</v>
      </c>
    </row>
    <row r="32" spans="1:5" ht="34.200000000000003">
      <c r="A32" s="100" t="s">
        <v>341</v>
      </c>
      <c r="B32" s="101" t="s">
        <v>342</v>
      </c>
      <c r="C32" s="79">
        <v>0.997</v>
      </c>
      <c r="D32" s="80" t="s">
        <v>128</v>
      </c>
      <c r="E32" s="90" t="s">
        <v>492</v>
      </c>
    </row>
  </sheetData>
  <pageMargins left="0.7" right="0.7" top="0.75" bottom="0.75" header="0.3" footer="0.3"/>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F2FA-B7EE-4776-9498-B83DA3D3E43F}">
  <dimension ref="A1:G9"/>
  <sheetViews>
    <sheetView zoomScale="85" zoomScaleNormal="85" workbookViewId="0">
      <selection activeCell="G22" sqref="G22"/>
    </sheetView>
  </sheetViews>
  <sheetFormatPr defaultRowHeight="15"/>
  <cols>
    <col min="1" max="1" width="15.81640625" bestFit="1" customWidth="1"/>
    <col min="2" max="2" width="10" bestFit="1" customWidth="1"/>
    <col min="4" max="4" width="10" bestFit="1" customWidth="1"/>
    <col min="5" max="5" width="12.6328125" bestFit="1" customWidth="1"/>
    <col min="6" max="6" width="9.36328125" customWidth="1"/>
    <col min="7" max="7" width="9.81640625" customWidth="1"/>
  </cols>
  <sheetData>
    <row r="1" spans="1:7">
      <c r="A1" s="151" t="s">
        <v>459</v>
      </c>
    </row>
    <row r="2" spans="1:7">
      <c r="A2" s="148"/>
    </row>
    <row r="3" spans="1:7" ht="129" customHeight="1">
      <c r="A3" s="184" t="s">
        <v>494</v>
      </c>
      <c r="B3" s="184"/>
      <c r="C3" s="184"/>
      <c r="D3" s="184"/>
      <c r="E3" s="184"/>
      <c r="F3" s="184"/>
      <c r="G3" s="184"/>
    </row>
    <row r="4" spans="1:7" ht="15.6">
      <c r="A4" s="81" t="s">
        <v>355</v>
      </c>
      <c r="B4" s="81" t="s">
        <v>356</v>
      </c>
      <c r="C4" s="81" t="s">
        <v>357</v>
      </c>
      <c r="D4" s="81" t="s">
        <v>358</v>
      </c>
      <c r="E4" s="81" t="s">
        <v>359</v>
      </c>
      <c r="F4" s="81" t="s">
        <v>360</v>
      </c>
      <c r="G4" s="81" t="s">
        <v>361</v>
      </c>
    </row>
    <row r="5" spans="1:7">
      <c r="A5" s="74" t="s">
        <v>362</v>
      </c>
      <c r="B5" s="74" t="s">
        <v>363</v>
      </c>
      <c r="C5" s="74" t="s">
        <v>364</v>
      </c>
      <c r="D5" s="74" t="s">
        <v>365</v>
      </c>
      <c r="E5" s="74" t="s">
        <v>366</v>
      </c>
      <c r="F5" s="74" t="s">
        <v>367</v>
      </c>
      <c r="G5" s="74" t="s">
        <v>368</v>
      </c>
    </row>
    <row r="6" spans="1:7">
      <c r="A6" s="74" t="s">
        <v>369</v>
      </c>
      <c r="B6" s="82" t="s">
        <v>19</v>
      </c>
      <c r="C6" s="74" t="s">
        <v>364</v>
      </c>
      <c r="D6" s="74" t="s">
        <v>370</v>
      </c>
      <c r="E6" s="74" t="s">
        <v>371</v>
      </c>
      <c r="F6" s="74" t="s">
        <v>372</v>
      </c>
      <c r="G6" s="74" t="s">
        <v>373</v>
      </c>
    </row>
    <row r="7" spans="1:7">
      <c r="A7" s="74" t="s">
        <v>374</v>
      </c>
      <c r="B7" s="82" t="s">
        <v>19</v>
      </c>
      <c r="C7" s="82" t="s">
        <v>19</v>
      </c>
      <c r="D7" s="82" t="s">
        <v>19</v>
      </c>
      <c r="E7" s="82" t="s">
        <v>19</v>
      </c>
      <c r="F7" s="74" t="s">
        <v>375</v>
      </c>
      <c r="G7" s="82" t="s">
        <v>19</v>
      </c>
    </row>
    <row r="8" spans="1:7">
      <c r="A8" s="74"/>
      <c r="B8" s="83" t="s">
        <v>376</v>
      </c>
      <c r="C8" s="83" t="s">
        <v>376</v>
      </c>
      <c r="D8" s="83" t="s">
        <v>377</v>
      </c>
      <c r="E8" s="74"/>
      <c r="F8" s="3"/>
      <c r="G8" s="74"/>
    </row>
    <row r="9" spans="1:7" ht="15.6">
      <c r="A9" s="73" t="s">
        <v>330</v>
      </c>
      <c r="B9" s="73" t="s">
        <v>378</v>
      </c>
      <c r="C9" s="73" t="s">
        <v>379</v>
      </c>
      <c r="D9" s="73" t="s">
        <v>380</v>
      </c>
      <c r="E9" s="73" t="s">
        <v>331</v>
      </c>
      <c r="F9" s="170" t="s">
        <v>381</v>
      </c>
      <c r="G9" s="73" t="s">
        <v>382</v>
      </c>
    </row>
  </sheetData>
  <mergeCells count="1">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vt:lpstr>
      <vt:lpstr>Table 2</vt:lpstr>
      <vt:lpstr>Table 3</vt:lpstr>
      <vt:lpstr>Table S1</vt:lpstr>
      <vt:lpstr>Table S2</vt:lpstr>
      <vt:lpstr>TableS3</vt:lpstr>
      <vt:lpstr>Table S4</vt:lpstr>
      <vt:lpstr>Table S5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Jotautas Baronas</dc:creator>
  <cp:lastModifiedBy>Jotautas Baronas</cp:lastModifiedBy>
  <cp:lastPrinted>2019-10-06T22:20:47Z</cp:lastPrinted>
  <dcterms:created xsi:type="dcterms:W3CDTF">2017-01-25T21:54:18Z</dcterms:created>
  <dcterms:modified xsi:type="dcterms:W3CDTF">2020-07-12T18:57:13Z</dcterms:modified>
</cp:coreProperties>
</file>