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ke00/Palaeo/Skinny Manuscripts/Freeman_Deglacial 14C/"/>
    </mc:Choice>
  </mc:AlternateContent>
  <xr:revisionPtr revIDLastSave="0" documentId="13_ncr:1_{5D4A105F-0725-774C-A75E-876EFC11C7BF}" xr6:coauthVersionLast="36" xr6:coauthVersionMax="36" xr10:uidLastSave="{00000000-0000-0000-0000-000000000000}"/>
  <bookViews>
    <workbookView xWindow="1560" yWindow="460" windowWidth="27240" windowHeight="15560" xr2:uid="{7B7422E4-067B-1F49-A715-60F87D9E6E75}"/>
  </bookViews>
  <sheets>
    <sheet name="Table S1 Age pins and R-ag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 l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</calcChain>
</file>

<file path=xl/sharedStrings.xml><?xml version="1.0" encoding="utf-8"?>
<sst xmlns="http://schemas.openxmlformats.org/spreadsheetml/2006/main" count="88" uniqueCount="32">
  <si>
    <t>Core</t>
  </si>
  <si>
    <t>err</t>
  </si>
  <si>
    <t>R-age</t>
  </si>
  <si>
    <t>SHAK-3-6K</t>
  </si>
  <si>
    <t>SHAK-5-3K</t>
  </si>
  <si>
    <t>SHAK-14-4G</t>
  </si>
  <si>
    <t>MD99-2334K</t>
  </si>
  <si>
    <t>SHAK-10-10K</t>
  </si>
  <si>
    <t>Latitude</t>
  </si>
  <si>
    <t>(oN)</t>
  </si>
  <si>
    <t>(oE)</t>
  </si>
  <si>
    <t>Longitude</t>
  </si>
  <si>
    <t>(m)</t>
  </si>
  <si>
    <t>Water depth</t>
  </si>
  <si>
    <t>(cm)</t>
  </si>
  <si>
    <t>Sediment depth</t>
  </si>
  <si>
    <t>Planktic 14C age</t>
  </si>
  <si>
    <t>(1 sigma)</t>
  </si>
  <si>
    <t>Calendar age</t>
  </si>
  <si>
    <t>(yrs BP)</t>
  </si>
  <si>
    <t>(14C yrs BP, interpolated)</t>
  </si>
  <si>
    <t>(14C yrs)</t>
  </si>
  <si>
    <t>17/1 GCA</t>
  </si>
  <si>
    <t>GS07-150-20/2A</t>
  </si>
  <si>
    <t>MD09-3257</t>
  </si>
  <si>
    <t>MD09-3256</t>
  </si>
  <si>
    <t>err **</t>
  </si>
  <si>
    <t>err *</t>
  </si>
  <si>
    <t>Iberian Margin:</t>
  </si>
  <si>
    <t>Brazil Margin:</t>
  </si>
  <si>
    <t>* errors represent conservative estimates</t>
  </si>
  <si>
    <t>** errors represent conservative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</si>
</sst>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Fill="1" applyBorder="1"/>
    <xf numFmtId="0" fontId="1" fillId="0" borderId="0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0" borderId="1" xfId="0" applyFont="1" applyBorder="1"/>
    <xf numFmtId="1" fontId="0" fillId="0" borderId="0" xfId="0" applyNumberFormat="1"/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/>
    <xf numFmtId="1" fontId="0" fillId="0" borderId="0" xfId="0" applyNumberFormat="1" applyAlignment="1"/>
    <xf numFmtId="2" fontId="5" fillId="0" borderId="0" xfId="0" applyNumberFormat="1" applyFont="1" applyAlignment="1"/>
    <xf numFmtId="2" fontId="6" fillId="0" borderId="0" xfId="0" applyNumberFormat="1" applyFont="1" applyAlignment="1"/>
    <xf numFmtId="1" fontId="6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A461B-B10B-0A45-A594-2DB589A427B3}">
  <sheetPr>
    <pageSetUpPr fitToPage="1"/>
  </sheetPr>
  <dimension ref="A1:K70"/>
  <sheetViews>
    <sheetView tabSelected="1" workbookViewId="0"/>
  </sheetViews>
  <sheetFormatPr baseColWidth="10" defaultRowHeight="16" x14ac:dyDescent="0.2"/>
  <cols>
    <col min="4" max="4" width="11.83203125" bestFit="1" customWidth="1"/>
    <col min="5" max="5" width="14.1640625" bestFit="1" customWidth="1"/>
    <col min="6" max="6" width="22.5" bestFit="1" customWidth="1"/>
    <col min="8" max="8" width="11.83203125" bestFit="1" customWidth="1"/>
  </cols>
  <sheetData>
    <row r="1" spans="1:11" x14ac:dyDescent="0.2">
      <c r="A1" s="1" t="s">
        <v>8</v>
      </c>
      <c r="B1" s="1" t="s">
        <v>11</v>
      </c>
      <c r="C1" s="2" t="s">
        <v>13</v>
      </c>
      <c r="D1" s="3" t="s">
        <v>0</v>
      </c>
      <c r="E1" s="3" t="s">
        <v>15</v>
      </c>
      <c r="F1" s="3" t="s">
        <v>16</v>
      </c>
      <c r="G1" s="3" t="s">
        <v>27</v>
      </c>
      <c r="H1" s="3" t="s">
        <v>18</v>
      </c>
      <c r="I1" s="3" t="s">
        <v>26</v>
      </c>
      <c r="J1" s="3" t="s">
        <v>2</v>
      </c>
      <c r="K1" s="3" t="s">
        <v>1</v>
      </c>
    </row>
    <row r="2" spans="1:11" x14ac:dyDescent="0.2">
      <c r="A2" s="8" t="s">
        <v>9</v>
      </c>
      <c r="B2" s="8" t="s">
        <v>10</v>
      </c>
      <c r="C2" s="8" t="s">
        <v>12</v>
      </c>
      <c r="D2" s="8"/>
      <c r="E2" s="8" t="s">
        <v>14</v>
      </c>
      <c r="F2" s="8" t="s">
        <v>20</v>
      </c>
      <c r="G2" s="8" t="s">
        <v>17</v>
      </c>
      <c r="H2" s="8" t="s">
        <v>19</v>
      </c>
      <c r="I2" s="8" t="s">
        <v>17</v>
      </c>
      <c r="J2" s="8" t="s">
        <v>21</v>
      </c>
      <c r="K2" s="8" t="s">
        <v>17</v>
      </c>
    </row>
    <row r="3" spans="1:11" x14ac:dyDescent="0.2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">
      <c r="A4" s="4">
        <v>37.707500000000003</v>
      </c>
      <c r="B4" s="4">
        <v>-10.492366666666667</v>
      </c>
      <c r="C4" s="4">
        <v>3729</v>
      </c>
      <c r="D4" t="s">
        <v>3</v>
      </c>
      <c r="E4" s="9">
        <v>99</v>
      </c>
      <c r="F4" s="9">
        <v>10591.71875</v>
      </c>
      <c r="G4" s="9">
        <v>150</v>
      </c>
      <c r="H4" s="9">
        <v>11690</v>
      </c>
      <c r="I4" s="9">
        <v>200</v>
      </c>
      <c r="J4" s="9">
        <v>493.71875</v>
      </c>
      <c r="K4" s="9">
        <v>176.5</v>
      </c>
    </row>
    <row r="5" spans="1:11" x14ac:dyDescent="0.2">
      <c r="A5" s="4">
        <v>37.707500000000003</v>
      </c>
      <c r="B5" s="4">
        <v>-10.492366666666667</v>
      </c>
      <c r="C5" s="4">
        <v>3729</v>
      </c>
      <c r="D5" t="s">
        <v>3</v>
      </c>
      <c r="E5" s="9">
        <v>115</v>
      </c>
      <c r="F5" s="9">
        <v>11547</v>
      </c>
      <c r="G5" s="9">
        <v>150</v>
      </c>
      <c r="H5" s="9">
        <v>12840</v>
      </c>
      <c r="I5" s="9">
        <v>200</v>
      </c>
      <c r="J5" s="9">
        <v>563</v>
      </c>
      <c r="K5" s="9">
        <v>277</v>
      </c>
    </row>
    <row r="6" spans="1:11" x14ac:dyDescent="0.2">
      <c r="A6" s="4">
        <v>37.707500000000003</v>
      </c>
      <c r="B6" s="4">
        <v>-10.492366666666667</v>
      </c>
      <c r="C6" s="4">
        <v>3729</v>
      </c>
      <c r="D6" t="s">
        <v>3</v>
      </c>
      <c r="E6" s="9">
        <v>125</v>
      </c>
      <c r="F6" s="9">
        <v>12234</v>
      </c>
      <c r="G6" s="9">
        <v>150</v>
      </c>
      <c r="H6" s="9">
        <v>13750</v>
      </c>
      <c r="I6" s="9">
        <v>200</v>
      </c>
      <c r="J6" s="9">
        <v>307</v>
      </c>
      <c r="K6" s="9">
        <v>234.5</v>
      </c>
    </row>
    <row r="7" spans="1:11" x14ac:dyDescent="0.2">
      <c r="A7" s="4">
        <v>37.707500000000003</v>
      </c>
      <c r="B7" s="4">
        <v>-10.492366666666667</v>
      </c>
      <c r="C7" s="4">
        <v>3729</v>
      </c>
      <c r="D7" t="s">
        <v>3</v>
      </c>
      <c r="E7" s="9">
        <v>132.5</v>
      </c>
      <c r="F7" s="9">
        <v>12743.78125</v>
      </c>
      <c r="G7" s="9">
        <v>150</v>
      </c>
      <c r="H7" s="9">
        <v>14649</v>
      </c>
      <c r="I7" s="9">
        <v>200</v>
      </c>
      <c r="J7" s="9">
        <v>277.78125</v>
      </c>
      <c r="K7" s="9">
        <v>167.5</v>
      </c>
    </row>
    <row r="8" spans="1:11" x14ac:dyDescent="0.2">
      <c r="A8" s="4">
        <v>37.707500000000003</v>
      </c>
      <c r="B8" s="4">
        <v>-10.492366666666667</v>
      </c>
      <c r="C8" s="4">
        <v>3729</v>
      </c>
      <c r="D8" t="s">
        <v>3</v>
      </c>
      <c r="E8" s="9">
        <v>161</v>
      </c>
      <c r="F8" s="9">
        <v>14008</v>
      </c>
      <c r="G8" s="9">
        <v>150</v>
      </c>
      <c r="H8" s="9">
        <v>15600</v>
      </c>
      <c r="I8" s="9">
        <v>200</v>
      </c>
      <c r="J8" s="9">
        <v>981</v>
      </c>
      <c r="K8" s="9">
        <v>200.25</v>
      </c>
    </row>
    <row r="9" spans="1:11" x14ac:dyDescent="0.2">
      <c r="A9" s="4">
        <v>37.707500000000003</v>
      </c>
      <c r="B9" s="4">
        <v>-10.492366666666667</v>
      </c>
      <c r="C9" s="4">
        <v>3729</v>
      </c>
      <c r="D9" t="s">
        <v>3</v>
      </c>
      <c r="E9" s="9">
        <v>186.5</v>
      </c>
      <c r="F9" s="9">
        <v>14712.5</v>
      </c>
      <c r="G9" s="9">
        <v>150</v>
      </c>
      <c r="H9" s="9">
        <v>17420</v>
      </c>
      <c r="I9" s="9">
        <v>200</v>
      </c>
      <c r="J9" s="9">
        <v>413.5</v>
      </c>
      <c r="K9" s="9">
        <v>219</v>
      </c>
    </row>
    <row r="10" spans="1:11" x14ac:dyDescent="0.2">
      <c r="A10" s="4">
        <v>37.707500000000003</v>
      </c>
      <c r="B10" s="4">
        <v>-10.492366666666667</v>
      </c>
      <c r="C10" s="4">
        <v>3729</v>
      </c>
      <c r="D10" t="s">
        <v>3</v>
      </c>
      <c r="E10" s="9">
        <v>222.5</v>
      </c>
      <c r="F10" s="9">
        <v>17313.270830000001</v>
      </c>
      <c r="G10" s="9">
        <v>150</v>
      </c>
      <c r="H10" s="9">
        <v>20262</v>
      </c>
      <c r="I10" s="9">
        <v>200</v>
      </c>
      <c r="J10" s="9">
        <v>509.27082999999999</v>
      </c>
      <c r="K10" s="9">
        <v>230.25</v>
      </c>
    </row>
    <row r="11" spans="1:11" x14ac:dyDescent="0.2">
      <c r="A11" s="4">
        <v>37.707500000000003</v>
      </c>
      <c r="B11" s="4">
        <v>-10.492366666666667</v>
      </c>
      <c r="C11" s="4">
        <v>3729</v>
      </c>
      <c r="D11" t="s">
        <v>3</v>
      </c>
      <c r="E11" s="9">
        <v>243</v>
      </c>
      <c r="F11" s="9">
        <v>18496.291669999999</v>
      </c>
      <c r="G11" s="9">
        <v>150</v>
      </c>
      <c r="H11" s="9">
        <v>21783</v>
      </c>
      <c r="I11" s="9">
        <v>200</v>
      </c>
      <c r="J11" s="9">
        <v>517.29166999999995</v>
      </c>
      <c r="K11" s="9">
        <v>227.5</v>
      </c>
    </row>
    <row r="12" spans="1:11" x14ac:dyDescent="0.2">
      <c r="A12" s="4">
        <v>37.707500000000003</v>
      </c>
      <c r="B12" s="4">
        <v>-10.492366666666667</v>
      </c>
      <c r="C12" s="4">
        <v>3729</v>
      </c>
      <c r="D12" t="s">
        <v>3</v>
      </c>
      <c r="E12" s="9">
        <v>260</v>
      </c>
      <c r="F12" s="9">
        <v>20065.338029999999</v>
      </c>
      <c r="G12" s="9">
        <v>150</v>
      </c>
      <c r="H12" s="9">
        <v>23410</v>
      </c>
      <c r="I12" s="9">
        <v>200</v>
      </c>
      <c r="J12" s="9">
        <v>636.33803</v>
      </c>
      <c r="K12" s="9">
        <v>231.99999999999997</v>
      </c>
    </row>
    <row r="13" spans="1:11" x14ac:dyDescent="0.2">
      <c r="A13" s="4">
        <v>37.707500000000003</v>
      </c>
      <c r="B13" s="4">
        <v>-10.492366666666667</v>
      </c>
      <c r="C13" s="4">
        <v>3729</v>
      </c>
      <c r="D13" t="s">
        <v>3</v>
      </c>
      <c r="E13" s="9">
        <v>264.5</v>
      </c>
      <c r="F13" s="9">
        <v>20601.21831</v>
      </c>
      <c r="G13" s="9">
        <v>150</v>
      </c>
      <c r="H13" s="9">
        <v>24298</v>
      </c>
      <c r="I13" s="9">
        <v>200</v>
      </c>
      <c r="J13" s="9">
        <v>368.21830999999997</v>
      </c>
      <c r="K13" s="9">
        <v>245.5</v>
      </c>
    </row>
    <row r="14" spans="1:11" x14ac:dyDescent="0.2">
      <c r="A14" s="4">
        <v>37.707500000000003</v>
      </c>
      <c r="B14" s="4">
        <v>-10.492366666666667</v>
      </c>
      <c r="C14" s="4">
        <v>3729</v>
      </c>
      <c r="D14" t="s">
        <v>3</v>
      </c>
      <c r="E14" s="9">
        <v>273</v>
      </c>
      <c r="F14" s="9">
        <v>21613.43662</v>
      </c>
      <c r="G14" s="9">
        <v>150</v>
      </c>
      <c r="H14" s="9">
        <v>25725</v>
      </c>
      <c r="I14" s="9">
        <v>200</v>
      </c>
      <c r="J14" s="9">
        <v>215.43662</v>
      </c>
      <c r="K14" s="9">
        <v>296</v>
      </c>
    </row>
    <row r="15" spans="1:11" x14ac:dyDescent="0.2">
      <c r="A15" s="5">
        <v>37.602499999999999</v>
      </c>
      <c r="B15" s="5">
        <v>-10.691833333333333</v>
      </c>
      <c r="C15" s="5">
        <v>4670</v>
      </c>
      <c r="D15" t="s">
        <v>4</v>
      </c>
      <c r="E15" s="9">
        <v>71</v>
      </c>
      <c r="F15" s="9">
        <v>11300</v>
      </c>
      <c r="G15" s="9">
        <v>150</v>
      </c>
      <c r="H15" s="9">
        <v>12840</v>
      </c>
      <c r="I15" s="9">
        <v>200</v>
      </c>
      <c r="J15" s="9">
        <v>316</v>
      </c>
      <c r="K15" s="9">
        <v>277</v>
      </c>
    </row>
    <row r="16" spans="1:11" x14ac:dyDescent="0.2">
      <c r="A16" s="5">
        <v>37.602499999999999</v>
      </c>
      <c r="B16" s="5">
        <v>-10.691833333333333</v>
      </c>
      <c r="C16" s="5">
        <v>4670</v>
      </c>
      <c r="D16" t="s">
        <v>4</v>
      </c>
      <c r="E16" s="9">
        <v>75.5</v>
      </c>
      <c r="F16" s="9">
        <v>11756.875</v>
      </c>
      <c r="G16" s="9">
        <v>150</v>
      </c>
      <c r="H16" s="9">
        <v>13750</v>
      </c>
      <c r="I16" s="9">
        <v>200</v>
      </c>
      <c r="J16" s="9">
        <v>-170.125</v>
      </c>
      <c r="K16" s="9">
        <v>234.5</v>
      </c>
    </row>
    <row r="17" spans="1:11" x14ac:dyDescent="0.2">
      <c r="A17" s="5">
        <v>37.602499999999999</v>
      </c>
      <c r="B17" s="5">
        <v>-10.691833333333333</v>
      </c>
      <c r="C17" s="5">
        <v>4670</v>
      </c>
      <c r="D17" t="s">
        <v>4</v>
      </c>
      <c r="E17" s="9">
        <v>83</v>
      </c>
      <c r="F17" s="9">
        <v>12382.75</v>
      </c>
      <c r="G17" s="9">
        <v>150</v>
      </c>
      <c r="H17" s="9">
        <v>14649</v>
      </c>
      <c r="I17" s="9">
        <v>200</v>
      </c>
      <c r="J17" s="9">
        <v>-83.25</v>
      </c>
      <c r="K17" s="9">
        <v>167.5</v>
      </c>
    </row>
    <row r="18" spans="1:11" x14ac:dyDescent="0.2">
      <c r="A18" s="5">
        <v>37.602499999999999</v>
      </c>
      <c r="B18" s="5">
        <v>-10.691833333333333</v>
      </c>
      <c r="C18" s="5">
        <v>4670</v>
      </c>
      <c r="D18" t="s">
        <v>4</v>
      </c>
      <c r="E18" s="9">
        <v>99.5</v>
      </c>
      <c r="F18" s="9">
        <v>14081.04545</v>
      </c>
      <c r="G18" s="9">
        <v>150</v>
      </c>
      <c r="H18" s="9">
        <v>15600</v>
      </c>
      <c r="I18" s="9">
        <v>200</v>
      </c>
      <c r="J18" s="9">
        <v>1002.04348</v>
      </c>
      <c r="K18" s="9">
        <v>200.25</v>
      </c>
    </row>
    <row r="19" spans="1:11" x14ac:dyDescent="0.2">
      <c r="A19" s="5">
        <v>37.602499999999999</v>
      </c>
      <c r="B19" s="5">
        <v>-10.691833333333333</v>
      </c>
      <c r="C19" s="5">
        <v>4670</v>
      </c>
      <c r="D19" t="s">
        <v>4</v>
      </c>
      <c r="E19" s="9">
        <v>112</v>
      </c>
      <c r="F19" s="9">
        <v>14930</v>
      </c>
      <c r="G19" s="9">
        <v>150</v>
      </c>
      <c r="H19" s="9">
        <v>17420</v>
      </c>
      <c r="I19" s="9">
        <v>200</v>
      </c>
      <c r="J19" s="9">
        <v>631</v>
      </c>
      <c r="K19" s="9">
        <v>219</v>
      </c>
    </row>
    <row r="20" spans="1:11" x14ac:dyDescent="0.2">
      <c r="A20" s="5">
        <v>37.602499999999999</v>
      </c>
      <c r="B20" s="5">
        <v>-10.691833333333333</v>
      </c>
      <c r="C20" s="5">
        <v>4670</v>
      </c>
      <c r="D20" t="s">
        <v>4</v>
      </c>
      <c r="E20" s="9">
        <v>131.5</v>
      </c>
      <c r="F20" s="9">
        <v>17100.818179999998</v>
      </c>
      <c r="G20" s="9">
        <v>150</v>
      </c>
      <c r="H20" s="9">
        <v>20262</v>
      </c>
      <c r="I20" s="9">
        <v>200</v>
      </c>
      <c r="J20" s="9">
        <v>257.3913</v>
      </c>
      <c r="K20" s="9">
        <v>230.25</v>
      </c>
    </row>
    <row r="21" spans="1:11" x14ac:dyDescent="0.2">
      <c r="A21" s="5">
        <v>37.602499999999999</v>
      </c>
      <c r="B21" s="5">
        <v>-10.691833333333333</v>
      </c>
      <c r="C21" s="5">
        <v>4670</v>
      </c>
      <c r="D21" t="s">
        <v>4</v>
      </c>
      <c r="E21" s="9">
        <v>149</v>
      </c>
      <c r="F21" s="9">
        <v>18246.5</v>
      </c>
      <c r="G21" s="9">
        <v>150</v>
      </c>
      <c r="H21" s="9">
        <v>21783</v>
      </c>
      <c r="I21" s="9">
        <v>200</v>
      </c>
      <c r="J21" s="9">
        <v>267.5</v>
      </c>
      <c r="K21" s="9">
        <v>227.5</v>
      </c>
    </row>
    <row r="22" spans="1:11" x14ac:dyDescent="0.2">
      <c r="A22" s="5">
        <v>37.602499999999999</v>
      </c>
      <c r="B22" s="5">
        <v>-10.691833333333333</v>
      </c>
      <c r="C22" s="5">
        <v>4670</v>
      </c>
      <c r="D22" t="s">
        <v>4</v>
      </c>
      <c r="E22" s="9">
        <v>162</v>
      </c>
      <c r="F22" s="9">
        <v>19783</v>
      </c>
      <c r="G22" s="9">
        <v>150</v>
      </c>
      <c r="H22" s="9">
        <v>23410</v>
      </c>
      <c r="I22" s="9">
        <v>200</v>
      </c>
      <c r="J22" s="9">
        <v>354</v>
      </c>
      <c r="K22" s="9">
        <v>232</v>
      </c>
    </row>
    <row r="23" spans="1:11" x14ac:dyDescent="0.2">
      <c r="A23" s="6">
        <v>37.835999999999999</v>
      </c>
      <c r="B23" s="6">
        <v>-9.7193333333333332</v>
      </c>
      <c r="C23" s="6">
        <v>2063</v>
      </c>
      <c r="D23" t="s">
        <v>5</v>
      </c>
      <c r="E23" s="9">
        <v>196.08929000000001</v>
      </c>
      <c r="F23" s="9">
        <v>10922.64286</v>
      </c>
      <c r="G23" s="9">
        <v>150</v>
      </c>
      <c r="H23" s="9">
        <v>11690</v>
      </c>
      <c r="I23" s="9">
        <v>200</v>
      </c>
      <c r="J23" s="9">
        <v>824.64286000000004</v>
      </c>
      <c r="K23" s="9">
        <v>176.5</v>
      </c>
    </row>
    <row r="24" spans="1:11" x14ac:dyDescent="0.2">
      <c r="A24" s="6">
        <v>37.835999999999999</v>
      </c>
      <c r="B24" s="6">
        <v>-9.7193333333333332</v>
      </c>
      <c r="C24" s="6">
        <v>2063</v>
      </c>
      <c r="D24" t="s">
        <v>5</v>
      </c>
      <c r="E24" s="9">
        <v>230</v>
      </c>
      <c r="F24" s="9">
        <v>11514</v>
      </c>
      <c r="G24" s="9">
        <v>150</v>
      </c>
      <c r="H24" s="9">
        <v>12840</v>
      </c>
      <c r="I24" s="9">
        <v>200</v>
      </c>
      <c r="J24" s="9">
        <v>530</v>
      </c>
      <c r="K24" s="9">
        <v>277</v>
      </c>
    </row>
    <row r="25" spans="1:11" x14ac:dyDescent="0.2">
      <c r="A25" s="6">
        <v>37.835999999999999</v>
      </c>
      <c r="B25" s="6">
        <v>-9.7193333333333332</v>
      </c>
      <c r="C25" s="6">
        <v>2063</v>
      </c>
      <c r="D25" t="s">
        <v>5</v>
      </c>
      <c r="E25" s="9">
        <v>249.5</v>
      </c>
      <c r="F25" s="9">
        <v>12091.41071</v>
      </c>
      <c r="G25" s="9">
        <v>150</v>
      </c>
      <c r="H25" s="9">
        <v>13750</v>
      </c>
      <c r="I25" s="9">
        <v>200</v>
      </c>
      <c r="J25" s="9">
        <v>164.41070999999999</v>
      </c>
      <c r="K25" s="9">
        <v>234.5</v>
      </c>
    </row>
    <row r="26" spans="1:11" x14ac:dyDescent="0.2">
      <c r="A26" s="6">
        <v>37.835999999999999</v>
      </c>
      <c r="B26" s="6">
        <v>-9.7193333333333332</v>
      </c>
      <c r="C26" s="6">
        <v>2063</v>
      </c>
      <c r="D26" t="s">
        <v>5</v>
      </c>
      <c r="E26" s="9">
        <v>264.5</v>
      </c>
      <c r="F26" s="9">
        <v>12668.375</v>
      </c>
      <c r="G26" s="9">
        <v>150</v>
      </c>
      <c r="H26" s="9">
        <v>14649</v>
      </c>
      <c r="I26" s="9">
        <v>200</v>
      </c>
      <c r="J26" s="9">
        <v>202.375</v>
      </c>
      <c r="K26" s="9">
        <v>167.5</v>
      </c>
    </row>
    <row r="27" spans="1:11" x14ac:dyDescent="0.2">
      <c r="A27" s="6">
        <v>37.835999999999999</v>
      </c>
      <c r="B27" s="6">
        <v>-9.7193333333333332</v>
      </c>
      <c r="C27" s="6">
        <v>2063</v>
      </c>
      <c r="D27" t="s">
        <v>5</v>
      </c>
      <c r="E27" s="9">
        <v>314</v>
      </c>
      <c r="F27" s="9">
        <v>14187</v>
      </c>
      <c r="G27" s="9">
        <v>150</v>
      </c>
      <c r="H27" s="9">
        <v>15600</v>
      </c>
      <c r="I27" s="9">
        <v>200</v>
      </c>
      <c r="J27" s="9">
        <v>1160</v>
      </c>
      <c r="K27" s="9">
        <v>200.25</v>
      </c>
    </row>
    <row r="28" spans="1:11" x14ac:dyDescent="0.2">
      <c r="A28" s="6">
        <v>37.835999999999999</v>
      </c>
      <c r="B28" s="6">
        <v>-9.7193333333333332</v>
      </c>
      <c r="C28" s="6">
        <v>2063</v>
      </c>
      <c r="D28" t="s">
        <v>5</v>
      </c>
      <c r="E28" s="9">
        <v>384</v>
      </c>
      <c r="F28" s="9">
        <v>15570.94118</v>
      </c>
      <c r="G28" s="9">
        <v>150</v>
      </c>
      <c r="H28" s="9">
        <v>17420</v>
      </c>
      <c r="I28" s="9">
        <v>200</v>
      </c>
      <c r="J28" s="9">
        <v>1271.94118</v>
      </c>
      <c r="K28" s="9">
        <v>219</v>
      </c>
    </row>
    <row r="29" spans="1:11" x14ac:dyDescent="0.2">
      <c r="A29" s="6">
        <v>37.835999999999999</v>
      </c>
      <c r="B29" s="6">
        <v>-9.7193333333333332</v>
      </c>
      <c r="C29" s="6">
        <v>2063</v>
      </c>
      <c r="D29" t="s">
        <v>5</v>
      </c>
      <c r="E29" s="9">
        <v>453.36363999999998</v>
      </c>
      <c r="F29" s="9">
        <v>17418.78788</v>
      </c>
      <c r="G29" s="9">
        <v>150</v>
      </c>
      <c r="H29" s="9">
        <v>20262</v>
      </c>
      <c r="I29" s="9">
        <v>200</v>
      </c>
      <c r="J29" s="9">
        <v>614.78787999999997</v>
      </c>
      <c r="K29" s="9">
        <v>230.25000000000003</v>
      </c>
    </row>
    <row r="30" spans="1:11" x14ac:dyDescent="0.2">
      <c r="A30" s="6">
        <v>37.835999999999999</v>
      </c>
      <c r="B30" s="6">
        <v>-9.7193333333333332</v>
      </c>
      <c r="C30" s="6">
        <v>2063</v>
      </c>
      <c r="D30" t="s">
        <v>5</v>
      </c>
      <c r="E30" s="9">
        <v>497.75207</v>
      </c>
      <c r="F30" s="9">
        <v>18722.384300000002</v>
      </c>
      <c r="G30" s="9">
        <v>150</v>
      </c>
      <c r="H30" s="9">
        <v>21783</v>
      </c>
      <c r="I30" s="9">
        <v>200</v>
      </c>
      <c r="J30" s="9">
        <v>743.38430000000199</v>
      </c>
      <c r="K30" s="9">
        <v>227.49999999999949</v>
      </c>
    </row>
    <row r="31" spans="1:11" x14ac:dyDescent="0.2">
      <c r="A31" s="4">
        <v>37.799999999999997</v>
      </c>
      <c r="B31" s="4">
        <v>-10.166666666666666</v>
      </c>
      <c r="C31" s="7">
        <v>3146</v>
      </c>
      <c r="D31" t="s">
        <v>6</v>
      </c>
      <c r="E31" s="9">
        <v>108</v>
      </c>
      <c r="F31" s="9">
        <v>10247.855530000001</v>
      </c>
      <c r="G31" s="9">
        <v>41.502369999999999</v>
      </c>
      <c r="H31" s="9">
        <v>11690</v>
      </c>
      <c r="I31" s="9">
        <v>200</v>
      </c>
      <c r="J31" s="9">
        <v>155.83183000000099</v>
      </c>
      <c r="K31" s="9">
        <v>104.75</v>
      </c>
    </row>
    <row r="32" spans="1:11" x14ac:dyDescent="0.2">
      <c r="A32" s="4">
        <v>37.799999999999997</v>
      </c>
      <c r="B32" s="4">
        <v>-10.166666666666666</v>
      </c>
      <c r="C32" s="7">
        <v>3146</v>
      </c>
      <c r="D32" t="s">
        <v>6</v>
      </c>
      <c r="E32" s="9">
        <v>130</v>
      </c>
      <c r="F32" s="9">
        <v>11110</v>
      </c>
      <c r="G32" s="9">
        <v>50</v>
      </c>
      <c r="H32" s="9">
        <v>12840</v>
      </c>
      <c r="I32" s="9">
        <v>200</v>
      </c>
      <c r="J32" s="9">
        <v>104</v>
      </c>
      <c r="K32" s="9">
        <v>236.5</v>
      </c>
    </row>
    <row r="33" spans="1:11" x14ac:dyDescent="0.2">
      <c r="A33" s="4">
        <v>37.799999999999997</v>
      </c>
      <c r="B33" s="4">
        <v>-10.166666666666666</v>
      </c>
      <c r="C33" s="7">
        <v>3146</v>
      </c>
      <c r="D33" t="s">
        <v>6</v>
      </c>
      <c r="E33" s="9">
        <v>148</v>
      </c>
      <c r="F33" s="9">
        <v>12487.82609</v>
      </c>
      <c r="G33" s="9">
        <v>94.347830000000002</v>
      </c>
      <c r="H33" s="9">
        <v>14034</v>
      </c>
      <c r="I33" s="9">
        <v>200</v>
      </c>
      <c r="J33" s="9">
        <v>332.34778999999997</v>
      </c>
      <c r="K33" s="9">
        <v>181.50000000000006</v>
      </c>
    </row>
    <row r="34" spans="1:11" x14ac:dyDescent="0.2">
      <c r="A34" s="4">
        <v>37.799999999999997</v>
      </c>
      <c r="B34" s="4">
        <v>-10.166666666666666</v>
      </c>
      <c r="C34" s="7">
        <v>3146</v>
      </c>
      <c r="D34" t="s">
        <v>6</v>
      </c>
      <c r="E34" s="9">
        <v>156</v>
      </c>
      <c r="F34" s="9">
        <v>13002.56205</v>
      </c>
      <c r="G34" s="9">
        <v>92.833969999999994</v>
      </c>
      <c r="H34" s="9">
        <v>14649</v>
      </c>
      <c r="I34" s="9">
        <v>200</v>
      </c>
      <c r="J34" s="9">
        <v>537.22235000000001</v>
      </c>
      <c r="K34" s="9">
        <v>121</v>
      </c>
    </row>
    <row r="35" spans="1:11" x14ac:dyDescent="0.2">
      <c r="A35" s="4">
        <v>37.799999999999997</v>
      </c>
      <c r="B35" s="4">
        <v>-10.166666666666666</v>
      </c>
      <c r="C35" s="7">
        <v>3146</v>
      </c>
      <c r="D35" t="s">
        <v>6</v>
      </c>
      <c r="E35" s="9">
        <v>198</v>
      </c>
      <c r="F35" s="9">
        <v>14172.984850000001</v>
      </c>
      <c r="G35" s="9">
        <v>58.372039999999998</v>
      </c>
      <c r="H35" s="9">
        <v>15600</v>
      </c>
      <c r="I35" s="9">
        <v>200</v>
      </c>
      <c r="J35" s="9">
        <v>1152.2644499999999</v>
      </c>
      <c r="K35" s="9">
        <v>149.49999999999972</v>
      </c>
    </row>
    <row r="36" spans="1:11" x14ac:dyDescent="0.2">
      <c r="A36" s="4">
        <v>37.799999999999997</v>
      </c>
      <c r="B36" s="4">
        <v>-10.166666666666666</v>
      </c>
      <c r="C36" s="7">
        <v>3146</v>
      </c>
      <c r="D36" t="s">
        <v>6</v>
      </c>
      <c r="E36" s="9">
        <v>232</v>
      </c>
      <c r="F36" s="9">
        <v>15163.79875</v>
      </c>
      <c r="G36" s="9">
        <v>44.203049999999998</v>
      </c>
      <c r="H36" s="9">
        <v>17420</v>
      </c>
      <c r="I36" s="9">
        <v>200</v>
      </c>
      <c r="J36" s="9">
        <v>872.76824999999894</v>
      </c>
      <c r="K36" s="9">
        <v>165.25000000000028</v>
      </c>
    </row>
    <row r="37" spans="1:11" x14ac:dyDescent="0.2">
      <c r="A37" s="4">
        <v>37.799999999999997</v>
      </c>
      <c r="B37" s="4">
        <v>-10.166666666666666</v>
      </c>
      <c r="C37" s="7">
        <v>3146</v>
      </c>
      <c r="D37" t="s">
        <v>6</v>
      </c>
      <c r="E37" s="9">
        <v>291</v>
      </c>
      <c r="F37" s="9">
        <v>17750.889330000002</v>
      </c>
      <c r="G37" s="9">
        <v>50.08043</v>
      </c>
      <c r="H37" s="9">
        <v>20262</v>
      </c>
      <c r="I37" s="9">
        <v>200</v>
      </c>
      <c r="J37" s="9">
        <v>944.08503000000201</v>
      </c>
      <c r="K37" s="9">
        <v>187.74999999999949</v>
      </c>
    </row>
    <row r="38" spans="1:11" x14ac:dyDescent="0.2">
      <c r="A38" s="4">
        <v>37.799999999999997</v>
      </c>
      <c r="B38" s="4">
        <v>-10.166666666666666</v>
      </c>
      <c r="C38" s="7">
        <v>3146</v>
      </c>
      <c r="D38" t="s">
        <v>6</v>
      </c>
      <c r="E38" s="9">
        <v>314</v>
      </c>
      <c r="F38" s="9">
        <v>19170</v>
      </c>
      <c r="G38" s="9">
        <v>150</v>
      </c>
      <c r="H38" s="9">
        <v>21783</v>
      </c>
      <c r="I38" s="9">
        <v>200</v>
      </c>
      <c r="J38" s="9">
        <v>1191</v>
      </c>
      <c r="K38" s="9">
        <v>227.5</v>
      </c>
    </row>
    <row r="39" spans="1:11" x14ac:dyDescent="0.2">
      <c r="A39" s="4">
        <v>37.799999999999997</v>
      </c>
      <c r="B39" s="4">
        <v>-10.166666666666666</v>
      </c>
      <c r="C39" s="7">
        <v>3146</v>
      </c>
      <c r="D39" t="s">
        <v>6</v>
      </c>
      <c r="E39" s="9">
        <v>339</v>
      </c>
      <c r="F39" s="9">
        <v>20724.6875</v>
      </c>
      <c r="G39" s="9">
        <v>181.25</v>
      </c>
      <c r="H39" s="9">
        <v>23410</v>
      </c>
      <c r="I39" s="9">
        <v>200</v>
      </c>
      <c r="J39" s="9">
        <v>1294.1875</v>
      </c>
      <c r="K39" s="9">
        <v>253</v>
      </c>
    </row>
    <row r="40" spans="1:11" x14ac:dyDescent="0.2">
      <c r="A40" s="4">
        <v>37.799999999999997</v>
      </c>
      <c r="B40" s="4">
        <v>-10.166666666666666</v>
      </c>
      <c r="C40" s="7">
        <v>3146</v>
      </c>
      <c r="D40" t="s">
        <v>6</v>
      </c>
      <c r="E40" s="9">
        <v>346</v>
      </c>
      <c r="F40" s="9">
        <v>21160</v>
      </c>
      <c r="G40" s="9">
        <v>190</v>
      </c>
      <c r="H40" s="9">
        <v>24298</v>
      </c>
      <c r="I40" s="9">
        <v>200</v>
      </c>
      <c r="J40" s="9">
        <v>927</v>
      </c>
      <c r="K40" s="9">
        <v>270.75</v>
      </c>
    </row>
    <row r="41" spans="1:11" x14ac:dyDescent="0.2">
      <c r="A41" s="4">
        <v>37.799999999999997</v>
      </c>
      <c r="B41" s="4">
        <v>-10.166666666666666</v>
      </c>
      <c r="C41" s="7">
        <v>3146</v>
      </c>
      <c r="D41" t="s">
        <v>6</v>
      </c>
      <c r="E41" s="9">
        <v>370</v>
      </c>
      <c r="F41" s="9">
        <v>22700</v>
      </c>
      <c r="G41" s="9">
        <v>220</v>
      </c>
      <c r="H41" s="9">
        <v>25725</v>
      </c>
      <c r="I41" s="9">
        <v>200</v>
      </c>
      <c r="J41" s="9">
        <v>1298</v>
      </c>
      <c r="K41" s="9">
        <v>335.75</v>
      </c>
    </row>
    <row r="42" spans="1:11" x14ac:dyDescent="0.2">
      <c r="A42" s="4">
        <v>37.799999999999997</v>
      </c>
      <c r="B42" s="4">
        <v>-10.166666666666666</v>
      </c>
      <c r="C42" s="7">
        <v>3146</v>
      </c>
      <c r="D42" t="s">
        <v>6</v>
      </c>
      <c r="E42" s="9">
        <v>394</v>
      </c>
      <c r="F42" s="9">
        <v>24785</v>
      </c>
      <c r="G42" s="9">
        <v>216.66667000000001</v>
      </c>
      <c r="H42" s="9">
        <v>27954</v>
      </c>
      <c r="I42" s="9">
        <v>200</v>
      </c>
      <c r="J42" s="9">
        <v>832.33329999999796</v>
      </c>
      <c r="K42" s="9">
        <v>334.25000000000051</v>
      </c>
    </row>
    <row r="43" spans="1:11" x14ac:dyDescent="0.2">
      <c r="A43" s="4">
        <v>37.799999999999997</v>
      </c>
      <c r="B43" s="4">
        <v>-10.166666666666666</v>
      </c>
      <c r="C43" s="7">
        <v>3146</v>
      </c>
      <c r="D43" t="s">
        <v>6</v>
      </c>
      <c r="E43" s="9">
        <v>405</v>
      </c>
      <c r="F43" s="9">
        <v>25623.75</v>
      </c>
      <c r="G43" s="9">
        <v>207.5</v>
      </c>
      <c r="H43" s="9">
        <v>29024</v>
      </c>
      <c r="I43" s="9">
        <v>200</v>
      </c>
      <c r="J43" s="9">
        <v>607.75</v>
      </c>
      <c r="K43" s="9">
        <v>289.75</v>
      </c>
    </row>
    <row r="44" spans="1:11" x14ac:dyDescent="0.2">
      <c r="A44" s="4">
        <v>37.799999999999997</v>
      </c>
      <c r="B44" s="4">
        <v>-10.166666666666666</v>
      </c>
      <c r="C44" s="7">
        <v>3146</v>
      </c>
      <c r="D44" t="s">
        <v>6</v>
      </c>
      <c r="E44" s="9">
        <v>422</v>
      </c>
      <c r="F44" s="9">
        <v>27110</v>
      </c>
      <c r="G44" s="9">
        <v>310</v>
      </c>
      <c r="H44" s="9">
        <v>30832</v>
      </c>
      <c r="I44" s="9">
        <v>200</v>
      </c>
      <c r="J44" s="9">
        <v>519</v>
      </c>
      <c r="K44" s="9">
        <v>474.75</v>
      </c>
    </row>
    <row r="45" spans="1:11" x14ac:dyDescent="0.2">
      <c r="A45" s="4">
        <v>37.799999999999997</v>
      </c>
      <c r="B45" s="4">
        <v>-10.166666666666666</v>
      </c>
      <c r="C45" s="7">
        <v>3146</v>
      </c>
      <c r="D45" t="s">
        <v>6</v>
      </c>
      <c r="E45" s="9">
        <v>464</v>
      </c>
      <c r="F45" s="9">
        <v>30905</v>
      </c>
      <c r="G45" s="9">
        <v>385</v>
      </c>
      <c r="H45" s="9">
        <v>33580</v>
      </c>
      <c r="I45" s="9">
        <v>200</v>
      </c>
      <c r="J45" s="9">
        <v>1567</v>
      </c>
      <c r="K45" s="9">
        <v>467.25</v>
      </c>
    </row>
    <row r="46" spans="1:11" x14ac:dyDescent="0.2">
      <c r="A46" s="6">
        <v>37.833333333333336</v>
      </c>
      <c r="B46" s="6">
        <v>-9.5108333333333341</v>
      </c>
      <c r="C46" s="6">
        <v>1127</v>
      </c>
      <c r="D46" t="s">
        <v>7</v>
      </c>
      <c r="E46" s="9">
        <v>210.5</v>
      </c>
      <c r="F46" s="9">
        <v>15716.8125</v>
      </c>
      <c r="G46" s="9">
        <v>150</v>
      </c>
      <c r="H46" s="9">
        <v>17420</v>
      </c>
      <c r="I46" s="9">
        <v>200</v>
      </c>
      <c r="J46" s="9">
        <v>1417.8125</v>
      </c>
      <c r="K46" s="9">
        <v>219</v>
      </c>
    </row>
    <row r="47" spans="1:11" x14ac:dyDescent="0.2">
      <c r="A47" s="6">
        <v>37.833333333333336</v>
      </c>
      <c r="B47" s="6">
        <v>-9.5108333333333341</v>
      </c>
      <c r="C47" s="6">
        <v>1127</v>
      </c>
      <c r="D47" t="s">
        <v>7</v>
      </c>
      <c r="E47" s="9">
        <v>245.5</v>
      </c>
      <c r="F47" s="9">
        <v>17782.5</v>
      </c>
      <c r="G47" s="9">
        <v>150</v>
      </c>
      <c r="H47" s="9">
        <v>20262</v>
      </c>
      <c r="I47" s="9">
        <v>200</v>
      </c>
      <c r="J47" s="9">
        <v>978.5</v>
      </c>
      <c r="K47" s="9">
        <v>230.25</v>
      </c>
    </row>
    <row r="48" spans="1:11" x14ac:dyDescent="0.2">
      <c r="A48" s="6">
        <v>37.833333333333336</v>
      </c>
      <c r="B48" s="6">
        <v>-9.5108333333333341</v>
      </c>
      <c r="C48" s="6">
        <v>1127</v>
      </c>
      <c r="D48" t="s">
        <v>7</v>
      </c>
      <c r="E48" s="9">
        <v>277.58139999999997</v>
      </c>
      <c r="F48" s="9">
        <v>18358.926390000001</v>
      </c>
      <c r="G48" s="9">
        <v>150</v>
      </c>
      <c r="H48" s="9">
        <v>21783</v>
      </c>
      <c r="I48" s="9">
        <v>200</v>
      </c>
      <c r="J48" s="9">
        <v>379.92639000000099</v>
      </c>
      <c r="K48" s="9">
        <v>227.50000000000011</v>
      </c>
    </row>
    <row r="49" spans="1:11" x14ac:dyDescent="0.2">
      <c r="A49" s="3" t="s">
        <v>29</v>
      </c>
    </row>
    <row r="50" spans="1:11" x14ac:dyDescent="0.2">
      <c r="A50" s="14">
        <f>-4-12.98/60</f>
        <v>-4.216333333333333</v>
      </c>
      <c r="B50" s="14">
        <f>-37-4.515/60</f>
        <v>-37.075249999999997</v>
      </c>
      <c r="C50" s="13">
        <v>1000</v>
      </c>
      <c r="D50" s="10" t="s">
        <v>22</v>
      </c>
      <c r="E50" s="13">
        <v>91.350999999999999</v>
      </c>
      <c r="F50" s="13">
        <v>10524.804599999999</v>
      </c>
      <c r="G50" s="13">
        <v>100</v>
      </c>
      <c r="H50" s="13">
        <v>11961.165499999999</v>
      </c>
      <c r="I50" s="13">
        <v>200</v>
      </c>
      <c r="J50" s="13">
        <v>294.80459999999999</v>
      </c>
      <c r="K50" s="13">
        <v>145.25</v>
      </c>
    </row>
    <row r="51" spans="1:11" x14ac:dyDescent="0.2">
      <c r="A51" s="14">
        <f>-4-12.98/60</f>
        <v>-4.216333333333333</v>
      </c>
      <c r="B51" s="14">
        <f>-37-4.515/60</f>
        <v>-37.075249999999997</v>
      </c>
      <c r="C51" s="13">
        <v>1000</v>
      </c>
      <c r="D51" s="10" t="s">
        <v>22</v>
      </c>
      <c r="E51" s="13">
        <v>99.600999999999999</v>
      </c>
      <c r="F51" s="13">
        <v>11110.500400000001</v>
      </c>
      <c r="G51" s="13">
        <v>100</v>
      </c>
      <c r="H51" s="13">
        <v>12599.101570000001</v>
      </c>
      <c r="I51" s="13">
        <v>200</v>
      </c>
      <c r="J51" s="13">
        <v>483.50040000000001</v>
      </c>
      <c r="K51" s="13">
        <v>226.25</v>
      </c>
    </row>
    <row r="52" spans="1:11" x14ac:dyDescent="0.2">
      <c r="A52" s="14">
        <f>-4-12.98/60</f>
        <v>-4.216333333333333</v>
      </c>
      <c r="B52" s="14">
        <f>-37-4.515/60</f>
        <v>-37.075249999999997</v>
      </c>
      <c r="C52" s="13">
        <v>1000</v>
      </c>
      <c r="D52" s="10" t="s">
        <v>22</v>
      </c>
      <c r="E52" s="13">
        <v>119.151</v>
      </c>
      <c r="F52" s="13">
        <v>12672.929</v>
      </c>
      <c r="G52" s="13">
        <v>100</v>
      </c>
      <c r="H52" s="13">
        <v>14147.606669999999</v>
      </c>
      <c r="I52" s="13">
        <v>200</v>
      </c>
      <c r="J52" s="13">
        <v>419.92899999999997</v>
      </c>
      <c r="K52" s="13">
        <v>169.75</v>
      </c>
    </row>
    <row r="53" spans="1:11" x14ac:dyDescent="0.2">
      <c r="A53" s="14">
        <f>-4-12.98/60</f>
        <v>-4.216333333333333</v>
      </c>
      <c r="B53" s="14">
        <f>-37-4.515/60</f>
        <v>-37.075249999999997</v>
      </c>
      <c r="C53" s="13">
        <v>1000</v>
      </c>
      <c r="D53" s="10" t="s">
        <v>22</v>
      </c>
      <c r="E53" s="13">
        <v>156.70099999999999</v>
      </c>
      <c r="F53" s="13">
        <v>16201.876329999999</v>
      </c>
      <c r="G53" s="13">
        <v>100</v>
      </c>
      <c r="H53" s="13">
        <v>18129.441630000001</v>
      </c>
      <c r="I53" s="13">
        <v>200</v>
      </c>
      <c r="J53" s="13">
        <v>1276.8763300000001</v>
      </c>
      <c r="K53" s="13">
        <v>206.75</v>
      </c>
    </row>
    <row r="54" spans="1:11" x14ac:dyDescent="0.2">
      <c r="A54" s="14">
        <f>-4-12.98/60</f>
        <v>-4.216333333333333</v>
      </c>
      <c r="B54" s="14">
        <f>-37-4.515/60</f>
        <v>-37.075249999999997</v>
      </c>
      <c r="C54" s="13">
        <v>1000</v>
      </c>
      <c r="D54" s="10" t="s">
        <v>22</v>
      </c>
      <c r="E54" s="13">
        <v>170.751</v>
      </c>
      <c r="F54" s="13">
        <v>18180.729169999999</v>
      </c>
      <c r="G54" s="13">
        <v>100</v>
      </c>
      <c r="H54" s="13">
        <v>21170.266889999999</v>
      </c>
      <c r="I54" s="13">
        <v>200</v>
      </c>
      <c r="J54" s="13">
        <v>646.72916999999995</v>
      </c>
      <c r="K54" s="13">
        <v>180.75</v>
      </c>
    </row>
    <row r="55" spans="1:11" x14ac:dyDescent="0.2">
      <c r="A55" s="15">
        <f>-4-15.655/60</f>
        <v>-4.2609166666666667</v>
      </c>
      <c r="B55" s="15">
        <f>-37-8.243/60</f>
        <v>-37.137383333333332</v>
      </c>
      <c r="C55" s="16">
        <v>700</v>
      </c>
      <c r="D55" s="12" t="s">
        <v>23</v>
      </c>
      <c r="E55" s="13">
        <v>110.5552</v>
      </c>
      <c r="F55" s="13">
        <v>12441.66051</v>
      </c>
      <c r="G55" s="13">
        <v>100</v>
      </c>
      <c r="H55" s="13">
        <v>14147.606669999999</v>
      </c>
      <c r="I55" s="13">
        <v>200</v>
      </c>
      <c r="J55" s="13">
        <v>188.66050999999999</v>
      </c>
      <c r="K55" s="13">
        <v>169.75</v>
      </c>
    </row>
    <row r="56" spans="1:11" x14ac:dyDescent="0.2">
      <c r="A56" s="15">
        <f>-4-15.655/60</f>
        <v>-4.2609166666666667</v>
      </c>
      <c r="B56" s="15">
        <f>-37-8.243/60</f>
        <v>-37.137383333333332</v>
      </c>
      <c r="C56" s="16">
        <v>700</v>
      </c>
      <c r="D56" s="12" t="s">
        <v>23</v>
      </c>
      <c r="E56" s="13">
        <v>115.32828000000001</v>
      </c>
      <c r="F56" s="13">
        <v>12931.11817</v>
      </c>
      <c r="G56" s="13">
        <v>100</v>
      </c>
      <c r="H56" s="13">
        <v>14756.600829999999</v>
      </c>
      <c r="I56" s="13">
        <v>200</v>
      </c>
      <c r="J56" s="13">
        <v>429.11817000000002</v>
      </c>
      <c r="K56" s="13">
        <v>133</v>
      </c>
    </row>
    <row r="57" spans="1:11" x14ac:dyDescent="0.2">
      <c r="A57" s="15">
        <f>-4-14.68/60</f>
        <v>-4.2446666666666664</v>
      </c>
      <c r="B57" s="15">
        <f>-36-21.16/60</f>
        <v>-36.352666666666664</v>
      </c>
      <c r="C57" s="16">
        <v>2344</v>
      </c>
      <c r="D57" s="12" t="s">
        <v>24</v>
      </c>
      <c r="E57" s="13">
        <v>92.985889999999998</v>
      </c>
      <c r="F57" s="13">
        <v>10531.57827</v>
      </c>
      <c r="G57" s="13">
        <v>100</v>
      </c>
      <c r="H57" s="13">
        <v>11961.165499999999</v>
      </c>
      <c r="I57" s="13">
        <v>200</v>
      </c>
      <c r="J57" s="13">
        <v>301.57826999999997</v>
      </c>
      <c r="K57" s="13">
        <v>145.25</v>
      </c>
    </row>
    <row r="58" spans="1:11" x14ac:dyDescent="0.2">
      <c r="A58" s="15">
        <f>-4-14.68/60</f>
        <v>-4.2446666666666664</v>
      </c>
      <c r="B58" s="15">
        <f>-36-21.16/60</f>
        <v>-36.352666666666664</v>
      </c>
      <c r="C58" s="16">
        <v>2344</v>
      </c>
      <c r="D58" s="12" t="s">
        <v>24</v>
      </c>
      <c r="E58" s="13">
        <v>105.16467</v>
      </c>
      <c r="F58" s="13">
        <v>11149.133959999999</v>
      </c>
      <c r="G58" s="13">
        <v>100</v>
      </c>
      <c r="H58" s="13">
        <v>12599.101570000001</v>
      </c>
      <c r="I58" s="13">
        <v>200</v>
      </c>
      <c r="J58" s="13">
        <v>522.13396</v>
      </c>
      <c r="K58" s="13">
        <v>226.25</v>
      </c>
    </row>
    <row r="59" spans="1:11" x14ac:dyDescent="0.2">
      <c r="A59" s="15">
        <f>-4-14.68/60</f>
        <v>-4.2446666666666664</v>
      </c>
      <c r="B59" s="15">
        <f>-36-21.16/60</f>
        <v>-36.352666666666664</v>
      </c>
      <c r="C59" s="16">
        <v>2344</v>
      </c>
      <c r="D59" s="12" t="s">
        <v>24</v>
      </c>
      <c r="E59" s="13">
        <v>123.18532999999999</v>
      </c>
      <c r="F59" s="13">
        <v>12621.718210000001</v>
      </c>
      <c r="G59" s="13">
        <v>100</v>
      </c>
      <c r="H59" s="13">
        <v>14147.606669999999</v>
      </c>
      <c r="I59" s="13">
        <v>200</v>
      </c>
      <c r="J59" s="13">
        <v>368.71821</v>
      </c>
      <c r="K59" s="13">
        <v>169.75</v>
      </c>
    </row>
    <row r="60" spans="1:11" x14ac:dyDescent="0.2">
      <c r="A60" s="15">
        <f>-4-14.68/60</f>
        <v>-4.2446666666666664</v>
      </c>
      <c r="B60" s="15">
        <f>-36-21.16/60</f>
        <v>-36.352666666666664</v>
      </c>
      <c r="C60" s="16">
        <v>2344</v>
      </c>
      <c r="D60" s="12" t="s">
        <v>24</v>
      </c>
      <c r="E60" s="13">
        <v>130.30117000000001</v>
      </c>
      <c r="F60" s="13">
        <v>12879.66741</v>
      </c>
      <c r="G60" s="13">
        <v>100</v>
      </c>
      <c r="H60" s="13">
        <v>14756.600829999999</v>
      </c>
      <c r="I60" s="13">
        <v>200</v>
      </c>
      <c r="J60" s="13">
        <v>377.66741000000002</v>
      </c>
      <c r="K60" s="13">
        <v>133</v>
      </c>
    </row>
    <row r="61" spans="1:11" x14ac:dyDescent="0.2">
      <c r="A61" s="15">
        <f>-4-14.68/60</f>
        <v>-4.2446666666666664</v>
      </c>
      <c r="B61" s="15">
        <f>-36-21.16/60</f>
        <v>-36.352666666666664</v>
      </c>
      <c r="C61" s="16">
        <v>2344</v>
      </c>
      <c r="D61" s="12" t="s">
        <v>24</v>
      </c>
      <c r="E61" s="13">
        <v>187.33006</v>
      </c>
      <c r="F61" s="13">
        <v>16068.13961</v>
      </c>
      <c r="G61" s="13">
        <v>100</v>
      </c>
      <c r="H61" s="13">
        <v>18129.441630000001</v>
      </c>
      <c r="I61" s="13">
        <v>200</v>
      </c>
      <c r="J61" s="13">
        <v>1143.1396099999999</v>
      </c>
      <c r="K61" s="13">
        <v>206.75</v>
      </c>
    </row>
    <row r="62" spans="1:11" x14ac:dyDescent="0.2">
      <c r="A62" s="15">
        <f t="shared" ref="A62:A67" si="0">-3-32.81/60</f>
        <v>-3.5468333333333333</v>
      </c>
      <c r="B62" s="15">
        <f t="shared" ref="B62:B67" si="1">-35-23.11/60</f>
        <v>-35.385166666666663</v>
      </c>
      <c r="C62" s="16">
        <v>3537</v>
      </c>
      <c r="D62" s="11" t="s">
        <v>25</v>
      </c>
      <c r="E62" s="13">
        <v>31.190480000000001</v>
      </c>
      <c r="F62" s="13">
        <v>10553.762559999999</v>
      </c>
      <c r="G62" s="13">
        <v>100</v>
      </c>
      <c r="H62" s="13">
        <v>11961.165499999999</v>
      </c>
      <c r="I62" s="13">
        <v>200</v>
      </c>
      <c r="J62" s="13">
        <v>323.76256000000001</v>
      </c>
      <c r="K62" s="13">
        <v>145.25</v>
      </c>
    </row>
    <row r="63" spans="1:11" x14ac:dyDescent="0.2">
      <c r="A63" s="15">
        <f t="shared" si="0"/>
        <v>-3.5468333333333333</v>
      </c>
      <c r="B63" s="15">
        <f t="shared" si="1"/>
        <v>-35.385166666666663</v>
      </c>
      <c r="C63" s="16">
        <v>3537</v>
      </c>
      <c r="D63" s="11" t="s">
        <v>25</v>
      </c>
      <c r="E63" s="13">
        <v>36</v>
      </c>
      <c r="F63" s="13">
        <v>11162</v>
      </c>
      <c r="G63" s="13">
        <v>100</v>
      </c>
      <c r="H63" s="13">
        <v>12599.101570000001</v>
      </c>
      <c r="I63" s="13">
        <v>200</v>
      </c>
      <c r="J63" s="13">
        <v>535</v>
      </c>
      <c r="K63" s="13">
        <v>226.25</v>
      </c>
    </row>
    <row r="64" spans="1:11" x14ac:dyDescent="0.2">
      <c r="A64" s="15">
        <f t="shared" si="0"/>
        <v>-3.5468333333333333</v>
      </c>
      <c r="B64" s="15">
        <f t="shared" si="1"/>
        <v>-35.385166666666663</v>
      </c>
      <c r="C64" s="16">
        <v>3537</v>
      </c>
      <c r="D64" s="11" t="s">
        <v>25</v>
      </c>
      <c r="E64" s="13">
        <v>41.5</v>
      </c>
      <c r="F64" s="13">
        <v>12691.375</v>
      </c>
      <c r="G64" s="13">
        <v>100</v>
      </c>
      <c r="H64" s="13">
        <v>14147.606669999999</v>
      </c>
      <c r="I64" s="13">
        <v>200</v>
      </c>
      <c r="J64" s="13">
        <v>438.375</v>
      </c>
      <c r="K64" s="13">
        <v>169.75</v>
      </c>
    </row>
    <row r="65" spans="1:11" x14ac:dyDescent="0.2">
      <c r="A65" s="15">
        <f t="shared" si="0"/>
        <v>-3.5468333333333333</v>
      </c>
      <c r="B65" s="15">
        <f t="shared" si="1"/>
        <v>-35.385166666666663</v>
      </c>
      <c r="C65" s="16">
        <v>3537</v>
      </c>
      <c r="D65" s="11" t="s">
        <v>25</v>
      </c>
      <c r="E65" s="13">
        <v>42.714289999999998</v>
      </c>
      <c r="F65" s="13">
        <v>12986.64343</v>
      </c>
      <c r="G65" s="13">
        <v>100</v>
      </c>
      <c r="H65" s="13">
        <v>14756.600829999999</v>
      </c>
      <c r="I65" s="13">
        <v>200</v>
      </c>
      <c r="J65" s="13">
        <v>484.64343000000002</v>
      </c>
      <c r="K65" s="13">
        <v>133</v>
      </c>
    </row>
    <row r="66" spans="1:11" x14ac:dyDescent="0.2">
      <c r="A66" s="15">
        <f t="shared" si="0"/>
        <v>-3.5468333333333333</v>
      </c>
      <c r="B66" s="15">
        <f t="shared" si="1"/>
        <v>-35.385166666666663</v>
      </c>
      <c r="C66" s="16">
        <v>3537</v>
      </c>
      <c r="D66" s="11" t="s">
        <v>25</v>
      </c>
      <c r="E66" s="13">
        <v>61.099119999999999</v>
      </c>
      <c r="F66" s="13">
        <v>16095.713180000001</v>
      </c>
      <c r="G66" s="13">
        <v>100</v>
      </c>
      <c r="H66" s="13">
        <v>18129.441630000001</v>
      </c>
      <c r="I66" s="13">
        <v>200</v>
      </c>
      <c r="J66" s="13">
        <v>1170.71318</v>
      </c>
      <c r="K66" s="13">
        <v>206.75</v>
      </c>
    </row>
    <row r="67" spans="1:11" x14ac:dyDescent="0.2">
      <c r="A67" s="15">
        <f t="shared" si="0"/>
        <v>-3.5468333333333333</v>
      </c>
      <c r="B67" s="15">
        <f t="shared" si="1"/>
        <v>-35.385166666666663</v>
      </c>
      <c r="C67" s="16">
        <v>3537</v>
      </c>
      <c r="D67" s="11" t="s">
        <v>25</v>
      </c>
      <c r="E67" s="13">
        <v>68</v>
      </c>
      <c r="F67" s="13">
        <v>18544</v>
      </c>
      <c r="G67" s="13">
        <v>100</v>
      </c>
      <c r="H67" s="13">
        <v>21170.266889999999</v>
      </c>
      <c r="I67" s="13">
        <v>200</v>
      </c>
      <c r="J67" s="13">
        <v>1010</v>
      </c>
      <c r="K67" s="13">
        <v>180.75</v>
      </c>
    </row>
    <row r="69" spans="1:11" x14ac:dyDescent="0.2">
      <c r="A69" t="s">
        <v>30</v>
      </c>
    </row>
    <row r="70" spans="1:11" x14ac:dyDescent="0.2">
      <c r="A70" t="s">
        <v>31</v>
      </c>
    </row>
  </sheetData>
  <pageMargins left="0.7" right="0.7" top="0.75" bottom="0.75" header="0.3" footer="0.3"/>
  <pageSetup paperSize="9" scale="6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 Age pins and R-ages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2020-07-30T13:27:59Z</dcterms:created>
  <dcterms:modified xsi:type="dcterms:W3CDTF">2020-07-30T15:46:14Z</dcterms:modified>
</cp:coreProperties>
</file>