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 = '1.0' encoding = 'UTF-8' standalone = 'yes'?>
<Relationships xmlns="http://schemas.openxmlformats.org/package/2006/relationships">
   <Relationship Id="rId1" Type="http://schemas.openxmlformats.org/officeDocument/2006/relationships/officeDocument" Target="xl/workbook.xml"/>
   <Relationship Id="rId2" Type="http://schemas.openxmlformats.org/package/2006/relationships/metadata/core-properties" Target="docProps/core.xml"/>
   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Q:\Programmes\Recherche\Mortaflux\Phase2\Publication\PhaseII-Patho\Version-OsHV1&amp;Bacteria\RetourReviewers\"/>
    </mc:Choice>
  </mc:AlternateContent>
  <bookViews>
    <workbookView xWindow="0" yWindow="0" windowWidth="28800" windowHeight="11535"/>
  </bookViews>
  <sheets>
    <sheet name="AppendixC-flesh" sheetId="1" r:id="rId1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4" i="1" l="1"/>
  <c r="H84" i="1"/>
  <c r="F84" i="1"/>
  <c r="P83" i="1"/>
  <c r="H83" i="1"/>
  <c r="F83" i="1"/>
  <c r="P82" i="1"/>
  <c r="H82" i="1"/>
  <c r="F82" i="1"/>
  <c r="P81" i="1"/>
  <c r="H81" i="1"/>
  <c r="F81" i="1"/>
  <c r="P80" i="1"/>
  <c r="H80" i="1"/>
  <c r="F80" i="1"/>
  <c r="P79" i="1"/>
  <c r="H79" i="1"/>
  <c r="F79" i="1"/>
  <c r="P78" i="1"/>
  <c r="H78" i="1"/>
  <c r="F78" i="1"/>
  <c r="P77" i="1"/>
  <c r="H77" i="1"/>
  <c r="F77" i="1"/>
  <c r="P76" i="1"/>
  <c r="H76" i="1"/>
  <c r="F76" i="1"/>
  <c r="P75" i="1"/>
  <c r="H75" i="1"/>
  <c r="F75" i="1"/>
  <c r="P74" i="1"/>
  <c r="H74" i="1"/>
  <c r="F74" i="1"/>
  <c r="K73" i="1"/>
  <c r="L73" i="1" s="1"/>
  <c r="M73" i="1" s="1"/>
  <c r="P73" i="1" s="1"/>
  <c r="H73" i="1"/>
  <c r="F73" i="1"/>
  <c r="P72" i="1"/>
  <c r="H72" i="1"/>
  <c r="F72" i="1"/>
  <c r="P71" i="1"/>
  <c r="H71" i="1"/>
  <c r="F71" i="1"/>
  <c r="P70" i="1"/>
  <c r="H70" i="1"/>
  <c r="F70" i="1"/>
  <c r="P69" i="1"/>
  <c r="H69" i="1"/>
  <c r="F69" i="1"/>
  <c r="P68" i="1"/>
  <c r="H68" i="1"/>
  <c r="F68" i="1"/>
  <c r="P67" i="1"/>
  <c r="H67" i="1"/>
  <c r="F67" i="1"/>
  <c r="P66" i="1"/>
  <c r="H66" i="1"/>
  <c r="F66" i="1"/>
  <c r="P65" i="1"/>
  <c r="H65" i="1"/>
  <c r="F65" i="1"/>
  <c r="P64" i="1"/>
  <c r="H64" i="1"/>
  <c r="F64" i="1"/>
  <c r="P63" i="1"/>
  <c r="H63" i="1"/>
  <c r="F63" i="1"/>
  <c r="P62" i="1"/>
  <c r="H62" i="1"/>
  <c r="F62" i="1"/>
  <c r="P61" i="1"/>
  <c r="H61" i="1"/>
  <c r="F61" i="1"/>
  <c r="P60" i="1"/>
  <c r="H60" i="1"/>
  <c r="F60" i="1"/>
  <c r="P59" i="1"/>
  <c r="H59" i="1"/>
  <c r="F59" i="1"/>
  <c r="P58" i="1"/>
  <c r="H58" i="1"/>
  <c r="F58" i="1"/>
  <c r="P57" i="1"/>
  <c r="H57" i="1"/>
  <c r="F57" i="1"/>
  <c r="P56" i="1"/>
  <c r="H56" i="1"/>
  <c r="F56" i="1"/>
  <c r="P55" i="1"/>
  <c r="H55" i="1"/>
  <c r="F55" i="1"/>
  <c r="P54" i="1"/>
  <c r="H54" i="1"/>
  <c r="F54" i="1"/>
  <c r="P53" i="1"/>
  <c r="H53" i="1"/>
  <c r="F53" i="1"/>
  <c r="K52" i="1"/>
  <c r="L52" i="1" s="1"/>
  <c r="M52" i="1" s="1"/>
  <c r="P52" i="1" s="1"/>
  <c r="H52" i="1"/>
  <c r="F52" i="1"/>
  <c r="K51" i="1"/>
  <c r="L51" i="1" s="1"/>
  <c r="M51" i="1" s="1"/>
  <c r="P51" i="1" s="1"/>
  <c r="H51" i="1"/>
  <c r="F51" i="1"/>
  <c r="K50" i="1"/>
  <c r="L50" i="1" s="1"/>
  <c r="M50" i="1" s="1"/>
  <c r="P50" i="1" s="1"/>
  <c r="H50" i="1"/>
  <c r="F50" i="1"/>
  <c r="K49" i="1"/>
  <c r="L49" i="1" s="1"/>
  <c r="M49" i="1" s="1"/>
  <c r="P49" i="1" s="1"/>
  <c r="H49" i="1"/>
  <c r="F49" i="1"/>
  <c r="K48" i="1"/>
  <c r="L48" i="1" s="1"/>
  <c r="M48" i="1" s="1"/>
  <c r="P48" i="1" s="1"/>
  <c r="H48" i="1"/>
  <c r="F48" i="1"/>
  <c r="K47" i="1"/>
  <c r="L47" i="1" s="1"/>
  <c r="M47" i="1" s="1"/>
  <c r="P47" i="1" s="1"/>
  <c r="H47" i="1"/>
  <c r="F47" i="1"/>
  <c r="K46" i="1"/>
  <c r="L46" i="1" s="1"/>
  <c r="M46" i="1" s="1"/>
  <c r="P46" i="1" s="1"/>
  <c r="H46" i="1"/>
  <c r="F46" i="1"/>
  <c r="P45" i="1"/>
  <c r="H45" i="1"/>
  <c r="F45" i="1"/>
  <c r="K44" i="1"/>
  <c r="L44" i="1" s="1"/>
  <c r="M44" i="1" s="1"/>
  <c r="P44" i="1" s="1"/>
  <c r="H44" i="1"/>
  <c r="F44" i="1"/>
  <c r="K43" i="1"/>
  <c r="L43" i="1" s="1"/>
  <c r="M43" i="1" s="1"/>
  <c r="P43" i="1" s="1"/>
  <c r="H43" i="1"/>
  <c r="F43" i="1"/>
  <c r="K42" i="1"/>
  <c r="L42" i="1" s="1"/>
  <c r="M42" i="1" s="1"/>
  <c r="P42" i="1" s="1"/>
  <c r="H42" i="1"/>
  <c r="F42" i="1"/>
  <c r="K41" i="1"/>
  <c r="L41" i="1" s="1"/>
  <c r="M41" i="1" s="1"/>
  <c r="P41" i="1" s="1"/>
  <c r="H41" i="1"/>
  <c r="F41" i="1"/>
  <c r="K40" i="1"/>
  <c r="L40" i="1" s="1"/>
  <c r="M40" i="1" s="1"/>
  <c r="P40" i="1" s="1"/>
  <c r="H40" i="1"/>
  <c r="F40" i="1"/>
  <c r="K39" i="1"/>
  <c r="L39" i="1" s="1"/>
  <c r="M39" i="1" s="1"/>
  <c r="P39" i="1" s="1"/>
  <c r="H39" i="1"/>
  <c r="F39" i="1"/>
  <c r="K38" i="1"/>
  <c r="L38" i="1" s="1"/>
  <c r="M38" i="1" s="1"/>
  <c r="P38" i="1" s="1"/>
  <c r="H38" i="1"/>
  <c r="F38" i="1"/>
  <c r="K37" i="1"/>
  <c r="L37" i="1" s="1"/>
  <c r="M37" i="1" s="1"/>
  <c r="P37" i="1" s="1"/>
  <c r="H37" i="1"/>
  <c r="F37" i="1"/>
  <c r="K36" i="1"/>
  <c r="L36" i="1" s="1"/>
  <c r="M36" i="1" s="1"/>
  <c r="P36" i="1" s="1"/>
  <c r="H36" i="1"/>
  <c r="F36" i="1"/>
  <c r="K35" i="1"/>
  <c r="L35" i="1" s="1"/>
  <c r="M35" i="1" s="1"/>
  <c r="P35" i="1" s="1"/>
  <c r="H35" i="1"/>
  <c r="F35" i="1"/>
  <c r="K34" i="1"/>
  <c r="L34" i="1" s="1"/>
  <c r="M34" i="1" s="1"/>
  <c r="P34" i="1" s="1"/>
  <c r="H34" i="1"/>
  <c r="F34" i="1"/>
  <c r="K33" i="1"/>
  <c r="L33" i="1" s="1"/>
  <c r="M33" i="1" s="1"/>
  <c r="P33" i="1" s="1"/>
  <c r="H33" i="1"/>
  <c r="F33" i="1"/>
  <c r="K32" i="1"/>
  <c r="L32" i="1" s="1"/>
  <c r="M32" i="1" s="1"/>
  <c r="P32" i="1" s="1"/>
  <c r="H32" i="1"/>
  <c r="F32" i="1"/>
  <c r="K31" i="1"/>
  <c r="L31" i="1" s="1"/>
  <c r="M31" i="1" s="1"/>
  <c r="P31" i="1" s="1"/>
  <c r="H31" i="1"/>
  <c r="F31" i="1"/>
  <c r="K30" i="1"/>
  <c r="L30" i="1" s="1"/>
  <c r="M30" i="1" s="1"/>
  <c r="P30" i="1" s="1"/>
  <c r="H30" i="1"/>
  <c r="F30" i="1"/>
  <c r="K29" i="1"/>
  <c r="L29" i="1" s="1"/>
  <c r="M29" i="1" s="1"/>
  <c r="P29" i="1" s="1"/>
  <c r="H29" i="1"/>
  <c r="F29" i="1"/>
  <c r="K28" i="1"/>
  <c r="L28" i="1" s="1"/>
  <c r="M28" i="1" s="1"/>
  <c r="P28" i="1" s="1"/>
  <c r="H28" i="1"/>
  <c r="F28" i="1"/>
  <c r="K27" i="1"/>
  <c r="L27" i="1" s="1"/>
  <c r="M27" i="1" s="1"/>
  <c r="P27" i="1" s="1"/>
  <c r="H27" i="1"/>
  <c r="F27" i="1"/>
  <c r="P26" i="1"/>
  <c r="H26" i="1"/>
  <c r="F26" i="1"/>
  <c r="K25" i="1"/>
  <c r="L25" i="1" s="1"/>
  <c r="M25" i="1" s="1"/>
  <c r="P25" i="1" s="1"/>
  <c r="H25" i="1"/>
  <c r="F25" i="1"/>
  <c r="K24" i="1"/>
  <c r="L24" i="1" s="1"/>
  <c r="M24" i="1" s="1"/>
  <c r="P24" i="1" s="1"/>
  <c r="H24" i="1"/>
  <c r="F24" i="1"/>
  <c r="K23" i="1"/>
  <c r="L23" i="1" s="1"/>
  <c r="M23" i="1" s="1"/>
  <c r="P23" i="1" s="1"/>
  <c r="H23" i="1"/>
  <c r="F23" i="1"/>
  <c r="K22" i="1"/>
  <c r="L22" i="1" s="1"/>
  <c r="M22" i="1" s="1"/>
  <c r="P22" i="1" s="1"/>
  <c r="H22" i="1"/>
  <c r="F22" i="1"/>
  <c r="K21" i="1"/>
  <c r="L21" i="1" s="1"/>
  <c r="M21" i="1" s="1"/>
  <c r="P21" i="1" s="1"/>
  <c r="H21" i="1"/>
  <c r="F21" i="1"/>
  <c r="K20" i="1"/>
  <c r="L20" i="1" s="1"/>
  <c r="M20" i="1" s="1"/>
  <c r="P20" i="1" s="1"/>
  <c r="H20" i="1"/>
  <c r="F20" i="1"/>
  <c r="P19" i="1"/>
  <c r="H19" i="1"/>
  <c r="F19" i="1"/>
  <c r="K18" i="1"/>
  <c r="L18" i="1" s="1"/>
  <c r="M18" i="1" s="1"/>
  <c r="P18" i="1" s="1"/>
  <c r="H18" i="1"/>
  <c r="F18" i="1"/>
  <c r="K17" i="1"/>
  <c r="L17" i="1" s="1"/>
  <c r="M17" i="1" s="1"/>
  <c r="P17" i="1" s="1"/>
  <c r="H17" i="1"/>
  <c r="F17" i="1"/>
  <c r="K16" i="1"/>
  <c r="L16" i="1" s="1"/>
  <c r="M16" i="1" s="1"/>
  <c r="P16" i="1" s="1"/>
  <c r="H16" i="1"/>
  <c r="F16" i="1"/>
  <c r="K15" i="1"/>
  <c r="L15" i="1" s="1"/>
  <c r="M15" i="1" s="1"/>
  <c r="P15" i="1" s="1"/>
  <c r="H15" i="1"/>
  <c r="F15" i="1"/>
  <c r="K14" i="1"/>
  <c r="L14" i="1" s="1"/>
  <c r="M14" i="1" s="1"/>
  <c r="P14" i="1" s="1"/>
  <c r="H14" i="1"/>
  <c r="F14" i="1"/>
  <c r="K13" i="1"/>
  <c r="L13" i="1" s="1"/>
  <c r="M13" i="1" s="1"/>
  <c r="P13" i="1" s="1"/>
  <c r="H13" i="1"/>
  <c r="F13" i="1"/>
  <c r="P12" i="1"/>
  <c r="H12" i="1"/>
  <c r="F12" i="1"/>
  <c r="P11" i="1"/>
  <c r="H11" i="1"/>
  <c r="F11" i="1"/>
  <c r="P10" i="1"/>
  <c r="H10" i="1"/>
  <c r="F10" i="1"/>
  <c r="P9" i="1"/>
  <c r="H9" i="1"/>
  <c r="F9" i="1"/>
  <c r="K8" i="1"/>
  <c r="L8" i="1" s="1"/>
  <c r="M8" i="1" s="1"/>
  <c r="P8" i="1" s="1"/>
  <c r="H8" i="1"/>
  <c r="F8" i="1"/>
  <c r="P7" i="1"/>
  <c r="H7" i="1"/>
  <c r="F7" i="1"/>
  <c r="P6" i="1"/>
  <c r="H6" i="1"/>
  <c r="F6" i="1"/>
  <c r="P5" i="1"/>
  <c r="H5" i="1"/>
  <c r="F5" i="1"/>
  <c r="P4" i="1"/>
  <c r="H4" i="1"/>
  <c r="F4" i="1"/>
  <c r="P3" i="1"/>
  <c r="H3" i="1"/>
  <c r="F3" i="1"/>
  <c r="P2" i="1"/>
  <c r="H2" i="1"/>
  <c r="F2" i="1"/>
</calcChain>
</file>

<file path=xl/sharedStrings.xml><?xml version="1.0" encoding="utf-8"?>
<sst xmlns="http://schemas.openxmlformats.org/spreadsheetml/2006/main" count="99" uniqueCount="23">
  <si>
    <t>S16</t>
  </si>
  <si>
    <t>S17</t>
  </si>
  <si>
    <t>S18</t>
  </si>
  <si>
    <t>S19</t>
  </si>
  <si>
    <t>S20</t>
  </si>
  <si>
    <t>S21</t>
  </si>
  <si>
    <t>S22</t>
  </si>
  <si>
    <t>Date</t>
  </si>
  <si>
    <t>pool</t>
  </si>
  <si>
    <t>CT 1</t>
  </si>
  <si>
    <t>CT 2</t>
  </si>
  <si>
    <t>CT moyen</t>
  </si>
  <si>
    <t>Concentration</t>
  </si>
  <si>
    <t>100µl</t>
  </si>
  <si>
    <t>dilution</t>
  </si>
  <si>
    <t>Week</t>
  </si>
  <si>
    <t>Density</t>
  </si>
  <si>
    <t>Lantern</t>
  </si>
  <si>
    <t>Code</t>
  </si>
  <si>
    <t>Flesh weight (g)</t>
  </si>
  <si>
    <t>Flesh weight (mg)</t>
  </si>
  <si>
    <t xml:space="preserve">Copies of C9C10 per µL </t>
  </si>
  <si>
    <t>cpopie per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</si>
</sst>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4" fontId="1" fillId="0" borderId="0" xfId="0" applyNumberFormat="1" applyFont="1" applyFill="1" applyAlignment="1">
      <alignment horizontal="center" vertical="center"/>
    </xf>
    <xf numFmtId="14" fontId="1" fillId="0" borderId="0" xfId="0" applyNumberFormat="1" applyFont="1" applyFill="1"/>
    <xf numFmtId="0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11" fontId="2" fillId="0" borderId="0" xfId="0" applyNumberFormat="1" applyFont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Fill="1" applyBorder="1"/>
    <xf numFmtId="0" fontId="0" fillId="0" borderId="0" xfId="0" applyFont="1" applyFill="1" applyBorder="1"/>
    <xf numFmtId="2" fontId="1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 = '1.0' encoding = 'UTF-8' standalone = 'yes'?>
<Relationships xmlns="http://schemas.openxmlformats.org/package/2006/relationships">
   <Relationship Id="rId1" Type="http://schemas.openxmlformats.org/officeDocument/2006/relationships/worksheet" Target="worksheets/sheet1.xml"/>
   <Relationship Id="rId2" Type="http://schemas.openxmlformats.org/officeDocument/2006/relationships/theme" Target="theme/theme1.xml"/>
   <Relationship Id="rId3" Type="http://schemas.openxmlformats.org/officeDocument/2006/relationships/styles" Target="styles.xml"/>
   <Relationship Id="rId4" Type="http://schemas.openxmlformats.org/officeDocument/2006/relationships/sharedStrings" Target="sharedStrings.xml"/>
   <Relationship Id="rId5" Type="http://schemas.openxmlformats.org/officeDocument/2006/relationships/calcChain" Target="calcChain.xml"/>
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4"/>
  <sheetViews>
    <sheetView tabSelected="1" workbookViewId="0">
      <selection activeCell="A2" sqref="A2:XFD2"/>
    </sheetView>
  </sheetViews>
  <sheetFormatPr baseColWidth="10" defaultRowHeight="15" x14ac:dyDescent="0.25"/>
  <cols>
    <col min="12" max="12" bestFit="true" customWidth="true" width="13.5703125" collapsed="true"/>
    <col min="16" max="16" style="11" width="11.42578125" collapsed="true"/>
  </cols>
  <sheetData>
    <row r="1" spans="1:16" ht="45" x14ac:dyDescent="0.25">
      <c r="A1" t="s">
        <v>15</v>
      </c>
      <c r="B1" t="s">
        <v>7</v>
      </c>
      <c r="C1" s="5" t="s">
        <v>16</v>
      </c>
      <c r="D1" s="5" t="s">
        <v>17</v>
      </c>
      <c r="E1" s="5" t="s">
        <v>8</v>
      </c>
      <c r="F1" s="5" t="s">
        <v>18</v>
      </c>
      <c r="G1" s="6" t="s">
        <v>19</v>
      </c>
      <c r="H1" s="6" t="s">
        <v>20</v>
      </c>
      <c r="I1" s="7" t="s">
        <v>9</v>
      </c>
      <c r="J1" s="7" t="s">
        <v>10</v>
      </c>
      <c r="K1" s="7" t="s">
        <v>11</v>
      </c>
      <c r="L1" s="7" t="s">
        <v>12</v>
      </c>
      <c r="M1" s="8" t="s">
        <v>21</v>
      </c>
      <c r="N1" s="8" t="s">
        <v>13</v>
      </c>
      <c r="O1" s="8" t="s">
        <v>14</v>
      </c>
      <c r="P1" s="9" t="s">
        <v>22</v>
      </c>
    </row>
    <row r="2" spans="1:16" x14ac:dyDescent="0.25">
      <c r="A2" s="1" t="s">
        <v>0</v>
      </c>
      <c r="B2" s="2">
        <v>42108</v>
      </c>
      <c r="C2" s="3">
        <v>100</v>
      </c>
      <c r="D2" s="3">
        <v>4</v>
      </c>
      <c r="E2" s="3">
        <v>2</v>
      </c>
      <c r="F2" t="str">
        <f t="shared" ref="F2:F32" si="0">CONCATENATE(A2,  C2,  D2,  E2)</f>
        <v>S1610042</v>
      </c>
      <c r="G2">
        <v>0.13400000000000001</v>
      </c>
      <c r="H2">
        <f t="shared" ref="H2:H65" si="1">G2*1000</f>
        <v>134</v>
      </c>
      <c r="N2">
        <v>100</v>
      </c>
      <c r="O2">
        <v>10</v>
      </c>
      <c r="P2" s="10">
        <f t="shared" ref="P2:P65" si="2">(M2*N2*O2)/G2</f>
        <v>0</v>
      </c>
    </row>
    <row r="3" spans="1:16" x14ac:dyDescent="0.25">
      <c r="A3" s="1" t="s">
        <v>0</v>
      </c>
      <c r="B3" s="2">
        <v>42108</v>
      </c>
      <c r="C3" s="3">
        <v>100</v>
      </c>
      <c r="D3" s="3">
        <v>5</v>
      </c>
      <c r="E3" s="3">
        <v>1</v>
      </c>
      <c r="F3" t="str">
        <f t="shared" si="0"/>
        <v>S1610051</v>
      </c>
      <c r="G3">
        <v>0.216</v>
      </c>
      <c r="H3">
        <f t="shared" si="1"/>
        <v>216</v>
      </c>
      <c r="N3">
        <v>100</v>
      </c>
      <c r="O3">
        <v>10</v>
      </c>
      <c r="P3" s="10">
        <f t="shared" si="2"/>
        <v>0</v>
      </c>
    </row>
    <row r="4" spans="1:16" x14ac:dyDescent="0.25">
      <c r="A4" s="1" t="s">
        <v>0</v>
      </c>
      <c r="B4" s="2">
        <v>42108</v>
      </c>
      <c r="C4" s="3">
        <v>100</v>
      </c>
      <c r="D4" s="3">
        <v>5</v>
      </c>
      <c r="E4" s="3">
        <v>2</v>
      </c>
      <c r="F4" t="str">
        <f t="shared" si="0"/>
        <v>S1610052</v>
      </c>
      <c r="G4">
        <v>0.20200000000000001</v>
      </c>
      <c r="H4">
        <f t="shared" si="1"/>
        <v>202</v>
      </c>
      <c r="N4">
        <v>100</v>
      </c>
      <c r="O4">
        <v>10</v>
      </c>
      <c r="P4" s="10">
        <f>(M4*N4*O4)/G4</f>
        <v>0</v>
      </c>
    </row>
    <row r="5" spans="1:16" x14ac:dyDescent="0.25">
      <c r="A5" s="1" t="s">
        <v>0</v>
      </c>
      <c r="B5" s="2">
        <v>42108</v>
      </c>
      <c r="C5" s="3">
        <v>200</v>
      </c>
      <c r="D5" s="3">
        <v>4</v>
      </c>
      <c r="E5" s="3">
        <v>1</v>
      </c>
      <c r="F5" t="str">
        <f t="shared" si="0"/>
        <v>S1620041</v>
      </c>
      <c r="G5">
        <v>0.221</v>
      </c>
      <c r="H5">
        <f t="shared" si="1"/>
        <v>221</v>
      </c>
      <c r="N5">
        <v>100</v>
      </c>
      <c r="O5">
        <v>10</v>
      </c>
      <c r="P5" s="10">
        <f t="shared" si="2"/>
        <v>0</v>
      </c>
    </row>
    <row r="6" spans="1:16" x14ac:dyDescent="0.25">
      <c r="A6" s="1" t="s">
        <v>0</v>
      </c>
      <c r="B6" s="2">
        <v>42108</v>
      </c>
      <c r="C6" s="3">
        <v>200</v>
      </c>
      <c r="D6" s="3">
        <v>4</v>
      </c>
      <c r="E6" s="3">
        <v>2</v>
      </c>
      <c r="F6" t="str">
        <f t="shared" si="0"/>
        <v>S1620042</v>
      </c>
      <c r="G6">
        <v>0.16300000000000001</v>
      </c>
      <c r="H6">
        <f t="shared" si="1"/>
        <v>163</v>
      </c>
      <c r="N6">
        <v>100</v>
      </c>
      <c r="O6">
        <v>10</v>
      </c>
      <c r="P6" s="10">
        <f t="shared" si="2"/>
        <v>0</v>
      </c>
    </row>
    <row r="7" spans="1:16" x14ac:dyDescent="0.25">
      <c r="A7" s="1" t="s">
        <v>0</v>
      </c>
      <c r="B7" s="2">
        <v>42108</v>
      </c>
      <c r="C7" s="3">
        <v>200</v>
      </c>
      <c r="D7" s="3">
        <v>5</v>
      </c>
      <c r="E7" s="3">
        <v>1</v>
      </c>
      <c r="F7" t="str">
        <f t="shared" si="0"/>
        <v>S1620051</v>
      </c>
      <c r="G7">
        <v>0.14699999999999999</v>
      </c>
      <c r="H7">
        <f t="shared" si="1"/>
        <v>147</v>
      </c>
      <c r="N7">
        <v>100</v>
      </c>
      <c r="O7">
        <v>10</v>
      </c>
      <c r="P7" s="10">
        <f t="shared" si="2"/>
        <v>0</v>
      </c>
    </row>
    <row r="8" spans="1:16" x14ac:dyDescent="0.25">
      <c r="A8" s="1" t="s">
        <v>0</v>
      </c>
      <c r="B8" s="2">
        <v>42108</v>
      </c>
      <c r="C8" s="3">
        <v>200</v>
      </c>
      <c r="D8" s="3">
        <v>5</v>
      </c>
      <c r="E8" s="3">
        <v>2</v>
      </c>
      <c r="F8" t="str">
        <f t="shared" si="0"/>
        <v>S1620052</v>
      </c>
      <c r="G8">
        <v>9.0999999999999998E-2</v>
      </c>
      <c r="H8">
        <f t="shared" si="1"/>
        <v>91</v>
      </c>
      <c r="J8">
        <v>42.62</v>
      </c>
      <c r="K8">
        <f t="shared" ref="K8" si="3">AVERAGE(I8:J8)</f>
        <v>42.62</v>
      </c>
      <c r="L8">
        <f t="shared" ref="L8" si="4">(K8*-0.7765)+ 26.596</f>
        <v>-6.4984299999999955</v>
      </c>
      <c r="M8">
        <f t="shared" ref="M8" si="5">EXP(L8)</f>
        <v>1.5058014463942596E-3</v>
      </c>
      <c r="N8">
        <v>100</v>
      </c>
      <c r="O8">
        <v>10</v>
      </c>
      <c r="P8" s="10">
        <f t="shared" si="2"/>
        <v>16.547268641695158</v>
      </c>
    </row>
    <row r="9" spans="1:16" x14ac:dyDescent="0.25">
      <c r="A9" s="1" t="s">
        <v>0</v>
      </c>
      <c r="B9" s="2">
        <v>42108</v>
      </c>
      <c r="C9" s="3">
        <v>350</v>
      </c>
      <c r="D9" s="3">
        <v>4</v>
      </c>
      <c r="E9" s="3">
        <v>1</v>
      </c>
      <c r="F9" t="str">
        <f t="shared" si="0"/>
        <v>S1635041</v>
      </c>
      <c r="G9">
        <v>0.11</v>
      </c>
      <c r="H9">
        <f t="shared" si="1"/>
        <v>110</v>
      </c>
      <c r="N9">
        <v>100</v>
      </c>
      <c r="O9">
        <v>10</v>
      </c>
      <c r="P9" s="10">
        <f t="shared" si="2"/>
        <v>0</v>
      </c>
    </row>
    <row r="10" spans="1:16" x14ac:dyDescent="0.25">
      <c r="A10" s="1" t="s">
        <v>0</v>
      </c>
      <c r="B10" s="2">
        <v>42108</v>
      </c>
      <c r="C10" s="3">
        <v>350</v>
      </c>
      <c r="D10" s="3">
        <v>4</v>
      </c>
      <c r="E10" s="3">
        <v>2</v>
      </c>
      <c r="F10" t="str">
        <f t="shared" si="0"/>
        <v>S1635042</v>
      </c>
      <c r="G10">
        <v>0.158</v>
      </c>
      <c r="H10">
        <f t="shared" si="1"/>
        <v>158</v>
      </c>
      <c r="N10">
        <v>100</v>
      </c>
      <c r="O10">
        <v>10</v>
      </c>
      <c r="P10" s="10">
        <f t="shared" si="2"/>
        <v>0</v>
      </c>
    </row>
    <row r="11" spans="1:16" x14ac:dyDescent="0.25">
      <c r="A11" s="1" t="s">
        <v>0</v>
      </c>
      <c r="B11" s="2">
        <v>42108</v>
      </c>
      <c r="C11" s="3">
        <v>350</v>
      </c>
      <c r="D11" s="3">
        <v>5</v>
      </c>
      <c r="E11" s="3">
        <v>1</v>
      </c>
      <c r="F11" t="str">
        <f t="shared" si="0"/>
        <v>S1635051</v>
      </c>
      <c r="G11">
        <v>0.11799999999999999</v>
      </c>
      <c r="H11">
        <f t="shared" si="1"/>
        <v>118</v>
      </c>
      <c r="N11">
        <v>100</v>
      </c>
      <c r="O11">
        <v>10</v>
      </c>
      <c r="P11" s="10">
        <f t="shared" si="2"/>
        <v>0</v>
      </c>
    </row>
    <row r="12" spans="1:16" x14ac:dyDescent="0.25">
      <c r="A12" s="1" t="s">
        <v>0</v>
      </c>
      <c r="B12" s="2">
        <v>42108</v>
      </c>
      <c r="C12" s="3">
        <v>350</v>
      </c>
      <c r="D12" s="3">
        <v>5</v>
      </c>
      <c r="E12" s="3">
        <v>2</v>
      </c>
      <c r="F12" t="str">
        <f t="shared" si="0"/>
        <v>S1635052</v>
      </c>
      <c r="G12">
        <v>0.13200000000000001</v>
      </c>
      <c r="H12">
        <f t="shared" si="1"/>
        <v>132</v>
      </c>
      <c r="N12">
        <v>100</v>
      </c>
      <c r="O12">
        <v>10</v>
      </c>
      <c r="P12" s="10">
        <f t="shared" si="2"/>
        <v>0</v>
      </c>
    </row>
    <row r="13" spans="1:16" x14ac:dyDescent="0.25">
      <c r="A13" s="4" t="s">
        <v>1</v>
      </c>
      <c r="B13" s="4">
        <v>42115</v>
      </c>
      <c r="C13" s="3">
        <v>100</v>
      </c>
      <c r="D13" s="3">
        <v>4</v>
      </c>
      <c r="E13" s="3">
        <v>1</v>
      </c>
      <c r="F13" t="str">
        <f t="shared" si="0"/>
        <v>S1710041</v>
      </c>
      <c r="G13">
        <v>0.16400000000000001</v>
      </c>
      <c r="H13">
        <f t="shared" si="1"/>
        <v>164</v>
      </c>
      <c r="I13">
        <v>29.47</v>
      </c>
      <c r="J13">
        <v>30.37</v>
      </c>
      <c r="K13">
        <f t="shared" ref="K13:K52" si="6">AVERAGE(I13:J13)</f>
        <v>29.92</v>
      </c>
      <c r="L13">
        <f t="shared" ref="L13:L52" si="7">(K13*-0.7765)+ 26.596</f>
        <v>3.3631199999999986</v>
      </c>
      <c r="M13">
        <f>EXP(L13)</f>
        <v>28.879153423377119</v>
      </c>
      <c r="N13">
        <v>100</v>
      </c>
      <c r="O13">
        <v>10</v>
      </c>
      <c r="P13" s="10">
        <f t="shared" si="2"/>
        <v>176092.3989230312</v>
      </c>
    </row>
    <row r="14" spans="1:16" x14ac:dyDescent="0.25">
      <c r="A14" s="4" t="s">
        <v>1</v>
      </c>
      <c r="B14" s="4">
        <v>42115</v>
      </c>
      <c r="C14" s="3">
        <v>100</v>
      </c>
      <c r="D14" s="3">
        <v>4</v>
      </c>
      <c r="E14" s="3">
        <v>2</v>
      </c>
      <c r="F14" t="str">
        <f t="shared" si="0"/>
        <v>S1710042</v>
      </c>
      <c r="G14">
        <v>0.28599999999999998</v>
      </c>
      <c r="H14">
        <f t="shared" si="1"/>
        <v>286</v>
      </c>
      <c r="I14">
        <v>28.62</v>
      </c>
      <c r="J14">
        <v>28.6</v>
      </c>
      <c r="K14">
        <f t="shared" si="6"/>
        <v>28.61</v>
      </c>
      <c r="L14">
        <f t="shared" si="7"/>
        <v>4.3803350000000023</v>
      </c>
      <c r="M14">
        <f>EXP(L14)</f>
        <v>79.864783626687355</v>
      </c>
      <c r="N14">
        <v>100</v>
      </c>
      <c r="O14">
        <v>10</v>
      </c>
      <c r="P14" s="10">
        <f t="shared" si="2"/>
        <v>279247.49519820762</v>
      </c>
    </row>
    <row r="15" spans="1:16" x14ac:dyDescent="0.25">
      <c r="A15" s="4" t="s">
        <v>1</v>
      </c>
      <c r="B15" s="4">
        <v>42115</v>
      </c>
      <c r="C15" s="3">
        <v>100</v>
      </c>
      <c r="D15" s="3">
        <v>5</v>
      </c>
      <c r="E15" s="3">
        <v>1</v>
      </c>
      <c r="F15" t="str">
        <f t="shared" si="0"/>
        <v>S1710051</v>
      </c>
      <c r="G15">
        <v>0.13900000000000001</v>
      </c>
      <c r="H15">
        <f t="shared" si="1"/>
        <v>139</v>
      </c>
      <c r="I15">
        <v>28.4</v>
      </c>
      <c r="J15">
        <v>28.76</v>
      </c>
      <c r="K15">
        <f t="shared" si="6"/>
        <v>28.58</v>
      </c>
      <c r="L15">
        <f t="shared" si="7"/>
        <v>4.4036300000000033</v>
      </c>
      <c r="M15">
        <f t="shared" ref="M15:M52" si="8">EXP(L15)</f>
        <v>81.747072603115882</v>
      </c>
      <c r="N15">
        <v>100</v>
      </c>
      <c r="O15">
        <v>10</v>
      </c>
      <c r="P15" s="10">
        <f t="shared" si="2"/>
        <v>588108.4359936394</v>
      </c>
    </row>
    <row r="16" spans="1:16" x14ac:dyDescent="0.25">
      <c r="A16" s="4" t="s">
        <v>1</v>
      </c>
      <c r="B16" s="4">
        <v>42115</v>
      </c>
      <c r="C16" s="3">
        <v>100</v>
      </c>
      <c r="D16" s="3">
        <v>5</v>
      </c>
      <c r="E16" s="3">
        <v>2</v>
      </c>
      <c r="F16" t="str">
        <f t="shared" si="0"/>
        <v>S1710052</v>
      </c>
      <c r="G16">
        <v>0.16</v>
      </c>
      <c r="H16">
        <f t="shared" si="1"/>
        <v>160</v>
      </c>
      <c r="I16">
        <v>33.44</v>
      </c>
      <c r="J16">
        <v>33.700000000000003</v>
      </c>
      <c r="K16">
        <f t="shared" si="6"/>
        <v>33.57</v>
      </c>
      <c r="L16">
        <f t="shared" si="7"/>
        <v>0.52889500000000211</v>
      </c>
      <c r="M16">
        <f t="shared" si="8"/>
        <v>1.6970560252550049</v>
      </c>
      <c r="N16">
        <v>100</v>
      </c>
      <c r="O16">
        <v>10</v>
      </c>
      <c r="P16" s="10">
        <f t="shared" si="2"/>
        <v>10606.600157843781</v>
      </c>
    </row>
    <row r="17" spans="1:16" x14ac:dyDescent="0.25">
      <c r="A17" s="4" t="s">
        <v>1</v>
      </c>
      <c r="B17" s="4">
        <v>42115</v>
      </c>
      <c r="C17" s="3">
        <v>200</v>
      </c>
      <c r="D17" s="3">
        <v>4</v>
      </c>
      <c r="E17" s="3">
        <v>1</v>
      </c>
      <c r="F17" t="str">
        <f t="shared" si="0"/>
        <v>S1720041</v>
      </c>
      <c r="G17">
        <v>0.13500000000000001</v>
      </c>
      <c r="H17">
        <f t="shared" si="1"/>
        <v>135</v>
      </c>
      <c r="I17">
        <v>33.369999999999997</v>
      </c>
      <c r="J17">
        <v>33.85</v>
      </c>
      <c r="K17">
        <f t="shared" si="6"/>
        <v>33.61</v>
      </c>
      <c r="L17">
        <f t="shared" si="7"/>
        <v>0.49783500000000203</v>
      </c>
      <c r="M17">
        <f t="shared" si="8"/>
        <v>1.6451556503258595</v>
      </c>
      <c r="N17">
        <v>100</v>
      </c>
      <c r="O17">
        <v>10</v>
      </c>
      <c r="P17" s="10">
        <f t="shared" si="2"/>
        <v>12186.338150561922</v>
      </c>
    </row>
    <row r="18" spans="1:16" x14ac:dyDescent="0.25">
      <c r="A18" s="4" t="s">
        <v>1</v>
      </c>
      <c r="B18" s="4">
        <v>42115</v>
      </c>
      <c r="C18" s="3">
        <v>200</v>
      </c>
      <c r="D18" s="3">
        <v>4</v>
      </c>
      <c r="E18" s="3">
        <v>2</v>
      </c>
      <c r="F18" t="str">
        <f t="shared" si="0"/>
        <v>S1720042</v>
      </c>
      <c r="G18">
        <v>0.19600000000000001</v>
      </c>
      <c r="H18">
        <f t="shared" si="1"/>
        <v>196</v>
      </c>
      <c r="J18">
        <v>38.1</v>
      </c>
      <c r="K18">
        <f t="shared" si="6"/>
        <v>38.1</v>
      </c>
      <c r="L18">
        <f t="shared" si="7"/>
        <v>-2.9886499999999998</v>
      </c>
      <c r="M18">
        <f t="shared" si="8"/>
        <v>5.0355370608223399E-2</v>
      </c>
      <c r="N18">
        <v>100</v>
      </c>
      <c r="O18">
        <v>10</v>
      </c>
      <c r="P18" s="10">
        <f t="shared" si="2"/>
        <v>256.91515616440506</v>
      </c>
    </row>
    <row r="19" spans="1:16" x14ac:dyDescent="0.25">
      <c r="A19" s="4" t="s">
        <v>1</v>
      </c>
      <c r="B19" s="4">
        <v>42115</v>
      </c>
      <c r="C19" s="3">
        <v>200</v>
      </c>
      <c r="D19" s="3">
        <v>5</v>
      </c>
      <c r="E19" s="3">
        <v>1</v>
      </c>
      <c r="F19" t="str">
        <f t="shared" si="0"/>
        <v>S1720051</v>
      </c>
      <c r="G19">
        <v>0.14599999999999999</v>
      </c>
      <c r="H19">
        <f t="shared" si="1"/>
        <v>146</v>
      </c>
      <c r="N19">
        <v>100</v>
      </c>
      <c r="O19">
        <v>10</v>
      </c>
      <c r="P19" s="10">
        <f t="shared" si="2"/>
        <v>0</v>
      </c>
    </row>
    <row r="20" spans="1:16" x14ac:dyDescent="0.25">
      <c r="A20" s="4" t="s">
        <v>1</v>
      </c>
      <c r="B20" s="4">
        <v>42115</v>
      </c>
      <c r="C20" s="3">
        <v>200</v>
      </c>
      <c r="D20" s="3">
        <v>5</v>
      </c>
      <c r="E20" s="3">
        <v>2</v>
      </c>
      <c r="F20" t="str">
        <f t="shared" si="0"/>
        <v>S1720052</v>
      </c>
      <c r="G20">
        <v>0.17199999999999999</v>
      </c>
      <c r="H20">
        <f t="shared" si="1"/>
        <v>172</v>
      </c>
      <c r="I20">
        <v>42.62</v>
      </c>
      <c r="J20">
        <v>41.23</v>
      </c>
      <c r="K20">
        <f t="shared" si="6"/>
        <v>41.924999999999997</v>
      </c>
      <c r="L20">
        <f t="shared" si="7"/>
        <v>-5.9587624999999953</v>
      </c>
      <c r="M20">
        <f t="shared" si="8"/>
        <v>2.5831065893543591E-3</v>
      </c>
      <c r="N20">
        <v>100</v>
      </c>
      <c r="O20">
        <v>10</v>
      </c>
      <c r="P20" s="10">
        <f t="shared" si="2"/>
        <v>15.018061566013717</v>
      </c>
    </row>
    <row r="21" spans="1:16" x14ac:dyDescent="0.25">
      <c r="A21" s="4" t="s">
        <v>1</v>
      </c>
      <c r="B21" s="4">
        <v>42115</v>
      </c>
      <c r="C21" s="3">
        <v>350</v>
      </c>
      <c r="D21" s="3">
        <v>4</v>
      </c>
      <c r="E21" s="3">
        <v>1</v>
      </c>
      <c r="F21" t="str">
        <f t="shared" si="0"/>
        <v>S1735041</v>
      </c>
      <c r="G21">
        <v>0.21</v>
      </c>
      <c r="H21">
        <f t="shared" si="1"/>
        <v>210</v>
      </c>
      <c r="I21">
        <v>34.99</v>
      </c>
      <c r="K21">
        <f t="shared" si="6"/>
        <v>34.99</v>
      </c>
      <c r="L21">
        <f t="shared" si="7"/>
        <v>-0.57373499999999922</v>
      </c>
      <c r="M21">
        <f t="shared" si="8"/>
        <v>0.56341714088310213</v>
      </c>
      <c r="N21">
        <v>100</v>
      </c>
      <c r="O21">
        <v>10</v>
      </c>
      <c r="P21" s="10">
        <f t="shared" si="2"/>
        <v>2682.93876611001</v>
      </c>
    </row>
    <row r="22" spans="1:16" x14ac:dyDescent="0.25">
      <c r="A22" s="4" t="s">
        <v>1</v>
      </c>
      <c r="B22" s="4">
        <v>42115</v>
      </c>
      <c r="C22" s="3">
        <v>350</v>
      </c>
      <c r="D22" s="3">
        <v>4</v>
      </c>
      <c r="E22" s="3">
        <v>2</v>
      </c>
      <c r="F22" t="str">
        <f t="shared" si="0"/>
        <v>S1735042</v>
      </c>
      <c r="G22">
        <v>0.17100000000000001</v>
      </c>
      <c r="H22">
        <f t="shared" si="1"/>
        <v>171</v>
      </c>
      <c r="J22">
        <v>39.28</v>
      </c>
      <c r="K22">
        <f t="shared" si="6"/>
        <v>39.28</v>
      </c>
      <c r="L22">
        <f t="shared" si="7"/>
        <v>-3.9049200000000006</v>
      </c>
      <c r="M22">
        <f t="shared" si="8"/>
        <v>2.0142565832100622E-2</v>
      </c>
      <c r="N22">
        <v>100</v>
      </c>
      <c r="O22">
        <v>10</v>
      </c>
      <c r="P22" s="10">
        <f t="shared" si="2"/>
        <v>117.79278264386328</v>
      </c>
    </row>
    <row r="23" spans="1:16" x14ac:dyDescent="0.25">
      <c r="A23" s="4" t="s">
        <v>1</v>
      </c>
      <c r="B23" s="4">
        <v>42115</v>
      </c>
      <c r="C23" s="3">
        <v>350</v>
      </c>
      <c r="D23" s="3">
        <v>5</v>
      </c>
      <c r="E23" s="3">
        <v>1</v>
      </c>
      <c r="F23" t="str">
        <f t="shared" si="0"/>
        <v>S1735051</v>
      </c>
      <c r="G23">
        <v>0.16700000000000001</v>
      </c>
      <c r="H23">
        <f t="shared" si="1"/>
        <v>167</v>
      </c>
      <c r="J23">
        <v>38.270000000000003</v>
      </c>
      <c r="K23">
        <f t="shared" si="6"/>
        <v>38.270000000000003</v>
      </c>
      <c r="L23">
        <f t="shared" si="7"/>
        <v>-3.1206550000000028</v>
      </c>
      <c r="M23">
        <f t="shared" si="8"/>
        <v>4.412825494457466E-2</v>
      </c>
      <c r="N23">
        <v>100</v>
      </c>
      <c r="O23">
        <v>10</v>
      </c>
      <c r="P23" s="10">
        <f t="shared" si="2"/>
        <v>264.24104757230333</v>
      </c>
    </row>
    <row r="24" spans="1:16" x14ac:dyDescent="0.25">
      <c r="A24" s="4" t="s">
        <v>1</v>
      </c>
      <c r="B24" s="4">
        <v>42115</v>
      </c>
      <c r="C24" s="3">
        <v>350</v>
      </c>
      <c r="D24" s="3">
        <v>5</v>
      </c>
      <c r="E24" s="3">
        <v>2</v>
      </c>
      <c r="F24" t="str">
        <f t="shared" si="0"/>
        <v>S1735052</v>
      </c>
      <c r="G24">
        <v>0.17</v>
      </c>
      <c r="H24">
        <f t="shared" si="1"/>
        <v>170</v>
      </c>
      <c r="J24">
        <v>37.69</v>
      </c>
      <c r="K24">
        <f t="shared" si="6"/>
        <v>37.69</v>
      </c>
      <c r="L24">
        <f t="shared" si="7"/>
        <v>-2.6702849999999962</v>
      </c>
      <c r="M24">
        <f t="shared" si="8"/>
        <v>6.9232491237371907E-2</v>
      </c>
      <c r="N24">
        <v>100</v>
      </c>
      <c r="O24">
        <v>10</v>
      </c>
      <c r="P24" s="10">
        <f t="shared" si="2"/>
        <v>407.24994845512879</v>
      </c>
    </row>
    <row r="25" spans="1:16" x14ac:dyDescent="0.25">
      <c r="A25" s="4" t="s">
        <v>2</v>
      </c>
      <c r="B25" s="4">
        <v>42122</v>
      </c>
      <c r="C25" s="3">
        <v>100</v>
      </c>
      <c r="D25" s="3">
        <v>4</v>
      </c>
      <c r="E25" s="3">
        <v>1</v>
      </c>
      <c r="F25" t="str">
        <f t="shared" si="0"/>
        <v>S1810041</v>
      </c>
      <c r="G25">
        <v>0.22600000000000001</v>
      </c>
      <c r="H25">
        <f t="shared" si="1"/>
        <v>226</v>
      </c>
      <c r="I25">
        <v>35.33</v>
      </c>
      <c r="J25">
        <v>33.020000000000003</v>
      </c>
      <c r="K25">
        <f t="shared" si="6"/>
        <v>34.174999999999997</v>
      </c>
      <c r="L25">
        <f t="shared" si="7"/>
        <v>5.9112500000004786E-2</v>
      </c>
      <c r="M25">
        <f t="shared" si="8"/>
        <v>1.0608945846677174</v>
      </c>
      <c r="N25">
        <v>100</v>
      </c>
      <c r="O25">
        <v>10</v>
      </c>
      <c r="P25" s="10">
        <f t="shared" si="2"/>
        <v>4694.2238259633505</v>
      </c>
    </row>
    <row r="26" spans="1:16" x14ac:dyDescent="0.25">
      <c r="A26" s="4" t="s">
        <v>2</v>
      </c>
      <c r="B26" s="4">
        <v>42122</v>
      </c>
      <c r="C26" s="3">
        <v>100</v>
      </c>
      <c r="D26" s="3">
        <v>4</v>
      </c>
      <c r="E26" s="3">
        <v>2</v>
      </c>
      <c r="F26" t="str">
        <f t="shared" si="0"/>
        <v>S1810042</v>
      </c>
      <c r="G26">
        <v>0.19</v>
      </c>
      <c r="H26">
        <f t="shared" si="1"/>
        <v>190</v>
      </c>
      <c r="N26">
        <v>100</v>
      </c>
      <c r="O26">
        <v>10</v>
      </c>
      <c r="P26" s="10">
        <f t="shared" si="2"/>
        <v>0</v>
      </c>
    </row>
    <row r="27" spans="1:16" x14ac:dyDescent="0.25">
      <c r="A27" s="4" t="s">
        <v>2</v>
      </c>
      <c r="B27" s="4">
        <v>42122</v>
      </c>
      <c r="C27" s="3">
        <v>100</v>
      </c>
      <c r="D27" s="3">
        <v>5</v>
      </c>
      <c r="E27" s="3">
        <v>1</v>
      </c>
      <c r="F27" t="str">
        <f t="shared" si="0"/>
        <v>S1810051</v>
      </c>
      <c r="G27">
        <v>0.17399999999999999</v>
      </c>
      <c r="H27">
        <f t="shared" si="1"/>
        <v>174</v>
      </c>
      <c r="I27">
        <v>26.99</v>
      </c>
      <c r="J27">
        <v>27.98</v>
      </c>
      <c r="K27">
        <f t="shared" si="6"/>
        <v>27.484999999999999</v>
      </c>
      <c r="L27">
        <f t="shared" si="7"/>
        <v>5.2538975000000008</v>
      </c>
      <c r="M27">
        <f t="shared" si="8"/>
        <v>191.31044977123994</v>
      </c>
      <c r="N27">
        <v>100</v>
      </c>
      <c r="O27">
        <v>10</v>
      </c>
      <c r="P27" s="10">
        <f t="shared" si="2"/>
        <v>1099485.3435128734</v>
      </c>
    </row>
    <row r="28" spans="1:16" x14ac:dyDescent="0.25">
      <c r="A28" s="4" t="s">
        <v>2</v>
      </c>
      <c r="B28" s="4">
        <v>42122</v>
      </c>
      <c r="C28" s="3">
        <v>100</v>
      </c>
      <c r="D28" s="3">
        <v>5</v>
      </c>
      <c r="E28" s="3">
        <v>2</v>
      </c>
      <c r="F28" t="str">
        <f t="shared" si="0"/>
        <v>S1810052</v>
      </c>
      <c r="G28">
        <v>0.28000000000000003</v>
      </c>
      <c r="H28">
        <f t="shared" si="1"/>
        <v>280</v>
      </c>
      <c r="I28">
        <v>22.01</v>
      </c>
      <c r="J28">
        <v>22.68</v>
      </c>
      <c r="K28">
        <f t="shared" si="6"/>
        <v>22.344999999999999</v>
      </c>
      <c r="L28">
        <f t="shared" si="7"/>
        <v>9.2451075000000031</v>
      </c>
      <c r="M28">
        <f t="shared" si="8"/>
        <v>10353.785700697807</v>
      </c>
      <c r="N28">
        <v>100</v>
      </c>
      <c r="O28">
        <v>10</v>
      </c>
      <c r="P28" s="10">
        <f t="shared" si="2"/>
        <v>36977806.073920734</v>
      </c>
    </row>
    <row r="29" spans="1:16" x14ac:dyDescent="0.25">
      <c r="A29" s="4" t="s">
        <v>2</v>
      </c>
      <c r="B29" s="4">
        <v>42122</v>
      </c>
      <c r="C29" s="3">
        <v>200</v>
      </c>
      <c r="D29" s="3">
        <v>4</v>
      </c>
      <c r="E29" s="3">
        <v>1</v>
      </c>
      <c r="F29" t="str">
        <f t="shared" si="0"/>
        <v>S1820041</v>
      </c>
      <c r="G29">
        <v>0.218</v>
      </c>
      <c r="H29">
        <f t="shared" si="1"/>
        <v>218</v>
      </c>
      <c r="I29">
        <v>30.79</v>
      </c>
      <c r="J29">
        <v>30.52</v>
      </c>
      <c r="K29">
        <f t="shared" si="6"/>
        <v>30.655000000000001</v>
      </c>
      <c r="L29">
        <f t="shared" si="7"/>
        <v>2.7923925000000018</v>
      </c>
      <c r="M29">
        <f t="shared" si="8"/>
        <v>16.320018775583947</v>
      </c>
      <c r="N29">
        <v>100</v>
      </c>
      <c r="O29">
        <v>10</v>
      </c>
      <c r="P29" s="10">
        <f t="shared" si="2"/>
        <v>74862.471447632779</v>
      </c>
    </row>
    <row r="30" spans="1:16" x14ac:dyDescent="0.25">
      <c r="A30" s="4" t="s">
        <v>2</v>
      </c>
      <c r="B30" s="4">
        <v>42122</v>
      </c>
      <c r="C30" s="3">
        <v>200</v>
      </c>
      <c r="D30" s="3">
        <v>4</v>
      </c>
      <c r="E30" s="3">
        <v>2</v>
      </c>
      <c r="F30" t="str">
        <f t="shared" si="0"/>
        <v>S1820042</v>
      </c>
      <c r="G30">
        <v>0.16700000000000001</v>
      </c>
      <c r="H30">
        <f t="shared" si="1"/>
        <v>167</v>
      </c>
      <c r="I30">
        <v>38.72</v>
      </c>
      <c r="J30">
        <v>40.369999999999997</v>
      </c>
      <c r="K30">
        <f t="shared" si="6"/>
        <v>39.545000000000002</v>
      </c>
      <c r="L30">
        <f t="shared" si="7"/>
        <v>-4.110692499999999</v>
      </c>
      <c r="M30">
        <f t="shared" si="8"/>
        <v>1.6396416075750628E-2</v>
      </c>
      <c r="N30">
        <v>100</v>
      </c>
      <c r="O30">
        <v>10</v>
      </c>
      <c r="P30" s="10">
        <f t="shared" si="2"/>
        <v>98.182132190123525</v>
      </c>
    </row>
    <row r="31" spans="1:16" x14ac:dyDescent="0.25">
      <c r="A31" s="4" t="s">
        <v>2</v>
      </c>
      <c r="B31" s="4">
        <v>42122</v>
      </c>
      <c r="C31" s="3">
        <v>200</v>
      </c>
      <c r="D31" s="3">
        <v>5</v>
      </c>
      <c r="E31" s="3">
        <v>1</v>
      </c>
      <c r="F31" t="str">
        <f t="shared" si="0"/>
        <v>S1820051</v>
      </c>
      <c r="G31">
        <v>0.20499999999999999</v>
      </c>
      <c r="H31">
        <f t="shared" si="1"/>
        <v>205</v>
      </c>
      <c r="I31">
        <v>28.74</v>
      </c>
      <c r="J31">
        <v>27.17</v>
      </c>
      <c r="K31">
        <f t="shared" si="6"/>
        <v>27.954999999999998</v>
      </c>
      <c r="L31">
        <f t="shared" si="7"/>
        <v>4.8889425000000024</v>
      </c>
      <c r="M31">
        <f t="shared" si="8"/>
        <v>132.81304996193185</v>
      </c>
      <c r="N31">
        <v>100</v>
      </c>
      <c r="O31">
        <v>10</v>
      </c>
      <c r="P31" s="10">
        <f t="shared" si="2"/>
        <v>647868.53639966762</v>
      </c>
    </row>
    <row r="32" spans="1:16" x14ac:dyDescent="0.25">
      <c r="A32" s="4" t="s">
        <v>2</v>
      </c>
      <c r="B32" s="4">
        <v>42122</v>
      </c>
      <c r="C32" s="3">
        <v>200</v>
      </c>
      <c r="D32" s="3">
        <v>5</v>
      </c>
      <c r="E32" s="3">
        <v>2</v>
      </c>
      <c r="F32" t="str">
        <f t="shared" si="0"/>
        <v>S1820052</v>
      </c>
      <c r="G32">
        <v>0.20799999999999999</v>
      </c>
      <c r="H32">
        <f t="shared" si="1"/>
        <v>208</v>
      </c>
      <c r="I32">
        <v>23.32</v>
      </c>
      <c r="J32">
        <v>23.6</v>
      </c>
      <c r="K32">
        <f t="shared" si="6"/>
        <v>23.46</v>
      </c>
      <c r="L32">
        <f t="shared" si="7"/>
        <v>8.3793100000000003</v>
      </c>
      <c r="M32">
        <f t="shared" si="8"/>
        <v>4356.002247466362</v>
      </c>
      <c r="N32">
        <v>100</v>
      </c>
      <c r="O32">
        <v>10</v>
      </c>
      <c r="P32" s="10">
        <f t="shared" si="2"/>
        <v>20942318.497434434</v>
      </c>
    </row>
    <row r="33" spans="1:16" x14ac:dyDescent="0.25">
      <c r="A33" s="4" t="s">
        <v>2</v>
      </c>
      <c r="B33" s="4">
        <v>42122</v>
      </c>
      <c r="C33" s="3">
        <v>350</v>
      </c>
      <c r="D33" s="3">
        <v>4</v>
      </c>
      <c r="E33" s="3">
        <v>1</v>
      </c>
      <c r="F33" t="str">
        <f t="shared" ref="F33:F64" si="9">CONCATENATE(A33,  C33,  D33,  E33)</f>
        <v>S1835041</v>
      </c>
      <c r="G33">
        <v>0.159</v>
      </c>
      <c r="H33">
        <f t="shared" si="1"/>
        <v>159</v>
      </c>
      <c r="I33">
        <v>21.8</v>
      </c>
      <c r="J33">
        <v>23.35</v>
      </c>
      <c r="K33">
        <f t="shared" si="6"/>
        <v>22.575000000000003</v>
      </c>
      <c r="L33">
        <f t="shared" si="7"/>
        <v>9.0665124999999982</v>
      </c>
      <c r="M33">
        <f t="shared" si="8"/>
        <v>8660.3680443414614</v>
      </c>
      <c r="N33">
        <v>100</v>
      </c>
      <c r="O33">
        <v>10</v>
      </c>
      <c r="P33" s="10">
        <f t="shared" si="2"/>
        <v>54467723.549317367</v>
      </c>
    </row>
    <row r="34" spans="1:16" x14ac:dyDescent="0.25">
      <c r="A34" s="4" t="s">
        <v>2</v>
      </c>
      <c r="B34" s="4">
        <v>42122</v>
      </c>
      <c r="C34" s="3">
        <v>350</v>
      </c>
      <c r="D34" s="3">
        <v>4</v>
      </c>
      <c r="E34" s="3">
        <v>2</v>
      </c>
      <c r="F34" t="str">
        <f t="shared" si="9"/>
        <v>S1835042</v>
      </c>
      <c r="G34">
        <v>0.20599999999999999</v>
      </c>
      <c r="H34">
        <f t="shared" si="1"/>
        <v>206</v>
      </c>
      <c r="I34">
        <v>29.6</v>
      </c>
      <c r="J34">
        <v>29.57</v>
      </c>
      <c r="K34">
        <f t="shared" si="6"/>
        <v>29.585000000000001</v>
      </c>
      <c r="L34">
        <f t="shared" si="7"/>
        <v>3.6232475000000015</v>
      </c>
      <c r="M34">
        <f t="shared" si="8"/>
        <v>37.45901867263683</v>
      </c>
      <c r="N34">
        <v>100</v>
      </c>
      <c r="O34">
        <v>10</v>
      </c>
      <c r="P34" s="10">
        <f t="shared" si="2"/>
        <v>181839.89646911083</v>
      </c>
    </row>
    <row r="35" spans="1:16" x14ac:dyDescent="0.25">
      <c r="A35" s="4" t="s">
        <v>2</v>
      </c>
      <c r="B35" s="4">
        <v>42122</v>
      </c>
      <c r="C35" s="3">
        <v>350</v>
      </c>
      <c r="D35" s="3">
        <v>5</v>
      </c>
      <c r="E35" s="3">
        <v>1</v>
      </c>
      <c r="F35" t="str">
        <f t="shared" si="9"/>
        <v>S1835051</v>
      </c>
      <c r="G35">
        <v>0.17599999999999999</v>
      </c>
      <c r="H35">
        <f t="shared" si="1"/>
        <v>176</v>
      </c>
      <c r="I35">
        <v>27.53</v>
      </c>
      <c r="J35">
        <v>27.54</v>
      </c>
      <c r="K35">
        <f t="shared" si="6"/>
        <v>27.535</v>
      </c>
      <c r="L35">
        <f t="shared" si="7"/>
        <v>5.2150725000000016</v>
      </c>
      <c r="M35">
        <f t="shared" si="8"/>
        <v>184.02516232028563</v>
      </c>
      <c r="N35">
        <v>100</v>
      </c>
      <c r="O35">
        <v>10</v>
      </c>
      <c r="P35" s="10">
        <f t="shared" si="2"/>
        <v>1045597.5131834411</v>
      </c>
    </row>
    <row r="36" spans="1:16" x14ac:dyDescent="0.25">
      <c r="A36" s="4" t="s">
        <v>2</v>
      </c>
      <c r="B36" s="4">
        <v>42122</v>
      </c>
      <c r="C36" s="3">
        <v>350</v>
      </c>
      <c r="D36" s="3">
        <v>5</v>
      </c>
      <c r="E36" s="3">
        <v>2</v>
      </c>
      <c r="F36" t="str">
        <f t="shared" si="9"/>
        <v>S1835052</v>
      </c>
      <c r="G36">
        <v>0.20699999999999999</v>
      </c>
      <c r="H36">
        <f t="shared" si="1"/>
        <v>207</v>
      </c>
      <c r="I36">
        <v>23.61</v>
      </c>
      <c r="J36">
        <v>24.14</v>
      </c>
      <c r="K36">
        <f t="shared" si="6"/>
        <v>23.875</v>
      </c>
      <c r="L36">
        <f t="shared" si="7"/>
        <v>8.0570625000000007</v>
      </c>
      <c r="M36">
        <f t="shared" si="8"/>
        <v>3156.0057377212638</v>
      </c>
      <c r="N36">
        <v>100</v>
      </c>
      <c r="O36">
        <v>10</v>
      </c>
      <c r="P36" s="10">
        <f t="shared" si="2"/>
        <v>15246404.530054417</v>
      </c>
    </row>
    <row r="37" spans="1:16" x14ac:dyDescent="0.25">
      <c r="A37" s="4" t="s">
        <v>3</v>
      </c>
      <c r="B37" s="4">
        <v>42129</v>
      </c>
      <c r="C37" s="3">
        <v>100</v>
      </c>
      <c r="D37" s="3">
        <v>4</v>
      </c>
      <c r="E37" s="3">
        <v>1</v>
      </c>
      <c r="F37" t="str">
        <f t="shared" si="9"/>
        <v>S1910041</v>
      </c>
      <c r="G37">
        <v>0.24199999999999999</v>
      </c>
      <c r="H37">
        <f t="shared" si="1"/>
        <v>242</v>
      </c>
      <c r="I37">
        <v>32.22</v>
      </c>
      <c r="J37">
        <v>28.98</v>
      </c>
      <c r="K37">
        <f t="shared" si="6"/>
        <v>30.6</v>
      </c>
      <c r="L37">
        <f t="shared" si="7"/>
        <v>2.8351000000000006</v>
      </c>
      <c r="M37">
        <f t="shared" si="8"/>
        <v>17.032103425581081</v>
      </c>
      <c r="N37">
        <v>100</v>
      </c>
      <c r="O37">
        <v>10</v>
      </c>
      <c r="P37" s="10">
        <f t="shared" si="2"/>
        <v>70380.59266769042</v>
      </c>
    </row>
    <row r="38" spans="1:16" x14ac:dyDescent="0.25">
      <c r="A38" s="4" t="s">
        <v>3</v>
      </c>
      <c r="B38" s="4">
        <v>42129</v>
      </c>
      <c r="C38" s="3">
        <v>100</v>
      </c>
      <c r="D38" s="3">
        <v>4</v>
      </c>
      <c r="E38" s="3">
        <v>2</v>
      </c>
      <c r="F38" t="str">
        <f t="shared" si="9"/>
        <v>S1910042</v>
      </c>
      <c r="G38">
        <v>0.21099999999999999</v>
      </c>
      <c r="H38">
        <f t="shared" si="1"/>
        <v>211</v>
      </c>
      <c r="I38">
        <v>27.38</v>
      </c>
      <c r="J38">
        <v>27.47</v>
      </c>
      <c r="K38">
        <f t="shared" si="6"/>
        <v>27.424999999999997</v>
      </c>
      <c r="L38">
        <f t="shared" si="7"/>
        <v>5.3004875000000027</v>
      </c>
      <c r="M38">
        <f t="shared" si="8"/>
        <v>200.43449797917131</v>
      </c>
      <c r="N38">
        <v>100</v>
      </c>
      <c r="O38">
        <v>10</v>
      </c>
      <c r="P38" s="10">
        <f t="shared" si="2"/>
        <v>949926.53070697305</v>
      </c>
    </row>
    <row r="39" spans="1:16" x14ac:dyDescent="0.25">
      <c r="A39" s="4" t="s">
        <v>3</v>
      </c>
      <c r="B39" s="4">
        <v>42129</v>
      </c>
      <c r="C39" s="3">
        <v>100</v>
      </c>
      <c r="D39" s="3">
        <v>5</v>
      </c>
      <c r="E39" s="3">
        <v>1</v>
      </c>
      <c r="F39" t="str">
        <f t="shared" si="9"/>
        <v>S1910051</v>
      </c>
      <c r="G39">
        <v>0.16800000000000001</v>
      </c>
      <c r="H39">
        <f t="shared" si="1"/>
        <v>168</v>
      </c>
      <c r="I39">
        <v>36.380000000000003</v>
      </c>
      <c r="J39">
        <v>42.62</v>
      </c>
      <c r="K39">
        <f t="shared" si="6"/>
        <v>39.5</v>
      </c>
      <c r="L39">
        <f t="shared" si="7"/>
        <v>-4.0757499999999993</v>
      </c>
      <c r="M39">
        <f t="shared" si="8"/>
        <v>1.6979475293827193E-2</v>
      </c>
      <c r="N39">
        <v>100</v>
      </c>
      <c r="O39">
        <v>10</v>
      </c>
      <c r="P39" s="10">
        <f t="shared" si="2"/>
        <v>101.06830532039994</v>
      </c>
    </row>
    <row r="40" spans="1:16" x14ac:dyDescent="0.25">
      <c r="A40" s="4" t="s">
        <v>3</v>
      </c>
      <c r="B40" s="4">
        <v>42129</v>
      </c>
      <c r="C40" s="3">
        <v>100</v>
      </c>
      <c r="D40" s="3">
        <v>5</v>
      </c>
      <c r="E40" s="3">
        <v>2</v>
      </c>
      <c r="F40" t="str">
        <f t="shared" si="9"/>
        <v>S1910052</v>
      </c>
      <c r="G40">
        <v>0.186</v>
      </c>
      <c r="H40">
        <f t="shared" si="1"/>
        <v>186</v>
      </c>
      <c r="I40">
        <v>33.76</v>
      </c>
      <c r="J40">
        <v>33.74</v>
      </c>
      <c r="K40">
        <f t="shared" si="6"/>
        <v>33.75</v>
      </c>
      <c r="L40">
        <f t="shared" si="7"/>
        <v>0.38912499999999994</v>
      </c>
      <c r="M40">
        <f t="shared" si="8"/>
        <v>1.4756890009298311</v>
      </c>
      <c r="N40">
        <v>100</v>
      </c>
      <c r="O40">
        <v>10</v>
      </c>
      <c r="P40" s="10">
        <f t="shared" si="2"/>
        <v>7933.8118329560812</v>
      </c>
    </row>
    <row r="41" spans="1:16" x14ac:dyDescent="0.25">
      <c r="A41" s="4" t="s">
        <v>3</v>
      </c>
      <c r="B41" s="4">
        <v>42129</v>
      </c>
      <c r="C41" s="3">
        <v>200</v>
      </c>
      <c r="D41" s="3">
        <v>4</v>
      </c>
      <c r="E41" s="3">
        <v>1</v>
      </c>
      <c r="F41" t="str">
        <f t="shared" si="9"/>
        <v>S1920041</v>
      </c>
      <c r="G41">
        <v>0.17799999999999999</v>
      </c>
      <c r="H41">
        <f t="shared" si="1"/>
        <v>178</v>
      </c>
      <c r="I41">
        <v>30.3</v>
      </c>
      <c r="J41">
        <v>30.42</v>
      </c>
      <c r="K41">
        <f t="shared" si="6"/>
        <v>30.36</v>
      </c>
      <c r="L41">
        <f t="shared" si="7"/>
        <v>3.0214600000000011</v>
      </c>
      <c r="M41">
        <f t="shared" si="8"/>
        <v>20.521230820303057</v>
      </c>
      <c r="N41">
        <v>100</v>
      </c>
      <c r="O41">
        <v>10</v>
      </c>
      <c r="P41" s="10">
        <f t="shared" si="2"/>
        <v>115287.81359720819</v>
      </c>
    </row>
    <row r="42" spans="1:16" x14ac:dyDescent="0.25">
      <c r="A42" s="4" t="s">
        <v>3</v>
      </c>
      <c r="B42" s="4">
        <v>42129</v>
      </c>
      <c r="C42" s="3">
        <v>200</v>
      </c>
      <c r="D42" s="3">
        <v>4</v>
      </c>
      <c r="E42" s="3">
        <v>2</v>
      </c>
      <c r="F42" t="str">
        <f t="shared" si="9"/>
        <v>S1920042</v>
      </c>
      <c r="G42">
        <v>0.188</v>
      </c>
      <c r="H42">
        <f t="shared" si="1"/>
        <v>188</v>
      </c>
      <c r="I42">
        <v>31.48</v>
      </c>
      <c r="J42">
        <v>29.9</v>
      </c>
      <c r="K42">
        <f t="shared" si="6"/>
        <v>30.689999999999998</v>
      </c>
      <c r="L42">
        <f t="shared" si="7"/>
        <v>2.7652150000000013</v>
      </c>
      <c r="M42">
        <f t="shared" si="8"/>
        <v>15.882454351242432</v>
      </c>
      <c r="N42">
        <v>100</v>
      </c>
      <c r="O42">
        <v>10</v>
      </c>
      <c r="P42" s="10">
        <f t="shared" si="2"/>
        <v>84481.140166183148</v>
      </c>
    </row>
    <row r="43" spans="1:16" x14ac:dyDescent="0.25">
      <c r="A43" s="4" t="s">
        <v>3</v>
      </c>
      <c r="B43" s="4">
        <v>42129</v>
      </c>
      <c r="C43" s="3">
        <v>200</v>
      </c>
      <c r="D43" s="3">
        <v>5</v>
      </c>
      <c r="E43" s="3">
        <v>1</v>
      </c>
      <c r="F43" t="str">
        <f t="shared" si="9"/>
        <v>S1920051</v>
      </c>
      <c r="G43">
        <v>0.28000000000000003</v>
      </c>
      <c r="H43">
        <f t="shared" si="1"/>
        <v>280</v>
      </c>
      <c r="I43">
        <v>32.17</v>
      </c>
      <c r="J43">
        <v>30.94</v>
      </c>
      <c r="K43">
        <f t="shared" si="6"/>
        <v>31.555</v>
      </c>
      <c r="L43">
        <f t="shared" si="7"/>
        <v>2.0935425000000016</v>
      </c>
      <c r="M43">
        <f t="shared" si="8"/>
        <v>8.1136067662696352</v>
      </c>
      <c r="N43">
        <v>100</v>
      </c>
      <c r="O43">
        <v>10</v>
      </c>
      <c r="P43" s="10">
        <f t="shared" si="2"/>
        <v>28977.16702239155</v>
      </c>
    </row>
    <row r="44" spans="1:16" x14ac:dyDescent="0.25">
      <c r="A44" s="4" t="s">
        <v>3</v>
      </c>
      <c r="B44" s="4">
        <v>42129</v>
      </c>
      <c r="C44" s="3">
        <v>200</v>
      </c>
      <c r="D44" s="3">
        <v>5</v>
      </c>
      <c r="E44" s="3">
        <v>2</v>
      </c>
      <c r="F44" t="str">
        <f t="shared" si="9"/>
        <v>S1920052</v>
      </c>
      <c r="G44">
        <v>0.223</v>
      </c>
      <c r="H44">
        <f t="shared" si="1"/>
        <v>223</v>
      </c>
      <c r="I44">
        <v>33.54</v>
      </c>
      <c r="J44">
        <v>34.86</v>
      </c>
      <c r="K44">
        <f t="shared" si="6"/>
        <v>34.200000000000003</v>
      </c>
      <c r="L44">
        <f t="shared" si="7"/>
        <v>3.9699999999999847E-2</v>
      </c>
      <c r="M44">
        <f t="shared" si="8"/>
        <v>1.040498577791932</v>
      </c>
      <c r="N44">
        <v>100</v>
      </c>
      <c r="O44">
        <v>10</v>
      </c>
      <c r="P44" s="10">
        <f t="shared" si="2"/>
        <v>4665.9129048965569</v>
      </c>
    </row>
    <row r="45" spans="1:16" x14ac:dyDescent="0.25">
      <c r="A45" s="4" t="s">
        <v>3</v>
      </c>
      <c r="B45" s="4">
        <v>42129</v>
      </c>
      <c r="C45" s="3">
        <v>350</v>
      </c>
      <c r="D45" s="3">
        <v>4</v>
      </c>
      <c r="E45" s="3">
        <v>1</v>
      </c>
      <c r="F45" t="str">
        <f t="shared" si="9"/>
        <v>S1935041</v>
      </c>
      <c r="G45">
        <v>7.6999999999999999E-2</v>
      </c>
      <c r="H45">
        <f t="shared" si="1"/>
        <v>77</v>
      </c>
      <c r="N45">
        <v>100</v>
      </c>
      <c r="O45">
        <v>10</v>
      </c>
      <c r="P45" s="10">
        <f t="shared" si="2"/>
        <v>0</v>
      </c>
    </row>
    <row r="46" spans="1:16" x14ac:dyDescent="0.25">
      <c r="A46" s="4" t="s">
        <v>3</v>
      </c>
      <c r="B46" s="4">
        <v>42129</v>
      </c>
      <c r="C46" s="3">
        <v>350</v>
      </c>
      <c r="D46" s="3">
        <v>4</v>
      </c>
      <c r="E46" s="3">
        <v>2</v>
      </c>
      <c r="F46" t="str">
        <f t="shared" si="9"/>
        <v>S1935042</v>
      </c>
      <c r="G46">
        <v>5.8999999999999997E-2</v>
      </c>
      <c r="H46">
        <f t="shared" si="1"/>
        <v>59</v>
      </c>
      <c r="J46">
        <v>33.33</v>
      </c>
      <c r="K46">
        <f t="shared" si="6"/>
        <v>33.33</v>
      </c>
      <c r="L46">
        <f t="shared" si="7"/>
        <v>0.71525500000000264</v>
      </c>
      <c r="M46">
        <f t="shared" si="8"/>
        <v>2.0447080163298073</v>
      </c>
      <c r="N46">
        <v>100</v>
      </c>
      <c r="O46">
        <v>10</v>
      </c>
      <c r="P46" s="10">
        <f t="shared" si="2"/>
        <v>34656.068073386567</v>
      </c>
    </row>
    <row r="47" spans="1:16" x14ac:dyDescent="0.25">
      <c r="A47" s="4" t="s">
        <v>3</v>
      </c>
      <c r="B47" s="4">
        <v>42129</v>
      </c>
      <c r="C47" s="3">
        <v>350</v>
      </c>
      <c r="D47" s="3">
        <v>5</v>
      </c>
      <c r="E47" s="3">
        <v>1</v>
      </c>
      <c r="F47" t="str">
        <f t="shared" si="9"/>
        <v>S1935051</v>
      </c>
      <c r="G47">
        <v>0.18099999999999999</v>
      </c>
      <c r="H47">
        <f t="shared" si="1"/>
        <v>181</v>
      </c>
      <c r="I47">
        <v>22.15</v>
      </c>
      <c r="J47">
        <v>21.57</v>
      </c>
      <c r="K47">
        <f t="shared" si="6"/>
        <v>21.86</v>
      </c>
      <c r="L47">
        <f t="shared" si="7"/>
        <v>9.6217100000000002</v>
      </c>
      <c r="M47">
        <f t="shared" si="8"/>
        <v>15088.829789289552</v>
      </c>
      <c r="N47">
        <v>100</v>
      </c>
      <c r="O47">
        <v>10</v>
      </c>
      <c r="P47" s="12">
        <f t="shared" si="2"/>
        <v>83363700.493312448</v>
      </c>
    </row>
    <row r="48" spans="1:16" x14ac:dyDescent="0.25">
      <c r="A48" s="4" t="s">
        <v>3</v>
      </c>
      <c r="B48" s="4">
        <v>42129</v>
      </c>
      <c r="C48" s="3">
        <v>350</v>
      </c>
      <c r="D48" s="3">
        <v>5</v>
      </c>
      <c r="E48" s="3">
        <v>2</v>
      </c>
      <c r="F48" t="str">
        <f t="shared" si="9"/>
        <v>S1935052</v>
      </c>
      <c r="G48">
        <v>0.20599999999999999</v>
      </c>
      <c r="H48">
        <f t="shared" si="1"/>
        <v>206</v>
      </c>
      <c r="I48">
        <v>27.48</v>
      </c>
      <c r="J48">
        <v>27.88</v>
      </c>
      <c r="K48">
        <f t="shared" si="6"/>
        <v>27.68</v>
      </c>
      <c r="L48">
        <f t="shared" si="7"/>
        <v>5.1024799999999999</v>
      </c>
      <c r="M48">
        <f t="shared" si="8"/>
        <v>164.42918644740428</v>
      </c>
      <c r="N48">
        <v>100</v>
      </c>
      <c r="O48">
        <v>10</v>
      </c>
      <c r="P48" s="10">
        <f t="shared" si="2"/>
        <v>798199.93421070033</v>
      </c>
    </row>
    <row r="49" spans="1:16" x14ac:dyDescent="0.25">
      <c r="A49" s="4" t="s">
        <v>4</v>
      </c>
      <c r="B49" s="4">
        <v>42135</v>
      </c>
      <c r="C49" s="3">
        <v>100</v>
      </c>
      <c r="D49" s="3">
        <v>4</v>
      </c>
      <c r="E49" s="3">
        <v>1</v>
      </c>
      <c r="F49" t="str">
        <f t="shared" si="9"/>
        <v>S2010041</v>
      </c>
      <c r="G49">
        <v>0.36299999999999999</v>
      </c>
      <c r="H49">
        <f t="shared" si="1"/>
        <v>363</v>
      </c>
      <c r="I49">
        <v>29.67</v>
      </c>
      <c r="J49">
        <v>28.77</v>
      </c>
      <c r="K49">
        <f t="shared" si="6"/>
        <v>29.22</v>
      </c>
      <c r="L49">
        <f t="shared" si="7"/>
        <v>3.9066700000000019</v>
      </c>
      <c r="M49">
        <f t="shared" si="8"/>
        <v>49.73306481874117</v>
      </c>
      <c r="N49">
        <v>100</v>
      </c>
      <c r="O49">
        <v>10</v>
      </c>
      <c r="P49" s="10">
        <f t="shared" si="2"/>
        <v>137005.68820589854</v>
      </c>
    </row>
    <row r="50" spans="1:16" x14ac:dyDescent="0.25">
      <c r="A50" s="4" t="s">
        <v>4</v>
      </c>
      <c r="B50" s="4">
        <v>42135</v>
      </c>
      <c r="C50" s="3">
        <v>100</v>
      </c>
      <c r="D50" s="3">
        <v>4</v>
      </c>
      <c r="E50" s="3">
        <v>2</v>
      </c>
      <c r="F50" t="str">
        <f t="shared" si="9"/>
        <v>S2010042</v>
      </c>
      <c r="G50">
        <v>0.40200000000000002</v>
      </c>
      <c r="H50">
        <f t="shared" si="1"/>
        <v>402</v>
      </c>
      <c r="I50">
        <v>27.49</v>
      </c>
      <c r="J50">
        <v>26.36</v>
      </c>
      <c r="K50">
        <f t="shared" si="6"/>
        <v>26.924999999999997</v>
      </c>
      <c r="L50">
        <f t="shared" si="7"/>
        <v>5.688737500000002</v>
      </c>
      <c r="M50">
        <f t="shared" si="8"/>
        <v>295.52029065856476</v>
      </c>
      <c r="N50">
        <v>100</v>
      </c>
      <c r="O50">
        <v>10</v>
      </c>
      <c r="P50" s="10">
        <f t="shared" si="2"/>
        <v>735125.10114070831</v>
      </c>
    </row>
    <row r="51" spans="1:16" x14ac:dyDescent="0.25">
      <c r="A51" s="4" t="s">
        <v>4</v>
      </c>
      <c r="B51" s="4">
        <v>42135</v>
      </c>
      <c r="C51" s="3">
        <v>100</v>
      </c>
      <c r="D51" s="3">
        <v>5</v>
      </c>
      <c r="E51" s="3">
        <v>1</v>
      </c>
      <c r="F51" t="str">
        <f t="shared" si="9"/>
        <v>S2010051</v>
      </c>
      <c r="G51">
        <v>0.42899999999999999</v>
      </c>
      <c r="H51">
        <f t="shared" si="1"/>
        <v>429</v>
      </c>
      <c r="I51">
        <v>30.67</v>
      </c>
      <c r="J51">
        <v>30.86</v>
      </c>
      <c r="K51">
        <f t="shared" si="6"/>
        <v>30.765000000000001</v>
      </c>
      <c r="L51">
        <f t="shared" si="7"/>
        <v>2.7069775000000007</v>
      </c>
      <c r="M51">
        <f t="shared" si="8"/>
        <v>14.983918110539237</v>
      </c>
      <c r="N51">
        <v>100</v>
      </c>
      <c r="O51">
        <v>10</v>
      </c>
      <c r="P51" s="10">
        <f t="shared" si="2"/>
        <v>34927.548043215007</v>
      </c>
    </row>
    <row r="52" spans="1:16" x14ac:dyDescent="0.25">
      <c r="A52" s="4" t="s">
        <v>4</v>
      </c>
      <c r="B52" s="4">
        <v>42135</v>
      </c>
      <c r="C52" s="3">
        <v>100</v>
      </c>
      <c r="D52" s="3">
        <v>5</v>
      </c>
      <c r="E52" s="3">
        <v>2</v>
      </c>
      <c r="F52" t="str">
        <f t="shared" si="9"/>
        <v>S2010052</v>
      </c>
      <c r="G52">
        <v>0.19900000000000001</v>
      </c>
      <c r="H52">
        <f t="shared" si="1"/>
        <v>199</v>
      </c>
      <c r="I52">
        <v>32.35</v>
      </c>
      <c r="J52">
        <v>31.77</v>
      </c>
      <c r="K52">
        <f t="shared" si="6"/>
        <v>32.06</v>
      </c>
      <c r="L52">
        <f t="shared" si="7"/>
        <v>1.7014099999999992</v>
      </c>
      <c r="M52">
        <f t="shared" si="8"/>
        <v>5.4816711014852846</v>
      </c>
      <c r="N52">
        <v>100</v>
      </c>
      <c r="O52">
        <v>10</v>
      </c>
      <c r="P52" s="10">
        <f t="shared" si="2"/>
        <v>27546.08593711198</v>
      </c>
    </row>
    <row r="53" spans="1:16" x14ac:dyDescent="0.25">
      <c r="A53" s="4" t="s">
        <v>4</v>
      </c>
      <c r="B53" s="4">
        <v>42135</v>
      </c>
      <c r="C53" s="3">
        <v>200</v>
      </c>
      <c r="D53" s="3">
        <v>4</v>
      </c>
      <c r="E53" s="3">
        <v>1</v>
      </c>
      <c r="F53" t="str">
        <f t="shared" si="9"/>
        <v>S2020041</v>
      </c>
      <c r="G53">
        <v>0.183</v>
      </c>
      <c r="H53">
        <f t="shared" si="1"/>
        <v>183</v>
      </c>
      <c r="N53">
        <v>100</v>
      </c>
      <c r="O53">
        <v>10</v>
      </c>
      <c r="P53" s="10">
        <f t="shared" si="2"/>
        <v>0</v>
      </c>
    </row>
    <row r="54" spans="1:16" x14ac:dyDescent="0.25">
      <c r="A54" s="4" t="s">
        <v>4</v>
      </c>
      <c r="B54" s="4">
        <v>42135</v>
      </c>
      <c r="C54" s="3">
        <v>200</v>
      </c>
      <c r="D54" s="3">
        <v>4</v>
      </c>
      <c r="E54" s="3">
        <v>2</v>
      </c>
      <c r="F54" t="str">
        <f t="shared" si="9"/>
        <v>S2020042</v>
      </c>
      <c r="G54">
        <v>0.41799999999999998</v>
      </c>
      <c r="H54">
        <f t="shared" si="1"/>
        <v>418</v>
      </c>
      <c r="N54">
        <v>100</v>
      </c>
      <c r="O54">
        <v>10</v>
      </c>
      <c r="P54" s="10">
        <f t="shared" si="2"/>
        <v>0</v>
      </c>
    </row>
    <row r="55" spans="1:16" x14ac:dyDescent="0.25">
      <c r="A55" s="4" t="s">
        <v>4</v>
      </c>
      <c r="B55" s="4">
        <v>42135</v>
      </c>
      <c r="C55" s="3">
        <v>200</v>
      </c>
      <c r="D55" s="3">
        <v>5</v>
      </c>
      <c r="E55" s="3">
        <v>1</v>
      </c>
      <c r="F55" t="str">
        <f t="shared" si="9"/>
        <v>S2020051</v>
      </c>
      <c r="G55">
        <v>0.27600000000000002</v>
      </c>
      <c r="H55">
        <f t="shared" si="1"/>
        <v>276</v>
      </c>
      <c r="N55">
        <v>100</v>
      </c>
      <c r="O55">
        <v>10</v>
      </c>
      <c r="P55" s="10">
        <f t="shared" si="2"/>
        <v>0</v>
      </c>
    </row>
    <row r="56" spans="1:16" x14ac:dyDescent="0.25">
      <c r="A56" s="4" t="s">
        <v>4</v>
      </c>
      <c r="B56" s="4">
        <v>42135</v>
      </c>
      <c r="C56" s="3">
        <v>200</v>
      </c>
      <c r="D56" s="3">
        <v>5</v>
      </c>
      <c r="E56" s="3">
        <v>2</v>
      </c>
      <c r="F56" t="str">
        <f t="shared" si="9"/>
        <v>S2020052</v>
      </c>
      <c r="G56">
        <v>0.13900000000000001</v>
      </c>
      <c r="H56">
        <f t="shared" si="1"/>
        <v>139</v>
      </c>
      <c r="N56">
        <v>100</v>
      </c>
      <c r="O56">
        <v>10</v>
      </c>
      <c r="P56" s="10">
        <f t="shared" si="2"/>
        <v>0</v>
      </c>
    </row>
    <row r="57" spans="1:16" x14ac:dyDescent="0.25">
      <c r="A57" s="4" t="s">
        <v>4</v>
      </c>
      <c r="B57" s="4">
        <v>42135</v>
      </c>
      <c r="C57" s="3">
        <v>350</v>
      </c>
      <c r="D57" s="3">
        <v>4</v>
      </c>
      <c r="E57" s="3">
        <v>1</v>
      </c>
      <c r="F57" t="str">
        <f t="shared" si="9"/>
        <v>S2035041</v>
      </c>
      <c r="G57">
        <v>0.2</v>
      </c>
      <c r="H57">
        <f t="shared" si="1"/>
        <v>200</v>
      </c>
      <c r="N57">
        <v>100</v>
      </c>
      <c r="O57">
        <v>10</v>
      </c>
      <c r="P57" s="10">
        <f t="shared" si="2"/>
        <v>0</v>
      </c>
    </row>
    <row r="58" spans="1:16" x14ac:dyDescent="0.25">
      <c r="A58" s="4" t="s">
        <v>4</v>
      </c>
      <c r="B58" s="4">
        <v>42135</v>
      </c>
      <c r="C58" s="3">
        <v>350</v>
      </c>
      <c r="D58" s="3">
        <v>4</v>
      </c>
      <c r="E58" s="3">
        <v>2</v>
      </c>
      <c r="F58" t="str">
        <f t="shared" si="9"/>
        <v>S2035042</v>
      </c>
      <c r="G58">
        <v>0.17199999999999999</v>
      </c>
      <c r="H58">
        <f t="shared" si="1"/>
        <v>172</v>
      </c>
      <c r="N58">
        <v>100</v>
      </c>
      <c r="O58">
        <v>10</v>
      </c>
      <c r="P58" s="10">
        <f t="shared" si="2"/>
        <v>0</v>
      </c>
    </row>
    <row r="59" spans="1:16" x14ac:dyDescent="0.25">
      <c r="A59" s="4" t="s">
        <v>4</v>
      </c>
      <c r="B59" s="4">
        <v>42135</v>
      </c>
      <c r="C59" s="3">
        <v>350</v>
      </c>
      <c r="D59" s="3">
        <v>5</v>
      </c>
      <c r="E59" s="3">
        <v>1</v>
      </c>
      <c r="F59" t="str">
        <f t="shared" si="9"/>
        <v>S2035051</v>
      </c>
      <c r="G59">
        <v>0.14099999999999999</v>
      </c>
      <c r="H59">
        <f t="shared" si="1"/>
        <v>141</v>
      </c>
      <c r="N59">
        <v>100</v>
      </c>
      <c r="O59">
        <v>10</v>
      </c>
      <c r="P59" s="10">
        <f t="shared" si="2"/>
        <v>0</v>
      </c>
    </row>
    <row r="60" spans="1:16" x14ac:dyDescent="0.25">
      <c r="A60" s="4" t="s">
        <v>4</v>
      </c>
      <c r="B60" s="4">
        <v>42135</v>
      </c>
      <c r="C60" s="3">
        <v>350</v>
      </c>
      <c r="D60" s="3">
        <v>5</v>
      </c>
      <c r="E60" s="3">
        <v>2</v>
      </c>
      <c r="F60" t="str">
        <f t="shared" si="9"/>
        <v>S2035052</v>
      </c>
      <c r="G60">
        <v>0.105</v>
      </c>
      <c r="H60">
        <f t="shared" si="1"/>
        <v>105</v>
      </c>
      <c r="N60">
        <v>100</v>
      </c>
      <c r="O60">
        <v>10</v>
      </c>
      <c r="P60" s="10">
        <f t="shared" si="2"/>
        <v>0</v>
      </c>
    </row>
    <row r="61" spans="1:16" x14ac:dyDescent="0.25">
      <c r="A61" s="4" t="s">
        <v>5</v>
      </c>
      <c r="B61" s="4">
        <v>42143</v>
      </c>
      <c r="C61" s="3">
        <v>100</v>
      </c>
      <c r="D61" s="3">
        <v>4</v>
      </c>
      <c r="E61" s="3">
        <v>1</v>
      </c>
      <c r="F61" t="str">
        <f t="shared" si="9"/>
        <v>S2110041</v>
      </c>
      <c r="G61">
        <v>0.313</v>
      </c>
      <c r="H61">
        <f t="shared" si="1"/>
        <v>313</v>
      </c>
      <c r="N61">
        <v>100</v>
      </c>
      <c r="O61">
        <v>10</v>
      </c>
      <c r="P61" s="10">
        <f t="shared" si="2"/>
        <v>0</v>
      </c>
    </row>
    <row r="62" spans="1:16" x14ac:dyDescent="0.25">
      <c r="A62" s="4" t="s">
        <v>5</v>
      </c>
      <c r="B62" s="4">
        <v>42143</v>
      </c>
      <c r="C62" s="3">
        <v>100</v>
      </c>
      <c r="D62" s="3">
        <v>4</v>
      </c>
      <c r="E62" s="3">
        <v>2</v>
      </c>
      <c r="F62" t="str">
        <f t="shared" si="9"/>
        <v>S2110042</v>
      </c>
      <c r="G62">
        <v>0.48799999999999999</v>
      </c>
      <c r="H62">
        <f t="shared" si="1"/>
        <v>488</v>
      </c>
      <c r="N62">
        <v>100</v>
      </c>
      <c r="O62">
        <v>10</v>
      </c>
      <c r="P62" s="10">
        <f t="shared" si="2"/>
        <v>0</v>
      </c>
    </row>
    <row r="63" spans="1:16" x14ac:dyDescent="0.25">
      <c r="A63" s="4" t="s">
        <v>5</v>
      </c>
      <c r="B63" s="4">
        <v>42143</v>
      </c>
      <c r="C63" s="3">
        <v>100</v>
      </c>
      <c r="D63" s="3">
        <v>5</v>
      </c>
      <c r="E63" s="3">
        <v>1</v>
      </c>
      <c r="F63" t="str">
        <f t="shared" si="9"/>
        <v>S2110051</v>
      </c>
      <c r="G63">
        <v>0.311</v>
      </c>
      <c r="H63">
        <f t="shared" si="1"/>
        <v>311</v>
      </c>
      <c r="N63">
        <v>100</v>
      </c>
      <c r="O63">
        <v>10</v>
      </c>
      <c r="P63" s="10">
        <f t="shared" si="2"/>
        <v>0</v>
      </c>
    </row>
    <row r="64" spans="1:16" x14ac:dyDescent="0.25">
      <c r="A64" s="4" t="s">
        <v>5</v>
      </c>
      <c r="B64" s="4">
        <v>42143</v>
      </c>
      <c r="C64" s="3">
        <v>100</v>
      </c>
      <c r="D64" s="3">
        <v>5</v>
      </c>
      <c r="E64" s="3">
        <v>2</v>
      </c>
      <c r="F64" t="str">
        <f t="shared" si="9"/>
        <v>S2110052</v>
      </c>
      <c r="G64">
        <v>0.67500000000000004</v>
      </c>
      <c r="H64">
        <f t="shared" si="1"/>
        <v>675</v>
      </c>
      <c r="N64">
        <v>100</v>
      </c>
      <c r="O64">
        <v>10</v>
      </c>
      <c r="P64" s="10">
        <f t="shared" si="2"/>
        <v>0</v>
      </c>
    </row>
    <row r="65" spans="1:16" x14ac:dyDescent="0.25">
      <c r="A65" s="4" t="s">
        <v>5</v>
      </c>
      <c r="B65" s="4">
        <v>42143</v>
      </c>
      <c r="C65" s="3">
        <v>200</v>
      </c>
      <c r="D65" s="3">
        <v>4</v>
      </c>
      <c r="E65" s="3">
        <v>1</v>
      </c>
      <c r="F65" t="str">
        <f t="shared" ref="F65:F84" si="10">CONCATENATE(A65,  C65,  D65,  E65)</f>
        <v>S2120041</v>
      </c>
      <c r="G65">
        <v>0.2</v>
      </c>
      <c r="H65">
        <f t="shared" si="1"/>
        <v>200</v>
      </c>
      <c r="N65">
        <v>100</v>
      </c>
      <c r="O65">
        <v>10</v>
      </c>
      <c r="P65" s="10">
        <f t="shared" si="2"/>
        <v>0</v>
      </c>
    </row>
    <row r="66" spans="1:16" x14ac:dyDescent="0.25">
      <c r="A66" s="4" t="s">
        <v>5</v>
      </c>
      <c r="B66" s="4">
        <v>42143</v>
      </c>
      <c r="C66" s="3">
        <v>200</v>
      </c>
      <c r="D66" s="3">
        <v>4</v>
      </c>
      <c r="E66" s="3">
        <v>2</v>
      </c>
      <c r="F66" t="str">
        <f t="shared" si="10"/>
        <v>S2120042</v>
      </c>
      <c r="G66">
        <v>0.35199999999999998</v>
      </c>
      <c r="H66">
        <f t="shared" ref="H66:H84" si="11">G66*1000</f>
        <v>352</v>
      </c>
      <c r="N66">
        <v>100</v>
      </c>
      <c r="O66">
        <v>10</v>
      </c>
      <c r="P66" s="10">
        <f t="shared" ref="P66:P84" si="12">(M66*N66*O66)/G66</f>
        <v>0</v>
      </c>
    </row>
    <row r="67" spans="1:16" x14ac:dyDescent="0.25">
      <c r="A67" s="4" t="s">
        <v>5</v>
      </c>
      <c r="B67" s="4">
        <v>42143</v>
      </c>
      <c r="C67" s="3">
        <v>200</v>
      </c>
      <c r="D67" s="3">
        <v>5</v>
      </c>
      <c r="E67" s="3">
        <v>1</v>
      </c>
      <c r="F67" t="str">
        <f t="shared" si="10"/>
        <v>S2120051</v>
      </c>
      <c r="G67">
        <v>0.39500000000000002</v>
      </c>
      <c r="H67">
        <f t="shared" si="11"/>
        <v>395</v>
      </c>
      <c r="N67">
        <v>100</v>
      </c>
      <c r="O67">
        <v>10</v>
      </c>
      <c r="P67" s="10">
        <f t="shared" si="12"/>
        <v>0</v>
      </c>
    </row>
    <row r="68" spans="1:16" x14ac:dyDescent="0.25">
      <c r="A68" s="4" t="s">
        <v>5</v>
      </c>
      <c r="B68" s="4">
        <v>42143</v>
      </c>
      <c r="C68" s="3">
        <v>200</v>
      </c>
      <c r="D68" s="3">
        <v>5</v>
      </c>
      <c r="E68" s="3">
        <v>2</v>
      </c>
      <c r="F68" t="str">
        <f t="shared" si="10"/>
        <v>S2120052</v>
      </c>
      <c r="G68">
        <v>0.4</v>
      </c>
      <c r="H68">
        <f t="shared" si="11"/>
        <v>400</v>
      </c>
      <c r="N68">
        <v>100</v>
      </c>
      <c r="O68">
        <v>10</v>
      </c>
      <c r="P68" s="10">
        <f t="shared" si="12"/>
        <v>0</v>
      </c>
    </row>
    <row r="69" spans="1:16" x14ac:dyDescent="0.25">
      <c r="A69" s="4" t="s">
        <v>5</v>
      </c>
      <c r="B69" s="4">
        <v>42143</v>
      </c>
      <c r="C69" s="3">
        <v>350</v>
      </c>
      <c r="D69" s="3">
        <v>4</v>
      </c>
      <c r="E69" s="3">
        <v>1</v>
      </c>
      <c r="F69" t="str">
        <f t="shared" si="10"/>
        <v>S2135041</v>
      </c>
      <c r="G69">
        <v>0.29099999999999998</v>
      </c>
      <c r="H69">
        <f t="shared" si="11"/>
        <v>291</v>
      </c>
      <c r="N69">
        <v>100</v>
      </c>
      <c r="O69">
        <v>10</v>
      </c>
      <c r="P69" s="10">
        <f t="shared" si="12"/>
        <v>0</v>
      </c>
    </row>
    <row r="70" spans="1:16" x14ac:dyDescent="0.25">
      <c r="A70" s="4" t="s">
        <v>5</v>
      </c>
      <c r="B70" s="4">
        <v>42143</v>
      </c>
      <c r="C70" s="3">
        <v>350</v>
      </c>
      <c r="D70" s="3">
        <v>4</v>
      </c>
      <c r="E70" s="3">
        <v>2</v>
      </c>
      <c r="F70" t="str">
        <f t="shared" si="10"/>
        <v>S2135042</v>
      </c>
      <c r="G70">
        <v>0.441</v>
      </c>
      <c r="H70">
        <f t="shared" si="11"/>
        <v>441</v>
      </c>
      <c r="N70">
        <v>100</v>
      </c>
      <c r="O70">
        <v>10</v>
      </c>
      <c r="P70" s="10">
        <f t="shared" si="12"/>
        <v>0</v>
      </c>
    </row>
    <row r="71" spans="1:16" x14ac:dyDescent="0.25">
      <c r="A71" s="4" t="s">
        <v>5</v>
      </c>
      <c r="B71" s="4">
        <v>42143</v>
      </c>
      <c r="C71" s="3">
        <v>350</v>
      </c>
      <c r="D71" s="3">
        <v>5</v>
      </c>
      <c r="E71" s="3">
        <v>1</v>
      </c>
      <c r="F71" t="str">
        <f t="shared" si="10"/>
        <v>S2135051</v>
      </c>
      <c r="G71">
        <v>0.29399999999999998</v>
      </c>
      <c r="H71">
        <f t="shared" si="11"/>
        <v>294</v>
      </c>
      <c r="N71">
        <v>100</v>
      </c>
      <c r="O71">
        <v>10</v>
      </c>
      <c r="P71" s="10">
        <f t="shared" si="12"/>
        <v>0</v>
      </c>
    </row>
    <row r="72" spans="1:16" x14ac:dyDescent="0.25">
      <c r="A72" s="4" t="s">
        <v>5</v>
      </c>
      <c r="B72" s="4">
        <v>42143</v>
      </c>
      <c r="C72" s="3">
        <v>350</v>
      </c>
      <c r="D72" s="3">
        <v>5</v>
      </c>
      <c r="E72" s="3">
        <v>2</v>
      </c>
      <c r="F72" t="str">
        <f t="shared" si="10"/>
        <v>S2135052</v>
      </c>
      <c r="G72">
        <v>0.40400000000000003</v>
      </c>
      <c r="H72">
        <f t="shared" si="11"/>
        <v>404</v>
      </c>
      <c r="N72">
        <v>100</v>
      </c>
      <c r="O72">
        <v>10</v>
      </c>
      <c r="P72" s="10">
        <f t="shared" si="12"/>
        <v>0</v>
      </c>
    </row>
    <row r="73" spans="1:16" x14ac:dyDescent="0.25">
      <c r="A73" s="4" t="s">
        <v>6</v>
      </c>
      <c r="B73" s="4">
        <v>42153</v>
      </c>
      <c r="C73" s="3">
        <v>100</v>
      </c>
      <c r="D73" s="3">
        <v>4</v>
      </c>
      <c r="E73" s="3">
        <v>1</v>
      </c>
      <c r="F73" t="str">
        <f t="shared" si="10"/>
        <v>S2210041</v>
      </c>
      <c r="G73">
        <v>0.378</v>
      </c>
      <c r="H73">
        <f t="shared" si="11"/>
        <v>378</v>
      </c>
      <c r="I73">
        <v>29.45</v>
      </c>
      <c r="J73">
        <v>30.13</v>
      </c>
      <c r="K73">
        <f t="shared" ref="K73" si="13">AVERAGE(I73:J73)</f>
        <v>29.79</v>
      </c>
      <c r="L73">
        <f t="shared" ref="L73" si="14">(K73*-0.7765)+ 26.596</f>
        <v>3.4640650000000015</v>
      </c>
      <c r="M73">
        <f t="shared" ref="M73" si="15">EXP(L73)</f>
        <v>31.946575756197738</v>
      </c>
      <c r="N73">
        <v>100</v>
      </c>
      <c r="O73">
        <v>10</v>
      </c>
      <c r="P73" s="10">
        <f t="shared" si="12"/>
        <v>84514.750677771794</v>
      </c>
    </row>
    <row r="74" spans="1:16" x14ac:dyDescent="0.25">
      <c r="A74" s="4" t="s">
        <v>6</v>
      </c>
      <c r="B74" s="4">
        <v>42153</v>
      </c>
      <c r="C74" s="3">
        <v>100</v>
      </c>
      <c r="D74" s="3">
        <v>4</v>
      </c>
      <c r="E74" s="3">
        <v>2</v>
      </c>
      <c r="F74" t="str">
        <f t="shared" si="10"/>
        <v>S2210042</v>
      </c>
      <c r="G74">
        <v>0.13500000000000001</v>
      </c>
      <c r="H74">
        <f t="shared" si="11"/>
        <v>135</v>
      </c>
      <c r="N74">
        <v>100</v>
      </c>
      <c r="O74">
        <v>10</v>
      </c>
      <c r="P74" s="10">
        <f t="shared" si="12"/>
        <v>0</v>
      </c>
    </row>
    <row r="75" spans="1:16" x14ac:dyDescent="0.25">
      <c r="A75" s="4" t="s">
        <v>6</v>
      </c>
      <c r="B75" s="4">
        <v>42153</v>
      </c>
      <c r="C75" s="3">
        <v>100</v>
      </c>
      <c r="D75" s="3">
        <v>5</v>
      </c>
      <c r="E75" s="3">
        <v>1</v>
      </c>
      <c r="F75" t="str">
        <f t="shared" si="10"/>
        <v>S2210051</v>
      </c>
      <c r="G75">
        <v>0.50600000000000001</v>
      </c>
      <c r="H75">
        <f t="shared" si="11"/>
        <v>506</v>
      </c>
      <c r="N75">
        <v>100</v>
      </c>
      <c r="O75">
        <v>10</v>
      </c>
      <c r="P75" s="10">
        <f t="shared" si="12"/>
        <v>0</v>
      </c>
    </row>
    <row r="76" spans="1:16" x14ac:dyDescent="0.25">
      <c r="A76" s="4" t="s">
        <v>6</v>
      </c>
      <c r="B76" s="4">
        <v>42153</v>
      </c>
      <c r="C76" s="3">
        <v>100</v>
      </c>
      <c r="D76" s="3">
        <v>5</v>
      </c>
      <c r="E76" s="3">
        <v>2</v>
      </c>
      <c r="F76" t="str">
        <f t="shared" si="10"/>
        <v>S2210052</v>
      </c>
      <c r="G76">
        <v>0.57199999999999995</v>
      </c>
      <c r="H76">
        <f t="shared" si="11"/>
        <v>572</v>
      </c>
      <c r="N76">
        <v>100</v>
      </c>
      <c r="O76">
        <v>10</v>
      </c>
      <c r="P76" s="10">
        <f t="shared" si="12"/>
        <v>0</v>
      </c>
    </row>
    <row r="77" spans="1:16" x14ac:dyDescent="0.25">
      <c r="A77" s="4" t="s">
        <v>6</v>
      </c>
      <c r="B77" s="4">
        <v>42153</v>
      </c>
      <c r="C77" s="3">
        <v>200</v>
      </c>
      <c r="D77" s="3">
        <v>4</v>
      </c>
      <c r="E77" s="3">
        <v>1</v>
      </c>
      <c r="F77" t="str">
        <f t="shared" si="10"/>
        <v>S2220041</v>
      </c>
      <c r="G77">
        <v>0.247</v>
      </c>
      <c r="H77">
        <f t="shared" si="11"/>
        <v>247</v>
      </c>
      <c r="N77">
        <v>100</v>
      </c>
      <c r="O77">
        <v>10</v>
      </c>
      <c r="P77" s="10">
        <f t="shared" si="12"/>
        <v>0</v>
      </c>
    </row>
    <row r="78" spans="1:16" x14ac:dyDescent="0.25">
      <c r="A78" s="4" t="s">
        <v>6</v>
      </c>
      <c r="B78" s="4">
        <v>42153</v>
      </c>
      <c r="C78" s="3">
        <v>200</v>
      </c>
      <c r="D78" s="3">
        <v>4</v>
      </c>
      <c r="E78" s="3">
        <v>2</v>
      </c>
      <c r="F78" t="str">
        <f t="shared" si="10"/>
        <v>S2220042</v>
      </c>
      <c r="G78">
        <v>0.55300000000000005</v>
      </c>
      <c r="H78">
        <f t="shared" si="11"/>
        <v>553</v>
      </c>
      <c r="N78">
        <v>100</v>
      </c>
      <c r="O78">
        <v>10</v>
      </c>
      <c r="P78" s="10">
        <f t="shared" si="12"/>
        <v>0</v>
      </c>
    </row>
    <row r="79" spans="1:16" x14ac:dyDescent="0.25">
      <c r="A79" s="4" t="s">
        <v>6</v>
      </c>
      <c r="B79" s="4">
        <v>42153</v>
      </c>
      <c r="C79" s="3">
        <v>200</v>
      </c>
      <c r="D79" s="3">
        <v>5</v>
      </c>
      <c r="E79" s="3">
        <v>1</v>
      </c>
      <c r="F79" t="str">
        <f t="shared" si="10"/>
        <v>S2220051</v>
      </c>
      <c r="G79">
        <v>0.42199999999999999</v>
      </c>
      <c r="H79">
        <f t="shared" si="11"/>
        <v>422</v>
      </c>
      <c r="N79">
        <v>100</v>
      </c>
      <c r="O79">
        <v>10</v>
      </c>
      <c r="P79" s="10">
        <f t="shared" si="12"/>
        <v>0</v>
      </c>
    </row>
    <row r="80" spans="1:16" x14ac:dyDescent="0.25">
      <c r="A80" s="4" t="s">
        <v>6</v>
      </c>
      <c r="B80" s="4">
        <v>42153</v>
      </c>
      <c r="C80" s="3">
        <v>200</v>
      </c>
      <c r="D80" s="3">
        <v>5</v>
      </c>
      <c r="E80" s="3">
        <v>2</v>
      </c>
      <c r="F80" t="str">
        <f t="shared" si="10"/>
        <v>S2220052</v>
      </c>
      <c r="G80">
        <v>0.32600000000000001</v>
      </c>
      <c r="H80">
        <f t="shared" si="11"/>
        <v>326</v>
      </c>
      <c r="N80">
        <v>100</v>
      </c>
      <c r="O80">
        <v>10</v>
      </c>
      <c r="P80" s="10">
        <f t="shared" si="12"/>
        <v>0</v>
      </c>
    </row>
    <row r="81" spans="1:16" x14ac:dyDescent="0.25">
      <c r="A81" s="4" t="s">
        <v>6</v>
      </c>
      <c r="B81" s="4">
        <v>42153</v>
      </c>
      <c r="C81" s="3">
        <v>350</v>
      </c>
      <c r="D81" s="3">
        <v>4</v>
      </c>
      <c r="E81" s="3">
        <v>1</v>
      </c>
      <c r="F81" t="str">
        <f t="shared" si="10"/>
        <v>S2235041</v>
      </c>
      <c r="G81">
        <v>0.17100000000000001</v>
      </c>
      <c r="H81">
        <f t="shared" si="11"/>
        <v>171</v>
      </c>
      <c r="N81">
        <v>100</v>
      </c>
      <c r="O81">
        <v>10</v>
      </c>
      <c r="P81" s="10">
        <f t="shared" si="12"/>
        <v>0</v>
      </c>
    </row>
    <row r="82" spans="1:16" x14ac:dyDescent="0.25">
      <c r="A82" s="4" t="s">
        <v>6</v>
      </c>
      <c r="B82" s="4">
        <v>42153</v>
      </c>
      <c r="C82" s="3">
        <v>350</v>
      </c>
      <c r="D82" s="3">
        <v>4</v>
      </c>
      <c r="E82" s="3">
        <v>2</v>
      </c>
      <c r="F82" t="str">
        <f t="shared" si="10"/>
        <v>S2235042</v>
      </c>
      <c r="G82">
        <v>0.20499999999999999</v>
      </c>
      <c r="H82">
        <f t="shared" si="11"/>
        <v>205</v>
      </c>
      <c r="N82">
        <v>100</v>
      </c>
      <c r="O82">
        <v>10</v>
      </c>
      <c r="P82" s="10">
        <f t="shared" si="12"/>
        <v>0</v>
      </c>
    </row>
    <row r="83" spans="1:16" x14ac:dyDescent="0.25">
      <c r="A83" s="4" t="s">
        <v>6</v>
      </c>
      <c r="B83" s="4">
        <v>42153</v>
      </c>
      <c r="C83" s="3">
        <v>350</v>
      </c>
      <c r="D83" s="3">
        <v>5</v>
      </c>
      <c r="E83" s="3">
        <v>1</v>
      </c>
      <c r="F83" t="str">
        <f t="shared" si="10"/>
        <v>S2235051</v>
      </c>
      <c r="G83">
        <v>0.22900000000000001</v>
      </c>
      <c r="H83">
        <f t="shared" si="11"/>
        <v>229</v>
      </c>
      <c r="N83">
        <v>100</v>
      </c>
      <c r="O83">
        <v>10</v>
      </c>
      <c r="P83" s="10">
        <f t="shared" si="12"/>
        <v>0</v>
      </c>
    </row>
    <row r="84" spans="1:16" x14ac:dyDescent="0.25">
      <c r="A84" s="4" t="s">
        <v>6</v>
      </c>
      <c r="B84" s="4">
        <v>42153</v>
      </c>
      <c r="C84" s="3">
        <v>350</v>
      </c>
      <c r="D84" s="3">
        <v>5</v>
      </c>
      <c r="E84" s="3">
        <v>2</v>
      </c>
      <c r="F84" t="str">
        <f t="shared" si="10"/>
        <v>S2235052</v>
      </c>
      <c r="G84">
        <v>0.20300000000000001</v>
      </c>
      <c r="H84">
        <f t="shared" si="11"/>
        <v>203</v>
      </c>
      <c r="N84">
        <v>100</v>
      </c>
      <c r="O84">
        <v>10</v>
      </c>
      <c r="P84" s="10">
        <f t="shared" si="12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AppendixC-flesh</vt:lpstr>
    </vt:vector>
  </TitlesOfParts>
  <Company/>
  <LinksUpToDate>false</LinksUpToDate>
  <SharedDoc>false</SharedDoc>
  <HyperlinksChanged>false</HyperlinksChanged>
  <AppVersion>15.0300</AppVersion>
  <Manager/>
  <Template/>
  <HyperlinkBase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