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:\February submission\"/>
    </mc:Choice>
  </mc:AlternateContent>
  <xr:revisionPtr revIDLastSave="0" documentId="13_ncr:1_{6E248409-69EC-4117-8F8C-5DC0CBB04CE0}" xr6:coauthVersionLast="44" xr6:coauthVersionMax="44" xr10:uidLastSave="{00000000-0000-0000-0000-000000000000}"/>
  <bookViews>
    <workbookView xWindow="-120" yWindow="-120" windowWidth="29040" windowHeight="15840" tabRatio="907" xr2:uid="{00000000-000D-0000-FFFF-FFFF00000000}"/>
  </bookViews>
  <sheets>
    <sheet name="Data 1 - IRD " sheetId="6" r:id="rId1"/>
    <sheet name="ESRI_MAPINFO_SHEET" sheetId="16" state="very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2" i="6" l="1"/>
  <c r="F202" i="6"/>
  <c r="AC3" i="6"/>
  <c r="Z4" i="6"/>
  <c r="AC4" i="6" s="1"/>
  <c r="Z5" i="6"/>
  <c r="AC5" i="6" s="1"/>
  <c r="AC6" i="6"/>
  <c r="AD6" i="6" s="1"/>
  <c r="Z7" i="6"/>
  <c r="AC7" i="6" s="1"/>
  <c r="Z8" i="6"/>
  <c r="AC8" i="6" s="1"/>
  <c r="AC9" i="6"/>
  <c r="Z10" i="6"/>
  <c r="AC10" i="6" s="1"/>
  <c r="Z11" i="6"/>
  <c r="AC11" i="6" s="1"/>
  <c r="AD11" i="6" s="1"/>
  <c r="AC12" i="6"/>
  <c r="Z13" i="6"/>
  <c r="AC13" i="6" s="1"/>
  <c r="Z14" i="6"/>
  <c r="AC14" i="6" s="1"/>
  <c r="Z15" i="6"/>
  <c r="Z16" i="6"/>
  <c r="AC16" i="6" s="1"/>
  <c r="Z17" i="6"/>
  <c r="AE17" i="6" s="1"/>
  <c r="AC18" i="6"/>
  <c r="Z19" i="6"/>
  <c r="AE19" i="6" s="1"/>
  <c r="Z20" i="6"/>
  <c r="AC20" i="6" s="1"/>
  <c r="AC21" i="6"/>
  <c r="Z22" i="6"/>
  <c r="AC22" i="6" s="1"/>
  <c r="Z23" i="6"/>
  <c r="AC23" i="6" s="1"/>
  <c r="AC24" i="6"/>
  <c r="Z25" i="6"/>
  <c r="AC25" i="6" s="1"/>
  <c r="Z26" i="6"/>
  <c r="AC26" i="6" s="1"/>
  <c r="AC27" i="6"/>
  <c r="Z28" i="6"/>
  <c r="AC28" i="6" s="1"/>
  <c r="Z29" i="6"/>
  <c r="AC29" i="6" s="1"/>
  <c r="AC30" i="6"/>
  <c r="Z31" i="6"/>
  <c r="AC31" i="6" s="1"/>
  <c r="Z32" i="6"/>
  <c r="AC32" i="6" s="1"/>
  <c r="AC33" i="6"/>
  <c r="AC34" i="6"/>
  <c r="Z35" i="6"/>
  <c r="AC35" i="6" s="1"/>
  <c r="Z36" i="6"/>
  <c r="AC36" i="6" s="1"/>
  <c r="AC37" i="6"/>
  <c r="Z38" i="6"/>
  <c r="AC38" i="6" s="1"/>
  <c r="Z39" i="6"/>
  <c r="AC39" i="6" s="1"/>
  <c r="AC40" i="6"/>
  <c r="Z41" i="6"/>
  <c r="AC41" i="6" s="1"/>
  <c r="Z42" i="6"/>
  <c r="AC43" i="6"/>
  <c r="Z44" i="6"/>
  <c r="AC44" i="6" s="1"/>
  <c r="AD44" i="6" s="1"/>
  <c r="Z45" i="6"/>
  <c r="AC45" i="6" s="1"/>
  <c r="AD45" i="6" s="1"/>
  <c r="AC46" i="6"/>
  <c r="Z47" i="6"/>
  <c r="AC47" i="6" s="1"/>
  <c r="Z48" i="6"/>
  <c r="AC48" i="6" s="1"/>
  <c r="AC49" i="6"/>
  <c r="AC50" i="6"/>
  <c r="Z51" i="6"/>
  <c r="AC51" i="6" s="1"/>
  <c r="AC52" i="6"/>
  <c r="Z53" i="6"/>
  <c r="AC53" i="6" s="1"/>
  <c r="Z54" i="6"/>
  <c r="AC54" i="6" s="1"/>
  <c r="Z55" i="6"/>
  <c r="AC56" i="6"/>
  <c r="Z57" i="6"/>
  <c r="AE57" i="6"/>
  <c r="Z58" i="6"/>
  <c r="AC58" i="6" s="1"/>
  <c r="Z59" i="6"/>
  <c r="AC59" i="6"/>
  <c r="Z60" i="6"/>
  <c r="AC60" i="6" s="1"/>
  <c r="Z61" i="6"/>
  <c r="AC61" i="6"/>
  <c r="Z62" i="6"/>
  <c r="AC62" i="6" s="1"/>
  <c r="Z63" i="6"/>
  <c r="AC63" i="6"/>
  <c r="Z64" i="6"/>
  <c r="AC64" i="6" s="1"/>
  <c r="Z65" i="6"/>
  <c r="AC65" i="6"/>
  <c r="Z66" i="6"/>
  <c r="AC66" i="6" s="1"/>
  <c r="AD66" i="6" s="1"/>
  <c r="Z67" i="6"/>
  <c r="AC67" i="6"/>
  <c r="AD67" i="6" s="1"/>
  <c r="Z68" i="6"/>
  <c r="AC68" i="6" s="1"/>
  <c r="Z69" i="6"/>
  <c r="AC69" i="6"/>
  <c r="Z70" i="6"/>
  <c r="AC70" i="6" s="1"/>
  <c r="Z71" i="6"/>
  <c r="AC71" i="6"/>
  <c r="Z72" i="6"/>
  <c r="AC72" i="6" s="1"/>
  <c r="Z73" i="6"/>
  <c r="AE73" i="6"/>
  <c r="Z74" i="6"/>
  <c r="AC74" i="6" s="1"/>
  <c r="AD74" i="6" s="1"/>
  <c r="Z75" i="6"/>
  <c r="AC75" i="6"/>
  <c r="AD75" i="6" s="1"/>
  <c r="Z76" i="6"/>
  <c r="AC76" i="6" s="1"/>
  <c r="Z77" i="6"/>
  <c r="AC77" i="6"/>
  <c r="Z78" i="6"/>
  <c r="AC78" i="6" s="1"/>
  <c r="Z79" i="6"/>
  <c r="Z80" i="6"/>
  <c r="Z81" i="6"/>
  <c r="AC81" i="6" s="1"/>
  <c r="AC82" i="6"/>
  <c r="Z83" i="6"/>
  <c r="AC83" i="6" s="1"/>
  <c r="AD83" i="6" s="1"/>
  <c r="Z84" i="6"/>
  <c r="AC84" i="6"/>
  <c r="AC85" i="6"/>
  <c r="Z86" i="6"/>
  <c r="AC86" i="6" s="1"/>
  <c r="Z87" i="6"/>
  <c r="AC87" i="6" s="1"/>
  <c r="Z88" i="6"/>
  <c r="Z89" i="6"/>
  <c r="AC89" i="6" s="1"/>
  <c r="AC90" i="6"/>
  <c r="Z91" i="6"/>
  <c r="AC91" i="6"/>
  <c r="Z92" i="6"/>
  <c r="AE92" i="6" s="1"/>
  <c r="AC93" i="6"/>
  <c r="Z94" i="6"/>
  <c r="Z95" i="6"/>
  <c r="AC95" i="6" s="1"/>
  <c r="AC96" i="6"/>
  <c r="Z97" i="6"/>
  <c r="AC97" i="6"/>
  <c r="AC98" i="6"/>
  <c r="Z99" i="6"/>
  <c r="Z100" i="6"/>
  <c r="AC100" i="6"/>
  <c r="AC101" i="6"/>
  <c r="Z102" i="6"/>
  <c r="Z103" i="6"/>
  <c r="AC104" i="6"/>
  <c r="Z105" i="6"/>
  <c r="AC105" i="6"/>
  <c r="Z106" i="6"/>
  <c r="AC106" i="6"/>
  <c r="AC107" i="6"/>
  <c r="Z108" i="6"/>
  <c r="Z109" i="6"/>
  <c r="AC109" i="6" s="1"/>
  <c r="AC110" i="6"/>
  <c r="AD110" i="6" s="1"/>
  <c r="Z111" i="6"/>
  <c r="AC111" i="6"/>
  <c r="Z112" i="6"/>
  <c r="AC112" i="6"/>
  <c r="AC113" i="6"/>
  <c r="Z114" i="6"/>
  <c r="AE114" i="6" s="1"/>
  <c r="Z115" i="6"/>
  <c r="AC115" i="6" s="1"/>
  <c r="AC116" i="6"/>
  <c r="AD116" i="6" s="1"/>
  <c r="Z117" i="6"/>
  <c r="AC117" i="6"/>
  <c r="Z118" i="6"/>
  <c r="AC118" i="6"/>
  <c r="AC119" i="6"/>
  <c r="Z120" i="6"/>
  <c r="AC120" i="6" s="1"/>
  <c r="Z121" i="6"/>
  <c r="AC122" i="6"/>
  <c r="AD122" i="6" s="1"/>
  <c r="Z123" i="6"/>
  <c r="AC123" i="6" s="1"/>
  <c r="AC124" i="6"/>
  <c r="Z125" i="6"/>
  <c r="AC125" i="6" s="1"/>
  <c r="Z126" i="6"/>
  <c r="AC126" i="6" s="1"/>
  <c r="AC127" i="6"/>
  <c r="Z128" i="6"/>
  <c r="AC128" i="6" s="1"/>
  <c r="Z129" i="6"/>
  <c r="AE129" i="6"/>
  <c r="AC130" i="6"/>
  <c r="Z131" i="6"/>
  <c r="Z132" i="6"/>
  <c r="AE132" i="6" s="1"/>
  <c r="Z133" i="6"/>
  <c r="AC133" i="6" s="1"/>
  <c r="AC134" i="6"/>
  <c r="Z135" i="6"/>
  <c r="AC136" i="6"/>
  <c r="Z137" i="6"/>
  <c r="AC137" i="6" s="1"/>
  <c r="Z138" i="6"/>
  <c r="AC138" i="6"/>
  <c r="AC139" i="6"/>
  <c r="Z140" i="6"/>
  <c r="Z141" i="6"/>
  <c r="AC142" i="6"/>
  <c r="Z143" i="6"/>
  <c r="AC143" i="6" s="1"/>
  <c r="Z144" i="6"/>
  <c r="AC144" i="6"/>
  <c r="Z145" i="6"/>
  <c r="AC145" i="6" s="1"/>
  <c r="AD145" i="6" s="1"/>
  <c r="AC146" i="6"/>
  <c r="Z147" i="6"/>
  <c r="AE147" i="6" s="1"/>
  <c r="Z148" i="6"/>
  <c r="AC148" i="6" s="1"/>
  <c r="Z149" i="6"/>
  <c r="AC150" i="6"/>
  <c r="Z151" i="6"/>
  <c r="AC151" i="6" s="1"/>
  <c r="Z152" i="6"/>
  <c r="AC152" i="6"/>
  <c r="AC153" i="6"/>
  <c r="Z154" i="6"/>
  <c r="Z155" i="6"/>
  <c r="Z156" i="6"/>
  <c r="AC156" i="6" s="1"/>
  <c r="AC157" i="6"/>
  <c r="Z158" i="6"/>
  <c r="AC158" i="6" s="1"/>
  <c r="Z159" i="6"/>
  <c r="AC159" i="6"/>
  <c r="AD159" i="6" s="1"/>
  <c r="AC160" i="6"/>
  <c r="Z161" i="6"/>
  <c r="AC161" i="6" s="1"/>
  <c r="Z162" i="6"/>
  <c r="AE162" i="6" s="1"/>
  <c r="Z163" i="6"/>
  <c r="AC163" i="6" s="1"/>
  <c r="AC164" i="6"/>
  <c r="Z165" i="6"/>
  <c r="AC165" i="6" s="1"/>
  <c r="Z166" i="6"/>
  <c r="AC166" i="6"/>
  <c r="AC167" i="6"/>
  <c r="Z168" i="6"/>
  <c r="AC168" i="6" s="1"/>
  <c r="Z169" i="6"/>
  <c r="AC170" i="6"/>
  <c r="Z171" i="6"/>
  <c r="AC171" i="6" s="1"/>
  <c r="Z172" i="6"/>
  <c r="AE172" i="6" s="1"/>
  <c r="Z173" i="6"/>
  <c r="Z174" i="6"/>
  <c r="AC174" i="6" s="1"/>
  <c r="AC175" i="6"/>
  <c r="Z176" i="6"/>
  <c r="Z177" i="6"/>
  <c r="AC177" i="6" s="1"/>
  <c r="AC178" i="6"/>
  <c r="Z179" i="6"/>
  <c r="AC179" i="6" s="1"/>
  <c r="Z180" i="6"/>
  <c r="Z181" i="6"/>
  <c r="AC181" i="6" s="1"/>
  <c r="AC182" i="6"/>
  <c r="Z183" i="6"/>
  <c r="AC183" i="6"/>
  <c r="Z184" i="6"/>
  <c r="AE184" i="6" s="1"/>
  <c r="Z185" i="6"/>
  <c r="AC185" i="6" s="1"/>
  <c r="AD185" i="6" s="1"/>
  <c r="AC186" i="6"/>
  <c r="Z187" i="6"/>
  <c r="AC187" i="6" s="1"/>
  <c r="Z188" i="6"/>
  <c r="AC188" i="6" s="1"/>
  <c r="Z189" i="6"/>
  <c r="AC189" i="6" s="1"/>
  <c r="AC190" i="6"/>
  <c r="Z191" i="6"/>
  <c r="AC191" i="6" s="1"/>
  <c r="Z192" i="6"/>
  <c r="AC192" i="6" s="1"/>
  <c r="AD192" i="6" s="1"/>
  <c r="Z193" i="6"/>
  <c r="AC193" i="6" s="1"/>
  <c r="AC194" i="6"/>
  <c r="Z195" i="6"/>
  <c r="Z196" i="6"/>
  <c r="AC196" i="6" s="1"/>
  <c r="AC197" i="6"/>
  <c r="Z198" i="6"/>
  <c r="Z199" i="6"/>
  <c r="AC199" i="6" s="1"/>
  <c r="AC200" i="6"/>
  <c r="Z2" i="6"/>
  <c r="AC2" i="6"/>
  <c r="AA8" i="6"/>
  <c r="AB8" i="6"/>
  <c r="Y8" i="6"/>
  <c r="AB4" i="6"/>
  <c r="Y4" i="6"/>
  <c r="AA4" i="6"/>
  <c r="AB5" i="6"/>
  <c r="Y5" i="6"/>
  <c r="AA5" i="6"/>
  <c r="AB7" i="6"/>
  <c r="Y7" i="6"/>
  <c r="AA7" i="6"/>
  <c r="AB10" i="6"/>
  <c r="Y10" i="6"/>
  <c r="AA10" i="6"/>
  <c r="AB11" i="6"/>
  <c r="Y11" i="6"/>
  <c r="AA11" i="6"/>
  <c r="AB13" i="6"/>
  <c r="Y13" i="6"/>
  <c r="AA13" i="6"/>
  <c r="AB14" i="6"/>
  <c r="Y14" i="6"/>
  <c r="AA14" i="6"/>
  <c r="AB15" i="6"/>
  <c r="Y15" i="6"/>
  <c r="AA15" i="6"/>
  <c r="AB16" i="6"/>
  <c r="Y16" i="6"/>
  <c r="AA16" i="6"/>
  <c r="AB17" i="6"/>
  <c r="Y17" i="6"/>
  <c r="AA17" i="6"/>
  <c r="AB19" i="6"/>
  <c r="Y19" i="6"/>
  <c r="AA19" i="6"/>
  <c r="AB20" i="6"/>
  <c r="Y20" i="6"/>
  <c r="AA20" i="6"/>
  <c r="AB22" i="6"/>
  <c r="Y22" i="6"/>
  <c r="AA22" i="6"/>
  <c r="AB23" i="6"/>
  <c r="Y23" i="6"/>
  <c r="AA23" i="6"/>
  <c r="AB25" i="6"/>
  <c r="Y25" i="6"/>
  <c r="AA25" i="6"/>
  <c r="AB26" i="6"/>
  <c r="Y26" i="6"/>
  <c r="AA26" i="6"/>
  <c r="AB28" i="6"/>
  <c r="Y28" i="6"/>
  <c r="AA28" i="6"/>
  <c r="AB29" i="6"/>
  <c r="Y29" i="6"/>
  <c r="AA29" i="6"/>
  <c r="AB31" i="6"/>
  <c r="Y31" i="6"/>
  <c r="AA31" i="6"/>
  <c r="AB32" i="6"/>
  <c r="Y32" i="6"/>
  <c r="AA32" i="6"/>
  <c r="AB35" i="6"/>
  <c r="Y35" i="6"/>
  <c r="AA35" i="6"/>
  <c r="AB36" i="6"/>
  <c r="Y36" i="6"/>
  <c r="AA36" i="6"/>
  <c r="AB38" i="6"/>
  <c r="Y38" i="6"/>
  <c r="AA38" i="6"/>
  <c r="AB39" i="6"/>
  <c r="Y39" i="6"/>
  <c r="AA39" i="6"/>
  <c r="AB41" i="6"/>
  <c r="Y41" i="6"/>
  <c r="AA41" i="6"/>
  <c r="AB42" i="6"/>
  <c r="Y42" i="6"/>
  <c r="AA42" i="6"/>
  <c r="AB44" i="6"/>
  <c r="Y44" i="6"/>
  <c r="AA44" i="6"/>
  <c r="AB45" i="6"/>
  <c r="Y45" i="6"/>
  <c r="AA45" i="6"/>
  <c r="AB47" i="6"/>
  <c r="Y47" i="6"/>
  <c r="AA47" i="6"/>
  <c r="AB48" i="6"/>
  <c r="Y48" i="6"/>
  <c r="AA48" i="6"/>
  <c r="AB51" i="6"/>
  <c r="Y51" i="6"/>
  <c r="AA51" i="6"/>
  <c r="AB53" i="6"/>
  <c r="Y53" i="6"/>
  <c r="AA53" i="6"/>
  <c r="AB54" i="6"/>
  <c r="Y54" i="6"/>
  <c r="AA54" i="6"/>
  <c r="AB55" i="6"/>
  <c r="Y55" i="6"/>
  <c r="AA55" i="6"/>
  <c r="AB57" i="6"/>
  <c r="Y57" i="6"/>
  <c r="AA57" i="6"/>
  <c r="AB58" i="6"/>
  <c r="Y58" i="6"/>
  <c r="AA58" i="6"/>
  <c r="AB59" i="6"/>
  <c r="Y59" i="6"/>
  <c r="AA59" i="6"/>
  <c r="AB60" i="6"/>
  <c r="Y60" i="6"/>
  <c r="AA60" i="6"/>
  <c r="AB61" i="6"/>
  <c r="Y61" i="6"/>
  <c r="AA61" i="6"/>
  <c r="AB62" i="6"/>
  <c r="Y62" i="6"/>
  <c r="AA62" i="6"/>
  <c r="AB63" i="6"/>
  <c r="Y63" i="6"/>
  <c r="AA63" i="6"/>
  <c r="AB64" i="6"/>
  <c r="Y64" i="6"/>
  <c r="AA64" i="6"/>
  <c r="AB65" i="6"/>
  <c r="Y65" i="6"/>
  <c r="AA65" i="6"/>
  <c r="AB66" i="6"/>
  <c r="Y66" i="6"/>
  <c r="AA66" i="6"/>
  <c r="AB67" i="6"/>
  <c r="Y67" i="6"/>
  <c r="AA67" i="6"/>
  <c r="AB68" i="6"/>
  <c r="Y68" i="6"/>
  <c r="AA68" i="6"/>
  <c r="AB69" i="6"/>
  <c r="Y69" i="6"/>
  <c r="AA69" i="6"/>
  <c r="AB70" i="6"/>
  <c r="Y70" i="6"/>
  <c r="AA70" i="6"/>
  <c r="AB71" i="6"/>
  <c r="Y71" i="6"/>
  <c r="AA71" i="6"/>
  <c r="AB72" i="6"/>
  <c r="Y72" i="6"/>
  <c r="AA72" i="6"/>
  <c r="AB73" i="6"/>
  <c r="Y73" i="6"/>
  <c r="AA73" i="6"/>
  <c r="AB74" i="6"/>
  <c r="Y74" i="6"/>
  <c r="AA74" i="6"/>
  <c r="AB75" i="6"/>
  <c r="Y75" i="6"/>
  <c r="AA75" i="6"/>
  <c r="AB76" i="6"/>
  <c r="Y76" i="6"/>
  <c r="AA76" i="6"/>
  <c r="AB77" i="6"/>
  <c r="Y77" i="6"/>
  <c r="AA77" i="6"/>
  <c r="AB78" i="6"/>
  <c r="Y78" i="6"/>
  <c r="AA78" i="6"/>
  <c r="AB79" i="6"/>
  <c r="Y79" i="6"/>
  <c r="AA79" i="6"/>
  <c r="AB80" i="6"/>
  <c r="Y80" i="6"/>
  <c r="AA80" i="6"/>
  <c r="AB81" i="6"/>
  <c r="Y81" i="6"/>
  <c r="AA81" i="6"/>
  <c r="AB83" i="6"/>
  <c r="Y83" i="6"/>
  <c r="AA83" i="6"/>
  <c r="AB84" i="6"/>
  <c r="Y84" i="6"/>
  <c r="AA84" i="6"/>
  <c r="AB86" i="6"/>
  <c r="Y86" i="6"/>
  <c r="AA86" i="6"/>
  <c r="AB87" i="6"/>
  <c r="Y87" i="6"/>
  <c r="AA87" i="6"/>
  <c r="AB88" i="6"/>
  <c r="Y88" i="6"/>
  <c r="AA88" i="6"/>
  <c r="AB89" i="6"/>
  <c r="Y89" i="6"/>
  <c r="AA89" i="6"/>
  <c r="AB91" i="6"/>
  <c r="Y91" i="6"/>
  <c r="AA91" i="6"/>
  <c r="AB92" i="6"/>
  <c r="Y92" i="6"/>
  <c r="AA92" i="6"/>
  <c r="AB94" i="6"/>
  <c r="Y94" i="6"/>
  <c r="AA94" i="6"/>
  <c r="AB95" i="6"/>
  <c r="Y95" i="6"/>
  <c r="AA95" i="6"/>
  <c r="AB97" i="6"/>
  <c r="Y97" i="6"/>
  <c r="AA97" i="6"/>
  <c r="AB99" i="6"/>
  <c r="Y99" i="6"/>
  <c r="AA99" i="6"/>
  <c r="AB100" i="6"/>
  <c r="Y100" i="6"/>
  <c r="AA100" i="6"/>
  <c r="AB102" i="6"/>
  <c r="Y102" i="6"/>
  <c r="AA102" i="6"/>
  <c r="AB103" i="6"/>
  <c r="Y103" i="6"/>
  <c r="AA103" i="6"/>
  <c r="AB105" i="6"/>
  <c r="Y105" i="6"/>
  <c r="AA105" i="6"/>
  <c r="AB106" i="6"/>
  <c r="Y106" i="6"/>
  <c r="AA106" i="6"/>
  <c r="AB108" i="6"/>
  <c r="Y108" i="6"/>
  <c r="AA108" i="6"/>
  <c r="AB109" i="6"/>
  <c r="Y109" i="6"/>
  <c r="AA109" i="6"/>
  <c r="AB111" i="6"/>
  <c r="Y111" i="6"/>
  <c r="AA111" i="6"/>
  <c r="AB112" i="6"/>
  <c r="Y112" i="6"/>
  <c r="AA112" i="6"/>
  <c r="AB114" i="6"/>
  <c r="Y114" i="6"/>
  <c r="AA114" i="6"/>
  <c r="AB115" i="6"/>
  <c r="Y115" i="6"/>
  <c r="AA115" i="6"/>
  <c r="AB117" i="6"/>
  <c r="Y117" i="6"/>
  <c r="AA117" i="6"/>
  <c r="AB118" i="6"/>
  <c r="Y118" i="6"/>
  <c r="AA118" i="6"/>
  <c r="AB120" i="6"/>
  <c r="Y120" i="6"/>
  <c r="AA120" i="6"/>
  <c r="AB121" i="6"/>
  <c r="Y121" i="6"/>
  <c r="AA121" i="6"/>
  <c r="AB123" i="6"/>
  <c r="Y123" i="6"/>
  <c r="AA123" i="6"/>
  <c r="AB125" i="6"/>
  <c r="Y125" i="6"/>
  <c r="AA125" i="6"/>
  <c r="AB126" i="6"/>
  <c r="Y126" i="6"/>
  <c r="AA126" i="6"/>
  <c r="AB128" i="6"/>
  <c r="Y128" i="6"/>
  <c r="AA128" i="6"/>
  <c r="AB129" i="6"/>
  <c r="Y129" i="6"/>
  <c r="AA129" i="6"/>
  <c r="AB131" i="6"/>
  <c r="Y131" i="6"/>
  <c r="AA131" i="6"/>
  <c r="AB132" i="6"/>
  <c r="Y132" i="6"/>
  <c r="AA132" i="6"/>
  <c r="AB133" i="6"/>
  <c r="Y133" i="6"/>
  <c r="AA133" i="6"/>
  <c r="AB135" i="6"/>
  <c r="Y135" i="6"/>
  <c r="AA135" i="6"/>
  <c r="AB137" i="6"/>
  <c r="Y137" i="6"/>
  <c r="AA137" i="6"/>
  <c r="AB138" i="6"/>
  <c r="Y138" i="6"/>
  <c r="AA138" i="6"/>
  <c r="AB140" i="6"/>
  <c r="Y140" i="6"/>
  <c r="AA140" i="6"/>
  <c r="AB141" i="6"/>
  <c r="Y141" i="6"/>
  <c r="AA141" i="6"/>
  <c r="AB143" i="6"/>
  <c r="Y143" i="6"/>
  <c r="AA143" i="6"/>
  <c r="AB144" i="6"/>
  <c r="Y144" i="6"/>
  <c r="AA144" i="6"/>
  <c r="AB145" i="6"/>
  <c r="Y145" i="6"/>
  <c r="AA145" i="6"/>
  <c r="AB147" i="6"/>
  <c r="Y147" i="6"/>
  <c r="AA147" i="6"/>
  <c r="AB148" i="6"/>
  <c r="Y148" i="6"/>
  <c r="AA148" i="6"/>
  <c r="AB149" i="6"/>
  <c r="Y149" i="6"/>
  <c r="AA149" i="6"/>
  <c r="AB151" i="6"/>
  <c r="Y151" i="6"/>
  <c r="AA151" i="6"/>
  <c r="AB152" i="6"/>
  <c r="Y152" i="6"/>
  <c r="AA152" i="6"/>
  <c r="AB154" i="6"/>
  <c r="Y154" i="6"/>
  <c r="AA154" i="6"/>
  <c r="AB156" i="6"/>
  <c r="Y156" i="6"/>
  <c r="AA156" i="6"/>
  <c r="AB155" i="6"/>
  <c r="Y155" i="6"/>
  <c r="AA155" i="6"/>
  <c r="AB158" i="6"/>
  <c r="Y158" i="6"/>
  <c r="AA158" i="6"/>
  <c r="AB159" i="6"/>
  <c r="Y159" i="6"/>
  <c r="AA159" i="6"/>
  <c r="AB161" i="6"/>
  <c r="Y161" i="6"/>
  <c r="AA161" i="6"/>
  <c r="AB162" i="6"/>
  <c r="Y162" i="6"/>
  <c r="AA162" i="6"/>
  <c r="AB163" i="6"/>
  <c r="Y163" i="6"/>
  <c r="AA163" i="6"/>
  <c r="AB165" i="6"/>
  <c r="Y165" i="6"/>
  <c r="AA165" i="6"/>
  <c r="AB166" i="6"/>
  <c r="Y166" i="6"/>
  <c r="AA166" i="6"/>
  <c r="AB168" i="6"/>
  <c r="Y168" i="6"/>
  <c r="AA168" i="6"/>
  <c r="AB169" i="6"/>
  <c r="Y169" i="6"/>
  <c r="AA169" i="6"/>
  <c r="AB171" i="6"/>
  <c r="Y171" i="6"/>
  <c r="AA171" i="6"/>
  <c r="AB172" i="6"/>
  <c r="Y172" i="6"/>
  <c r="AA172" i="6"/>
  <c r="AB173" i="6"/>
  <c r="Y173" i="6"/>
  <c r="AA173" i="6"/>
  <c r="AB174" i="6"/>
  <c r="Y174" i="6"/>
  <c r="AA174" i="6"/>
  <c r="AB176" i="6"/>
  <c r="Y176" i="6"/>
  <c r="AA176" i="6"/>
  <c r="AB177" i="6"/>
  <c r="Y177" i="6"/>
  <c r="AA177" i="6"/>
  <c r="AB179" i="6"/>
  <c r="Y179" i="6"/>
  <c r="AA179" i="6"/>
  <c r="AB180" i="6"/>
  <c r="Y180" i="6"/>
  <c r="AA180" i="6"/>
  <c r="AB181" i="6"/>
  <c r="Y181" i="6"/>
  <c r="AA181" i="6"/>
  <c r="AB183" i="6"/>
  <c r="Y183" i="6"/>
  <c r="AA183" i="6"/>
  <c r="AB184" i="6"/>
  <c r="Y184" i="6"/>
  <c r="AA184" i="6"/>
  <c r="AB185" i="6"/>
  <c r="Y185" i="6"/>
  <c r="AA185" i="6"/>
  <c r="AB187" i="6"/>
  <c r="Y187" i="6"/>
  <c r="AA187" i="6"/>
  <c r="AB188" i="6"/>
  <c r="Y188" i="6"/>
  <c r="AA188" i="6"/>
  <c r="AB189" i="6"/>
  <c r="Y189" i="6"/>
  <c r="AA189" i="6"/>
  <c r="AB191" i="6"/>
  <c r="Y191" i="6"/>
  <c r="AA191" i="6"/>
  <c r="AB192" i="6"/>
  <c r="Y192" i="6"/>
  <c r="AA192" i="6"/>
  <c r="AB193" i="6"/>
  <c r="Y193" i="6"/>
  <c r="AA193" i="6"/>
  <c r="AB195" i="6"/>
  <c r="Y195" i="6"/>
  <c r="AA195" i="6"/>
  <c r="AB196" i="6"/>
  <c r="Y196" i="6"/>
  <c r="AA196" i="6"/>
  <c r="AB198" i="6"/>
  <c r="Y198" i="6"/>
  <c r="AA198" i="6"/>
  <c r="AB199" i="6"/>
  <c r="Y199" i="6"/>
  <c r="AA199" i="6"/>
  <c r="AB2" i="6"/>
  <c r="Y2" i="6"/>
  <c r="AA2" i="6"/>
  <c r="AE200" i="6"/>
  <c r="AE199" i="6"/>
  <c r="AE197" i="6"/>
  <c r="AE194" i="6"/>
  <c r="AE193" i="6"/>
  <c r="AE192" i="6"/>
  <c r="AE191" i="6"/>
  <c r="AE190" i="6"/>
  <c r="AE189" i="6"/>
  <c r="AE188" i="6"/>
  <c r="AE187" i="6"/>
  <c r="AE186" i="6"/>
  <c r="AE185" i="6"/>
  <c r="AE183" i="6"/>
  <c r="AE182" i="6"/>
  <c r="AE181" i="6"/>
  <c r="AE178" i="6"/>
  <c r="AE177" i="6"/>
  <c r="AE175" i="6"/>
  <c r="AE174" i="6"/>
  <c r="AE171" i="6"/>
  <c r="AE170" i="6"/>
  <c r="AE168" i="6"/>
  <c r="AE167" i="6"/>
  <c r="AE166" i="6"/>
  <c r="AE164" i="6"/>
  <c r="AE163" i="6"/>
  <c r="AE161" i="6"/>
  <c r="AE160" i="6"/>
  <c r="AE158" i="6"/>
  <c r="AE157" i="6"/>
  <c r="AE156" i="6"/>
  <c r="AE153" i="6"/>
  <c r="AE152" i="6"/>
  <c r="AE150" i="6"/>
  <c r="AE148" i="6"/>
  <c r="AE146" i="6"/>
  <c r="AE145" i="6"/>
  <c r="AE144" i="6"/>
  <c r="AE143" i="6"/>
  <c r="AE142" i="6"/>
  <c r="AE139" i="6"/>
  <c r="AE138" i="6"/>
  <c r="AE137" i="6"/>
  <c r="AE136" i="6"/>
  <c r="AE134" i="6"/>
  <c r="AE133" i="6"/>
  <c r="AE130" i="6"/>
  <c r="AE128" i="6"/>
  <c r="AE127" i="6"/>
  <c r="AE126" i="6"/>
  <c r="AE124" i="6"/>
  <c r="AE123" i="6"/>
  <c r="AE122" i="6"/>
  <c r="AE120" i="6"/>
  <c r="AE119" i="6"/>
  <c r="AE118" i="6"/>
  <c r="AE117" i="6"/>
  <c r="AE116" i="6"/>
  <c r="AE115" i="6"/>
  <c r="AE113" i="6"/>
  <c r="AE112" i="6"/>
  <c r="AE110" i="6"/>
  <c r="AE109" i="6"/>
  <c r="AE107" i="6"/>
  <c r="AE106" i="6"/>
  <c r="AE105" i="6"/>
  <c r="AE104" i="6"/>
  <c r="AE101" i="6"/>
  <c r="AE100" i="6"/>
  <c r="AE98" i="6"/>
  <c r="AE97" i="6"/>
  <c r="AE96" i="6"/>
  <c r="AE95" i="6"/>
  <c r="AE93" i="6"/>
  <c r="AE91" i="6"/>
  <c r="AE90" i="6"/>
  <c r="AE89" i="6"/>
  <c r="AE87" i="6"/>
  <c r="AE86" i="6"/>
  <c r="AE85" i="6"/>
  <c r="AE84" i="6"/>
  <c r="AE83" i="6"/>
  <c r="AE82" i="6"/>
  <c r="AE81" i="6"/>
  <c r="AE78" i="6"/>
  <c r="AE77" i="6"/>
  <c r="AE76" i="6"/>
  <c r="AE75" i="6"/>
  <c r="AE74" i="6"/>
  <c r="AE72" i="6"/>
  <c r="AE71" i="6"/>
  <c r="AE70" i="6"/>
  <c r="AE69" i="6"/>
  <c r="AE67" i="6"/>
  <c r="AE66" i="6"/>
  <c r="AE65" i="6"/>
  <c r="AE64" i="6"/>
  <c r="AE63" i="6"/>
  <c r="AE62" i="6"/>
  <c r="AE61" i="6"/>
  <c r="AE60" i="6"/>
  <c r="AE59" i="6"/>
  <c r="AE58" i="6"/>
  <c r="AE56" i="6"/>
  <c r="AE53" i="6"/>
  <c r="AE52" i="6"/>
  <c r="AE51" i="6"/>
  <c r="AE50" i="6"/>
  <c r="AE49" i="6"/>
  <c r="AE47" i="6"/>
  <c r="AE46" i="6"/>
  <c r="AE45" i="6"/>
  <c r="AE44" i="6"/>
  <c r="AE43" i="6"/>
  <c r="AE41" i="6"/>
  <c r="AE40" i="6"/>
  <c r="AE38" i="6"/>
  <c r="AE37" i="6"/>
  <c r="AE35" i="6"/>
  <c r="AE34" i="6"/>
  <c r="AE33" i="6"/>
  <c r="AE32" i="6"/>
  <c r="AE31" i="6"/>
  <c r="AE30" i="6"/>
  <c r="AE28" i="6"/>
  <c r="AE27" i="6"/>
  <c r="AE26" i="6"/>
  <c r="AE25" i="6"/>
  <c r="AE24" i="6"/>
  <c r="AE21" i="6"/>
  <c r="AE20" i="6"/>
  <c r="AE18" i="6"/>
  <c r="AE16" i="6"/>
  <c r="AE14" i="6"/>
  <c r="AE12" i="6"/>
  <c r="AE10" i="6"/>
  <c r="AE9" i="6"/>
  <c r="AE8" i="6"/>
  <c r="AE7" i="6"/>
  <c r="AE6" i="6"/>
  <c r="AE4" i="6"/>
  <c r="AE3" i="6"/>
  <c r="AE2" i="6"/>
  <c r="AE68" i="6"/>
  <c r="AE5" i="6"/>
  <c r="AE13" i="6"/>
  <c r="AE125" i="6"/>
  <c r="AE165" i="6"/>
  <c r="AE22" i="6"/>
  <c r="AE39" i="6"/>
  <c r="AE111" i="6"/>
  <c r="AE151" i="6"/>
  <c r="AE159" i="6"/>
  <c r="AC162" i="6"/>
  <c r="AC132" i="6"/>
  <c r="AC129" i="6"/>
  <c r="AC114" i="6"/>
  <c r="AC73" i="6"/>
  <c r="AC57" i="6"/>
  <c r="AC19" i="6"/>
  <c r="Q2" i="6"/>
  <c r="AD168" i="6"/>
  <c r="AD107" i="6"/>
  <c r="AD31" i="6"/>
  <c r="AD111" i="6"/>
  <c r="AD165" i="6"/>
  <c r="AD199" i="6"/>
  <c r="AD54" i="6"/>
  <c r="AD157" i="6"/>
  <c r="AD150" i="6"/>
  <c r="AD34" i="6"/>
  <c r="AD38" i="6"/>
  <c r="AD182" i="6"/>
  <c r="AD5" i="6"/>
  <c r="AD142" i="6"/>
  <c r="AD134" i="6"/>
  <c r="AD189" i="6"/>
  <c r="AD148" i="6"/>
  <c r="AD65" i="6"/>
  <c r="AD37" i="6"/>
  <c r="AD73" i="6"/>
  <c r="AD97" i="6"/>
  <c r="AD105" i="6"/>
  <c r="AD178" i="6"/>
  <c r="AD119" i="6"/>
  <c r="AD93" i="6"/>
  <c r="AD133" i="6"/>
  <c r="AD160" i="6"/>
  <c r="AD61" i="6"/>
  <c r="AD27" i="6"/>
  <c r="AD200" i="6"/>
  <c r="AD112" i="6"/>
  <c r="AD101" i="6"/>
  <c r="AD49" i="6"/>
  <c r="AD47" i="6"/>
  <c r="AD21" i="6"/>
  <c r="AD188" i="6"/>
  <c r="AD156" i="6"/>
  <c r="AD125" i="6"/>
  <c r="AD82" i="6"/>
  <c r="AD77" i="6"/>
  <c r="AD136" i="6"/>
  <c r="AD3" i="6"/>
  <c r="AD138" i="6"/>
  <c r="AD43" i="6"/>
  <c r="AD40" i="6"/>
  <c r="AD18" i="6"/>
  <c r="AD9" i="6"/>
  <c r="AD25" i="6"/>
  <c r="AD2" i="6"/>
  <c r="AD19" i="6"/>
  <c r="AD12" i="6"/>
  <c r="AD20" i="6"/>
  <c r="AD36" i="6"/>
  <c r="AD29" i="6"/>
  <c r="AD26" i="6"/>
  <c r="AD22" i="6"/>
  <c r="AD30" i="6"/>
  <c r="AD33" i="6"/>
  <c r="AD35" i="6"/>
  <c r="AD39" i="6"/>
  <c r="AD48" i="6"/>
  <c r="AD41" i="6"/>
  <c r="AD56" i="6"/>
  <c r="AD46" i="6"/>
  <c r="AD50" i="6"/>
  <c r="AD58" i="6"/>
  <c r="AD96" i="6"/>
  <c r="AD59" i="6"/>
  <c r="AD52" i="6"/>
  <c r="AD120" i="6"/>
  <c r="AD60" i="6"/>
  <c r="AD8" i="6"/>
  <c r="AD128" i="6"/>
  <c r="AD69" i="6"/>
  <c r="AD16" i="6"/>
  <c r="AD76" i="6"/>
  <c r="AD24" i="6"/>
  <c r="AD144" i="6"/>
  <c r="AD81" i="6"/>
  <c r="AD32" i="6"/>
  <c r="AD152" i="6"/>
  <c r="AD89" i="6"/>
  <c r="AD85" i="6"/>
  <c r="AD90" i="6"/>
  <c r="AD100" i="6"/>
  <c r="AD87" i="6"/>
  <c r="AD177" i="6"/>
  <c r="AD57" i="6"/>
  <c r="AD95" i="6"/>
  <c r="AD117" i="6"/>
  <c r="AD126" i="6"/>
  <c r="AD186" i="6"/>
  <c r="AD113" i="6"/>
  <c r="AD106" i="6"/>
  <c r="AD91" i="6"/>
  <c r="AD118" i="6"/>
  <c r="AD114" i="6"/>
  <c r="AD137" i="6"/>
  <c r="AD124" i="6"/>
  <c r="AD167" i="6"/>
  <c r="AD130" i="6"/>
  <c r="AD115" i="6"/>
  <c r="AD175" i="6"/>
  <c r="AD132" i="6"/>
  <c r="AD183" i="6"/>
  <c r="AD146" i="6"/>
  <c r="AD161" i="6"/>
  <c r="AD191" i="6"/>
  <c r="AD139" i="6"/>
  <c r="AD162" i="6"/>
  <c r="AD170" i="6"/>
  <c r="AD166" i="6"/>
  <c r="AD163" i="6"/>
  <c r="AD174" i="6"/>
  <c r="AD181" i="6"/>
  <c r="AD179" i="6"/>
  <c r="AD194" i="6"/>
  <c r="AD197" i="6"/>
  <c r="AD68" i="6" l="1"/>
  <c r="AD28" i="6"/>
  <c r="AD171" i="6"/>
  <c r="AE29" i="6"/>
  <c r="AD23" i="6"/>
  <c r="AD72" i="6"/>
  <c r="AD10" i="6"/>
  <c r="AE48" i="6"/>
  <c r="AE196" i="6"/>
  <c r="AD14" i="6"/>
  <c r="AD104" i="6"/>
  <c r="AD190" i="6"/>
  <c r="AD71" i="6"/>
  <c r="AD129" i="6"/>
  <c r="AE11" i="6"/>
  <c r="AE23" i="6"/>
  <c r="AE179" i="6"/>
  <c r="AD13" i="6"/>
  <c r="AD196" i="6"/>
  <c r="AD143" i="6"/>
  <c r="AE54" i="6"/>
  <c r="AC184" i="6"/>
  <c r="AD184" i="6" s="1"/>
  <c r="AC147" i="6"/>
  <c r="AD147" i="6" s="1"/>
  <c r="AD123" i="6"/>
  <c r="AC92" i="6"/>
  <c r="AD92" i="6" s="1"/>
  <c r="AD86" i="6"/>
  <c r="AC17" i="6"/>
  <c r="AD17" i="6" s="1"/>
  <c r="AD7" i="6"/>
  <c r="AD70" i="6"/>
  <c r="AD109" i="6"/>
  <c r="AD84" i="6"/>
  <c r="AD53" i="6"/>
  <c r="AD63" i="6"/>
  <c r="AD153" i="6"/>
  <c r="AD64" i="6"/>
  <c r="AD4" i="6"/>
  <c r="Q9" i="6"/>
  <c r="AD98" i="6"/>
  <c r="AD78" i="6"/>
  <c r="AD158" i="6"/>
  <c r="AD62" i="6"/>
  <c r="AE36" i="6"/>
  <c r="AD187" i="6"/>
  <c r="AD151" i="6"/>
  <c r="AD193" i="6"/>
  <c r="AE176" i="6"/>
  <c r="AC176" i="6"/>
  <c r="AD176" i="6" s="1"/>
  <c r="AD15" i="6"/>
  <c r="AC55" i="6"/>
  <c r="AD55" i="6" s="1"/>
  <c r="AE55" i="6"/>
  <c r="AE141" i="6"/>
  <c r="AC141" i="6"/>
  <c r="AD141" i="6" s="1"/>
  <c r="AE103" i="6"/>
  <c r="AC103" i="6"/>
  <c r="AD103" i="6" s="1"/>
  <c r="AE42" i="6"/>
  <c r="AC42" i="6"/>
  <c r="AD42" i="6" s="1"/>
  <c r="AD51" i="6"/>
  <c r="AC172" i="6"/>
  <c r="AD172" i="6" s="1"/>
  <c r="AD164" i="6"/>
  <c r="AC173" i="6"/>
  <c r="AD173" i="6" s="1"/>
  <c r="AE173" i="6"/>
  <c r="AC154" i="6"/>
  <c r="AD154" i="6" s="1"/>
  <c r="AE154" i="6"/>
  <c r="AC99" i="6"/>
  <c r="AD99" i="6" s="1"/>
  <c r="AE99" i="6"/>
  <c r="AE135" i="6"/>
  <c r="AC135" i="6"/>
  <c r="AD135" i="6" s="1"/>
  <c r="AE79" i="6"/>
  <c r="AC79" i="6"/>
  <c r="AD79" i="6" s="1"/>
  <c r="AC80" i="6"/>
  <c r="AD80" i="6" s="1"/>
  <c r="AE80" i="6"/>
  <c r="AE195" i="6"/>
  <c r="AC195" i="6"/>
  <c r="AD195" i="6" s="1"/>
  <c r="AE121" i="6"/>
  <c r="AC121" i="6"/>
  <c r="AD121" i="6" s="1"/>
  <c r="AD127" i="6"/>
  <c r="AE140" i="6"/>
  <c r="AC140" i="6"/>
  <c r="AD140" i="6" s="1"/>
  <c r="AE108" i="6"/>
  <c r="AC108" i="6"/>
  <c r="AD108" i="6" s="1"/>
  <c r="AE102" i="6"/>
  <c r="AC102" i="6"/>
  <c r="AD102" i="6" s="1"/>
  <c r="AC198" i="6"/>
  <c r="AD198" i="6" s="1"/>
  <c r="AE198" i="6"/>
  <c r="AC180" i="6"/>
  <c r="AD180" i="6" s="1"/>
  <c r="AE180" i="6"/>
  <c r="AE169" i="6"/>
  <c r="AC169" i="6"/>
  <c r="AD169" i="6" s="1"/>
  <c r="AE149" i="6"/>
  <c r="AC149" i="6"/>
  <c r="AD149" i="6" s="1"/>
  <c r="AE94" i="6"/>
  <c r="AC94" i="6"/>
  <c r="AD94" i="6" s="1"/>
  <c r="AC88" i="6"/>
  <c r="AD88" i="6" s="1"/>
  <c r="AE88" i="6"/>
  <c r="AE15" i="6"/>
  <c r="AC15" i="6"/>
  <c r="AC155" i="6"/>
  <c r="AD155" i="6" s="1"/>
  <c r="AE155" i="6"/>
  <c r="AE131" i="6"/>
  <c r="AC131" i="6"/>
  <c r="AD131" i="6" s="1"/>
  <c r="Q4" i="6"/>
  <c r="Q19" i="6"/>
  <c r="Q21" i="6"/>
  <c r="Q28" i="6"/>
  <c r="Q56" i="6"/>
  <c r="Q80" i="6"/>
  <c r="Q107" i="6"/>
  <c r="Q117" i="6"/>
  <c r="Q124" i="6"/>
  <c r="Q132" i="6"/>
  <c r="Q141" i="6"/>
  <c r="Q148" i="6"/>
  <c r="Q167" i="6"/>
  <c r="Q180" i="6"/>
  <c r="Q185" i="6"/>
  <c r="Q188" i="6"/>
  <c r="Q16" i="6"/>
  <c r="Q25" i="6"/>
  <c r="Q52" i="6"/>
  <c r="Q84" i="6"/>
  <c r="Q105" i="6"/>
  <c r="Q115" i="6"/>
  <c r="Q130" i="6"/>
  <c r="Q136" i="6"/>
  <c r="Q139" i="6"/>
  <c r="Q146" i="6"/>
  <c r="Q165" i="6"/>
  <c r="Q178" i="6"/>
  <c r="Q65" i="6"/>
  <c r="Q72" i="6"/>
  <c r="Q104" i="6"/>
  <c r="Q113" i="6"/>
  <c r="Q128" i="6"/>
  <c r="Q135" i="6"/>
  <c r="Q145" i="6"/>
  <c r="Q171" i="6"/>
  <c r="Q184" i="6"/>
  <c r="Q192" i="6"/>
  <c r="Q200" i="6"/>
  <c r="Q30" i="6"/>
  <c r="Q34" i="6"/>
  <c r="Q38" i="6"/>
  <c r="Q68" i="6"/>
  <c r="Q74" i="6"/>
  <c r="Q85" i="6"/>
  <c r="Q89" i="6"/>
  <c r="Q93" i="6"/>
  <c r="Q106" i="6"/>
  <c r="Q116" i="6"/>
  <c r="Q131" i="6"/>
  <c r="Q137" i="6"/>
  <c r="Q140" i="6"/>
  <c r="Q160" i="6"/>
  <c r="Q166" i="6"/>
  <c r="Q179" i="6"/>
  <c r="Q187" i="6"/>
  <c r="Q96" i="6"/>
  <c r="Q175" i="6"/>
  <c r="Q64" i="6"/>
  <c r="Q182" i="6"/>
  <c r="Q70" i="6"/>
  <c r="Q112" i="6"/>
  <c r="Q143" i="6"/>
  <c r="Q35" i="6"/>
  <c r="Q109" i="6"/>
  <c r="Q150" i="6"/>
  <c r="Q37" i="6"/>
  <c r="Q87" i="6"/>
  <c r="Q24" i="6"/>
  <c r="Q162" i="6"/>
  <c r="Q91" i="6"/>
  <c r="Q14" i="6"/>
  <c r="Q6" i="6"/>
  <c r="Q11" i="6"/>
  <c r="Q10" i="6"/>
  <c r="Q3" i="6"/>
  <c r="Q8" i="6"/>
  <c r="Q7" i="6"/>
  <c r="Q127" i="6"/>
  <c r="Q151" i="6"/>
  <c r="Q63" i="6"/>
  <c r="Q43" i="6"/>
  <c r="Q181" i="6"/>
  <c r="Q69" i="6"/>
  <c r="Q66" i="6"/>
  <c r="Q172" i="6"/>
  <c r="Q144" i="6"/>
  <c r="Q120" i="6"/>
  <c r="Q103" i="6"/>
  <c r="Q77" i="6"/>
  <c r="Q189" i="6"/>
  <c r="Q168" i="6"/>
  <c r="Q164" i="6"/>
  <c r="Q183" i="6"/>
  <c r="Q159" i="6"/>
  <c r="Q54" i="6"/>
  <c r="Q138" i="6"/>
  <c r="Q196" i="6"/>
  <c r="Q176" i="6"/>
  <c r="Q153" i="6"/>
  <c r="Q133" i="6"/>
  <c r="Q83" i="6"/>
  <c r="Q191" i="6"/>
  <c r="Q170" i="6"/>
  <c r="Q149" i="6"/>
  <c r="Q122" i="6"/>
  <c r="Q108" i="6"/>
  <c r="Q17" i="6"/>
  <c r="Q163" i="6"/>
  <c r="Q118" i="6"/>
  <c r="Q114" i="6"/>
  <c r="Q75" i="6"/>
  <c r="Q33" i="6"/>
  <c r="Q161" i="6"/>
  <c r="Q81" i="6"/>
  <c r="Q29" i="6"/>
  <c r="Q39" i="6" l="1"/>
  <c r="Q198" i="6"/>
  <c r="Q102" i="6"/>
  <c r="Q59" i="6"/>
  <c r="Q82" i="6"/>
  <c r="Q169" i="6"/>
  <c r="Q157" i="6"/>
  <c r="Q126" i="6"/>
  <c r="Q119" i="6"/>
  <c r="Q173" i="6"/>
  <c r="Q123" i="6"/>
  <c r="Q111" i="6"/>
  <c r="Q50" i="6"/>
  <c r="Q193" i="6"/>
  <c r="Q73" i="6"/>
  <c r="Q62" i="6"/>
  <c r="Q44" i="6"/>
  <c r="Q190" i="6"/>
  <c r="Q154" i="6"/>
  <c r="Q78" i="6"/>
  <c r="Q46" i="6"/>
  <c r="Q142" i="6"/>
  <c r="Q99" i="6"/>
  <c r="Q26" i="6"/>
  <c r="Q134" i="6"/>
  <c r="Q177" i="6"/>
  <c r="Q97" i="6"/>
  <c r="Q5" i="6"/>
  <c r="Q31" i="6"/>
  <c r="Q47" i="6"/>
  <c r="Q186" i="6"/>
  <c r="Q67" i="6"/>
  <c r="Q15" i="6"/>
  <c r="Q125" i="6"/>
  <c r="Q86" i="6"/>
  <c r="Q158" i="6"/>
  <c r="Q197" i="6"/>
  <c r="Q94" i="6"/>
  <c r="Q76" i="6"/>
  <c r="Q152" i="6"/>
  <c r="Q101" i="6"/>
  <c r="Q45" i="6"/>
  <c r="Q110" i="6"/>
  <c r="Q13" i="6"/>
  <c r="Q195" i="6"/>
  <c r="Q55" i="6"/>
  <c r="Q90" i="6"/>
  <c r="Q27" i="6"/>
  <c r="Q53" i="6"/>
  <c r="Q155" i="6"/>
  <c r="Q79" i="6"/>
  <c r="Q51" i="6"/>
  <c r="Q60" i="6"/>
  <c r="Q95" i="6"/>
  <c r="Q58" i="6"/>
  <c r="Q41" i="6"/>
  <c r="Q174" i="6"/>
  <c r="Q40" i="6"/>
  <c r="Q194" i="6"/>
  <c r="Q147" i="6"/>
  <c r="Q100" i="6"/>
  <c r="Q48" i="6"/>
  <c r="Q57" i="6"/>
  <c r="Q23" i="6"/>
  <c r="Q92" i="6"/>
  <c r="Q88" i="6"/>
  <c r="Q22" i="6"/>
  <c r="Q199" i="6"/>
  <c r="Q42" i="6"/>
  <c r="Q32" i="6"/>
  <c r="Q129" i="6"/>
  <c r="Q71" i="6"/>
  <c r="Q18" i="6"/>
  <c r="Q98" i="6"/>
  <c r="Q61" i="6"/>
  <c r="Q121" i="6"/>
  <c r="Q20" i="6"/>
  <c r="Q36" i="6"/>
  <c r="Q156" i="6"/>
  <c r="Q49" i="6"/>
</calcChain>
</file>

<file path=xl/sharedStrings.xml><?xml version="1.0" encoding="utf-8"?>
<sst xmlns="http://schemas.openxmlformats.org/spreadsheetml/2006/main" count="1039" uniqueCount="240">
  <si>
    <t>cm/kyr (age 50%) -binned 1000 yrs</t>
  </si>
  <si>
    <t>Label identifier</t>
  </si>
  <si>
    <t>Exp</t>
  </si>
  <si>
    <t>Site</t>
  </si>
  <si>
    <t>Hole</t>
  </si>
  <si>
    <t>Core</t>
  </si>
  <si>
    <t>Type</t>
  </si>
  <si>
    <t>Sect</t>
  </si>
  <si>
    <t>A/W</t>
  </si>
  <si>
    <t>Top offset (cm)</t>
  </si>
  <si>
    <t>Bottom offset (cm)</t>
  </si>
  <si>
    <t>Top depth CSF-A (m)</t>
  </si>
  <si>
    <t>Bottom depth CSF-A (m)</t>
  </si>
  <si>
    <t>Top depth CCSF-341-U1421-ABCDEF-20150810 (m)</t>
  </si>
  <si>
    <t>Bottom depth CCSF-341-U1421-ABCDEF-20150810 (m)</t>
  </si>
  <si>
    <t>U1421</t>
  </si>
  <si>
    <t>C</t>
  </si>
  <si>
    <t>H</t>
  </si>
  <si>
    <t>W</t>
  </si>
  <si>
    <t>341-U1421C-1H-1-W 0/2-COWAN</t>
  </si>
  <si>
    <t>A</t>
  </si>
  <si>
    <t>341-U1421C-1H-1-W 52/54-ZELLERS</t>
  </si>
  <si>
    <t>341-U1421C-1H-1-W 100/102-COWAN</t>
  </si>
  <si>
    <t>341-U1421C-1H-2-W 0/2-COWAN</t>
  </si>
  <si>
    <t>341-U1421C-1H-2-W 51/53-ZELLERS</t>
  </si>
  <si>
    <t>341-U1421C-1H-2-W 102/104-COWAN</t>
  </si>
  <si>
    <t>341-U1421C-1H-3-W 7/9-COWAN</t>
  </si>
  <si>
    <t>341-U1421C-1H-3-W 52/54-ZELLERS</t>
  </si>
  <si>
    <t>341-U1421C-1H-3-W 100/102-COWAN</t>
  </si>
  <si>
    <t>341-U1421C-1H-4-W 0/2-COWAN</t>
  </si>
  <si>
    <t>341-U1421C-1H-4-W 51/53-ZELLERS</t>
  </si>
  <si>
    <t>341-U1421C-1H-4-W 102/104-COWAN</t>
  </si>
  <si>
    <t>341-U1421C-1H-5-W 0/2-COWAN</t>
  </si>
  <si>
    <t>CC</t>
  </si>
  <si>
    <t>341-U1421C-1H-5-W 100/102-COWAN</t>
  </si>
  <si>
    <t>341-U1421A-2H-1-W 100/102-COWAN</t>
  </si>
  <si>
    <t>341-U1421A-2H-2-W 0/2-COWAN</t>
  </si>
  <si>
    <t>341-U1421A-2H-2-W 50/52-ZELLERS</t>
  </si>
  <si>
    <t>341-U1421A-2H-2-W 100/102-COWAN</t>
  </si>
  <si>
    <t>341-U1421A-2H-3-W 0/2-COWAN</t>
  </si>
  <si>
    <t>341-U1421A-2H-3-W 54/56-ZELLERS</t>
  </si>
  <si>
    <t>341-U1421A-2H-3-W 102/104-COWAN</t>
  </si>
  <si>
    <t>341-U1421A-2H-4-W 0/2-COWAN</t>
  </si>
  <si>
    <t>341-U1421A-2H-4-W 54/56-ZELLERS</t>
  </si>
  <si>
    <t>341-U1421A-2H-4-W 104/106-COWAN</t>
  </si>
  <si>
    <t>341-U1421A-2H-5-W 0/2-COWAN</t>
  </si>
  <si>
    <t>341-U1421A-2H-5-W 54/56-ZELLERS</t>
  </si>
  <si>
    <t>341-U1421A-2H-5-W 102/104-COWAN</t>
  </si>
  <si>
    <t>341-U1421A-2H-6-W 0/2-COWAN</t>
  </si>
  <si>
    <t>341-U1421A-2H-6-W 47/49-ZELLERS</t>
  </si>
  <si>
    <t>341-U1421A-2H-6-W 100/102-COWAN</t>
  </si>
  <si>
    <t>341-U1421A-2H-7-W 5/7-COWAN</t>
  </si>
  <si>
    <t>341-U1421A-2H-7-W 51/53-ZELLERS</t>
  </si>
  <si>
    <t>341-U1421A-3H-1-W 51/53-ZELLERS</t>
  </si>
  <si>
    <t>341-U1421A-3H-1-W 102/104-COWAN</t>
  </si>
  <si>
    <t>341-U1421A-3H-2-W 0/2-COWAN</t>
  </si>
  <si>
    <t>341-U1421A-3H-2-W 51/53-ZELLERS</t>
  </si>
  <si>
    <t>341-U1421A-3H-2-W 100/102-COWAN</t>
  </si>
  <si>
    <t>341-U1421A-3H-3-W 0/2-COWAN</t>
  </si>
  <si>
    <t>341-U1421C-3H-2-W 51/53-ZELLERS</t>
  </si>
  <si>
    <t>341-U1421C-3H-2-W 100/102-COWAN</t>
  </si>
  <si>
    <t>341-U1421C-3H-3-W 0/2-COWAN</t>
  </si>
  <si>
    <t>341-U1421C-3H-3-W 51/53-ZELLERS</t>
  </si>
  <si>
    <t>341-U1421C-3H-3-W 100/102-COWAN</t>
  </si>
  <si>
    <t>341-U1421C-3H-4-W 0/2-COWAN</t>
  </si>
  <si>
    <t>341-U1421C-3H-4-W 51/53-ZELLERS</t>
  </si>
  <si>
    <t>341-U1421C-3H-4-W 100/102-COWAN</t>
  </si>
  <si>
    <t>341-U1421C-3H-5-W 0/2-COWAN</t>
  </si>
  <si>
    <t>341-U1421C-3H-5-W 2/4-ZELLERS</t>
  </si>
  <si>
    <t>341-U1421C-3H-5-W 51/53-ZELLERS</t>
  </si>
  <si>
    <t>341-U1421C-3H-5-W 100/102-COWAN</t>
  </si>
  <si>
    <t>341-U1421C-3H-6-W 51/53-ZELLERS</t>
  </si>
  <si>
    <t>341-U1421C-3H-6-W 100/102-COWAN</t>
  </si>
  <si>
    <t>341-U1421C-3H-7-W 0/2-COWAN</t>
  </si>
  <si>
    <t>341-U1421C-4H-1-W 3/5-COWAN</t>
  </si>
  <si>
    <t>341-U1421C-4H-1-W 52/54-ZELLERS</t>
  </si>
  <si>
    <t>341-U1421C-4H-1-W 100/102-COWAN</t>
  </si>
  <si>
    <t>341-U1421C-4H-CC-W 0/2-COWAN</t>
  </si>
  <si>
    <t>341-U1421C-5H-1-W 0/2-Cowan</t>
  </si>
  <si>
    <t>341-U1421C-5H-1-W 50/52-Cowan</t>
  </si>
  <si>
    <t>341-U1421C-5H-2-W 9/11-Cowan</t>
  </si>
  <si>
    <t>341-U1421C-5H-2-W 50/52-Cowan</t>
  </si>
  <si>
    <t>341-U1421C-5H-2-W 100/102-Cowan</t>
  </si>
  <si>
    <t>341-U1421C-5H-3-W 0/2-Cowan</t>
  </si>
  <si>
    <t>341-U1421C-5H-3-W 50/52-Cowan</t>
  </si>
  <si>
    <t>341-U1421C-5H-3-W 100/102-Cowan</t>
  </si>
  <si>
    <t>341-U1421C-5H-3-W 146/148-Cowan</t>
  </si>
  <si>
    <t>341-U1421C-6H-1-W 0/2-Cowan</t>
  </si>
  <si>
    <t>341-U1421C-6H-1-W 50/52-Cowan</t>
  </si>
  <si>
    <t>341-U1421C-6H-2-W 0/2-Cowan</t>
  </si>
  <si>
    <t>341-U1421C-6H-2-W 50/52-Cowan</t>
  </si>
  <si>
    <t>341-U1421C-6H-2-W 100/102-Cowan</t>
  </si>
  <si>
    <t>341-U1421C-6H-3-W 0/2-Cowan</t>
  </si>
  <si>
    <t>341-U1421C-6H-3-W 50/52-Cowan</t>
  </si>
  <si>
    <t>341-U1421C-6H-3-W 98/100-Cowan</t>
  </si>
  <si>
    <t>341-U1421C-6H-4-W 0/2-Cowan</t>
  </si>
  <si>
    <t>341-U1421C-6H-4-W 50/52-Cowan</t>
  </si>
  <si>
    <t>341-U1421C-6H-4-W 100/102-Cowan</t>
  </si>
  <si>
    <t>341-U1421C-6H-CC-W 0/2-Cowan</t>
  </si>
  <si>
    <t>341-U1421C-6H-CC-W 32/34-Cowan</t>
  </si>
  <si>
    <t>341-U1421A-6H-1-W 0/2-COWAN</t>
  </si>
  <si>
    <t>341-U1421A-6H-1-W 51/53-ZELLERS</t>
  </si>
  <si>
    <t>341-U1421A-6H-1-W 100/102-COWAN</t>
  </si>
  <si>
    <t>341-U1421A-6H-2-W 0/2-COWAN</t>
  </si>
  <si>
    <t>341-U1421A-6H-2-W 51/53-ZELLERS</t>
  </si>
  <si>
    <t>341-U1421A-6H-2-W 100/102-COWAN</t>
  </si>
  <si>
    <t>341-U1421A-6H-3-W 5/7-COWAN</t>
  </si>
  <si>
    <t>341-U1421A-6H-3-W 100/102-COWAN</t>
  </si>
  <si>
    <t>341-U1421A-6H-4-W 0/2-COWAN</t>
  </si>
  <si>
    <t>341-U1421A-6H-4-W 51/53-ZELLERS</t>
  </si>
  <si>
    <t>341-U1421A-6H-4-W 100/102-COWAN</t>
  </si>
  <si>
    <t>341-U1421A-7H-1-W 0/2-COWAN</t>
  </si>
  <si>
    <t>341-U1421A-7H-1-W 51/53-ZELLERS</t>
  </si>
  <si>
    <t>341-U1421A-7H-1-W 100/102-COWAN</t>
  </si>
  <si>
    <t>341-U1421A-7H-2-W 0/2-COWAN</t>
  </si>
  <si>
    <t>341-U1421A-7H-2-W 51/53-ZELLERS</t>
  </si>
  <si>
    <t>341-U1421A-7H-2-W 100/102-COWAN</t>
  </si>
  <si>
    <t>341-U1421A-7H-3-W 51/53-ZELLERS</t>
  </si>
  <si>
    <t>341-U1421A-7H-3-W 100/102-COWAN</t>
  </si>
  <si>
    <t>341-U1421A-7H-3-W 147/149-COWAN</t>
  </si>
  <si>
    <t>341-U1421A-7H-4-W 51/53-ZELLERS</t>
  </si>
  <si>
    <t>341-U1421A-7H-4-W 100/102-COWAN</t>
  </si>
  <si>
    <t>341-U1421A-7H-5-W 5/9-COWAN</t>
  </si>
  <si>
    <t>341-U1421A-7H-5-W 51/55-ZELLERS</t>
  </si>
  <si>
    <t>341-U1421A-7H-5-W 100/104-COWAN</t>
  </si>
  <si>
    <t>341-U1421A-7H-6-W 0/2-COWAN</t>
  </si>
  <si>
    <t>341-U1421A-7H-6-W 51/53-ZELLERS</t>
  </si>
  <si>
    <t>341-U1421A-7H-6-W 100/102-COWAN</t>
  </si>
  <si>
    <t>341-U1421A-7H-7-W 0/2-COWAN</t>
  </si>
  <si>
    <t>341-U1421A-7H-7-W 51/53-ZELLERS</t>
  </si>
  <si>
    <t>341-U1421A-7H-CC-W 0/2-COWAN</t>
  </si>
  <si>
    <t>341-U1421A-8H-1-W 0/4-COWAN</t>
  </si>
  <si>
    <t>341-U1421A-8H-1-W 51/55-ZELLERS</t>
  </si>
  <si>
    <t>341-U1421A-8H-1-W 100/104-COWAN</t>
  </si>
  <si>
    <t>341-U1421A-8H-2-W 0/4-COWAN</t>
  </si>
  <si>
    <t>341-U1421A-8H-2-W 51/55-ZELLERS</t>
  </si>
  <si>
    <t>341-U1421A-8H-2-W 100/104-COWAN</t>
  </si>
  <si>
    <t>341-U1421A-8H-3-W 5/9-COWAN</t>
  </si>
  <si>
    <t>341-U1421A-8H-3-W 51/55-ZELLERS</t>
  </si>
  <si>
    <t>341-U1421A-8H-3-W 100/104-COWAN</t>
  </si>
  <si>
    <t>341-U1421A-8H-4-W 0/4-COWAN</t>
  </si>
  <si>
    <t>341-U1421A-8H-4-W 51/55-ZELLERS</t>
  </si>
  <si>
    <t>341-U1421A-9H-1-W 8/10-COWAN</t>
  </si>
  <si>
    <t>341-U1421A-9H-1-W 55/57-ZELLERS</t>
  </si>
  <si>
    <t>341-U1421A-9H-1-W 105/107-COWAN</t>
  </si>
  <si>
    <t>341-U1421A-9H-2-W 0/4-COWAN</t>
  </si>
  <si>
    <t>341-U1421A-9H-2-W 51/55-ZELLERS</t>
  </si>
  <si>
    <t>341-U1421A-9H-2-W 100/104-COWAN</t>
  </si>
  <si>
    <t>341-U1421A-9H-3-W 5/9-COWAN</t>
  </si>
  <si>
    <t>341-U1421A-9H-3-W 55/59-ZELLERS</t>
  </si>
  <si>
    <t>341-U1421A-9H-3-W 105/109-COWAN</t>
  </si>
  <si>
    <t>341-U1421A-9H-3-W 147/151-COWAN</t>
  </si>
  <si>
    <t>341-U1421A-10H-1-W 5/7-COWAN</t>
  </si>
  <si>
    <t>341-U1421A-10H-1-W 51/53-ZELLERS</t>
  </si>
  <si>
    <t>341-U1421A-11H-1-W 0/4-COWAN</t>
  </si>
  <si>
    <t>341-U1421A-11H-1-W 51/55-ZELLERS</t>
  </si>
  <si>
    <t>341-U1421A-11H-1-W 100/104-COWAN</t>
  </si>
  <si>
    <t>341-U1421A-11H-1-W 146/150-COWAN</t>
  </si>
  <si>
    <t>341-U1421A-11H-2-W 51/55-ZELLERS</t>
  </si>
  <si>
    <t>341-U1421A-11H-2-W 100/104-COWAN</t>
  </si>
  <si>
    <t>341-U1421A-11H-3-W 5/7-COWAN</t>
  </si>
  <si>
    <t>341-U1421A-11H-3-W 51/53-ZELLERS</t>
  </si>
  <si>
    <t>341-U1421A-11H-3-W 99/101-COWAN</t>
  </si>
  <si>
    <t>341-U1421A-11H-4-W 52/54-COWAN</t>
  </si>
  <si>
    <t>341-U1421A-12H-1-W 0/2-COWAN</t>
  </si>
  <si>
    <t>341-U1421A-12H-1-W 51/53-ZELLERS</t>
  </si>
  <si>
    <t>341-U1421A-12H-1-W 100/102-COWAN</t>
  </si>
  <si>
    <t>341-U1421A-12H-1-W 148/150-COWAN</t>
  </si>
  <si>
    <t>341-U1421A-12H-2-W 5/7-COWAN</t>
  </si>
  <si>
    <t>341-U1421A-12H-2-W 51/53-ZELLERS</t>
  </si>
  <si>
    <t>341-U1421A-12H-2-W 100/102-COWAN</t>
  </si>
  <si>
    <t>341-U1421A-12H-3-W 0/2-COWAN</t>
  </si>
  <si>
    <t>341-U1421A-12H-3-W 51/53-ZELLERS</t>
  </si>
  <si>
    <t>341-U1421A-12H-3-W 100/102-COWAN</t>
  </si>
  <si>
    <t>341-U1421A-13H-1-W 0/2-COWAN</t>
  </si>
  <si>
    <t>341-U1421A-12H-CC-W 0/2-COWAN</t>
  </si>
  <si>
    <t>341-U1421A-13H-1-W 51/53-ZELLERS</t>
  </si>
  <si>
    <t>341-U1421A-13H-1-W 100/102-COWAN</t>
  </si>
  <si>
    <t>341-U1421A-13H-2-W 5/7-COWAN</t>
  </si>
  <si>
    <t>341-U1421A-13H-2-W 51/53-ZELLERS</t>
  </si>
  <si>
    <t>341-U1421A-13H-2-W 100/102-COWAN</t>
  </si>
  <si>
    <t>341-U1421A-13H-CC-W 2/4-COWAN</t>
  </si>
  <si>
    <t>341-U1421A-14H-1-W 0/4-COWAN</t>
  </si>
  <si>
    <t>341-U1421A-14H-1-W 51/55-ZELLERS</t>
  </si>
  <si>
    <t>341-U1421A-14H-1-W 100/104-COWAN</t>
  </si>
  <si>
    <t>341-U1421A-14H-1-W 146/150-COWAN</t>
  </si>
  <si>
    <t>341-U1421A-14H-2-W 51/55-ZELLERS</t>
  </si>
  <si>
    <t>341-U1421A-14H-2-W 102/106-COWAN</t>
  </si>
  <si>
    <t>341-U1421A-14H-3-W 0/4-COWAN</t>
  </si>
  <si>
    <t>341-U1421A-14H-3-W 50/54-ZELLERS</t>
  </si>
  <si>
    <t>341-U1421A-14H-CC-W 0/4-COWAN</t>
  </si>
  <si>
    <t>341-U1421A-15H-1-W 0/4-COWAN</t>
  </si>
  <si>
    <t>341-U1421A-15H-CC-W 0/4-COWAN</t>
  </si>
  <si>
    <t>341-U1421A-16H-1-W 0/4-COWAN</t>
  </si>
  <si>
    <t>341-U1421A-16H-1-W 51/55-ZELLERS</t>
  </si>
  <si>
    <t>341-U1421A-16H-CC-W 0/4-COWAN</t>
  </si>
  <si>
    <t>341-U1421A-17H-1-W 0/4-COWAN</t>
  </si>
  <si>
    <t>341-U1421A-17H-1-W 51/55-ZELLERS</t>
  </si>
  <si>
    <t>341-U1421A-17H-1-W 100/104-COWAN</t>
  </si>
  <si>
    <t>341-U1421A-17H-1-W 146/150-COWAN</t>
  </si>
  <si>
    <t>341-U1421A-17H-2-W 25/29-COWAN</t>
  </si>
  <si>
    <t>341-U1421A-17H-2-W 51/55-ZELLERS</t>
  </si>
  <si>
    <t>341-U1421A-17H-2-W 100/104-COWAN</t>
  </si>
  <si>
    <t>341-U1421A-17H-2-W 139/143-COWAN</t>
  </si>
  <si>
    <t>341-U1421A-19H-1-W 4/8-COWAN</t>
  </si>
  <si>
    <t>341-U1421A-19H-1-W 51/55-ZELLERS</t>
  </si>
  <si>
    <t>341-U1421A-19H-1-W 100/104-COWAN</t>
  </si>
  <si>
    <t>341-U1421A-19H-1-W 136/140-COWAN</t>
  </si>
  <si>
    <t>341-U1421A-19H-2-W 5/9-COWAN</t>
  </si>
  <si>
    <t>341-U1421A-19H-2-W 51/55-ZELLERS</t>
  </si>
  <si>
    <t>341-U1421A-19H-2-W 100/104-COWAN</t>
  </si>
  <si>
    <t>341-U1421A-19H-cc-W 0/2-COWAN</t>
  </si>
  <si>
    <t>341-U1421A-20X-1-W 0/2-COWAN</t>
  </si>
  <si>
    <t>341-U1421A-20X-1-W 49/51-ZELLERS</t>
  </si>
  <si>
    <t>341-U1421A-21X-CC-W 2/4-COWAN</t>
  </si>
  <si>
    <t>341-U1421A-22X-1-W 0/2-COWAN</t>
  </si>
  <si>
    <t>341-U1421A-22X-1-W 51/53-ZELLERS</t>
  </si>
  <si>
    <t>341-U1421A-22X-1-W 86/88-COWAN</t>
  </si>
  <si>
    <t>341-U1421A-22X-2-W 9/11-COWAN</t>
  </si>
  <si>
    <t>341-U1421A-22X-2-W 52/54-ZELLERS</t>
  </si>
  <si>
    <t>Dry Bulk Denity</t>
  </si>
  <si>
    <t>vol. IRD (decimal)</t>
  </si>
  <si>
    <t xml:space="preserve">Total </t>
  </si>
  <si>
    <t>Fine</t>
  </si>
  <si>
    <t>Coarse</t>
  </si>
  <si>
    <t>Granule</t>
  </si>
  <si>
    <t>% Fine</t>
  </si>
  <si>
    <t>% coarse</t>
  </si>
  <si>
    <t>% Granule</t>
  </si>
  <si>
    <t>% Mud</t>
  </si>
  <si>
    <t>cs as a decimal</t>
  </si>
  <si>
    <t>wt% IRD</t>
  </si>
  <si>
    <t>X</t>
  </si>
  <si>
    <t>cc</t>
  </si>
  <si>
    <t>midpt  CCSF-341-U1421-ABCDEF-20150810 (m)</t>
  </si>
  <si>
    <t>IRD MAR - 50%</t>
  </si>
  <si>
    <t>Total in study interval</t>
  </si>
  <si>
    <t>The 50% sedimentation rate (Data 4 - sedrates) was used to generate column P (age.50%)  generated by the Bchron age model.</t>
  </si>
  <si>
    <t>Age (yr)</t>
  </si>
  <si>
    <t>Age (kyr)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</si>
</sst>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34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/>
  </cellStyleXfs>
  <cellXfs count="21">
    <xf numFmtId="0" fontId="0" fillId="0" borderId="0" xfId="0" applyFont="1" applyAlignment="1"/>
    <xf numFmtId="1" fontId="2" fillId="0" borderId="0" xfId="0" applyNumberFormat="1" applyFont="1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textRotation="90"/>
    </xf>
    <xf numFmtId="2" fontId="2" fillId="0" borderId="0" xfId="0" applyNumberFormat="1" applyFont="1" applyFill="1"/>
    <xf numFmtId="0" fontId="0" fillId="0" borderId="0" xfId="0" applyFont="1" applyFill="1" applyAlignment="1"/>
    <xf numFmtId="164" fontId="3" fillId="0" borderId="0" xfId="0" applyNumberFormat="1" applyFont="1" applyAlignment="1">
      <alignment textRotation="90"/>
    </xf>
    <xf numFmtId="0" fontId="3" fillId="0" borderId="0" xfId="0" applyFont="1" applyFill="1" applyAlignment="1">
      <alignment textRotation="90"/>
    </xf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textRotation="90" wrapText="1"/>
    </xf>
    <xf numFmtId="0" fontId="1" fillId="0" borderId="0" xfId="0" applyFont="1" applyAlignment="1"/>
    <xf numFmtId="0" fontId="2" fillId="0" borderId="0" xfId="0" applyFont="1" applyAlignment="1"/>
    <xf numFmtId="2" fontId="2" fillId="0" borderId="0" xfId="0" applyNumberFormat="1" applyFont="1" applyFill="1" applyAlignment="1"/>
    <xf numFmtId="2" fontId="0" fillId="0" borderId="0" xfId="0" applyNumberFormat="1" applyFont="1" applyAlignment="1"/>
    <xf numFmtId="2" fontId="2" fillId="0" borderId="0" xfId="0" applyNumberFormat="1" applyFont="1" applyAlignment="1">
      <alignment horizontal="center"/>
    </xf>
    <xf numFmtId="2" fontId="4" fillId="0" borderId="0" xfId="0" applyNumberFormat="1" applyFont="1"/>
    <xf numFmtId="0" fontId="3" fillId="0" borderId="0" xfId="0" applyFont="1"/>
    <xf numFmtId="0" fontId="1" fillId="0" borderId="0" xfId="0" applyFont="1" applyAlignment="1">
      <alignment wrapText="1"/>
    </xf>
  </cellXfs>
  <cellStyles count="34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Normal" xfId="0" builtinId="0"/>
    <cellStyle name="Normal 2" xfId="347" xr:uid="{00000000-0005-0000-0000-00005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217947</xdr:colOff>
      <xdr:row>8</xdr:row>
      <xdr:rowOff>50765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264"/>
  <sheetViews>
    <sheetView tabSelected="1" zoomScaleNormal="100" workbookViewId="0">
      <selection activeCell="P1" sqref="P1:Q1"/>
    </sheetView>
  </sheetViews>
  <sheetFormatPr defaultColWidth="11.125" defaultRowHeight="15" customHeight="1" x14ac:dyDescent="0.25"/>
  <cols>
    <col min="1" max="1" width="3.875" bestFit="1" customWidth="1"/>
    <col min="2" max="2" width="6.125" bestFit="1" customWidth="1"/>
    <col min="3" max="5" width="3.375" bestFit="1" customWidth="1"/>
    <col min="6" max="6" width="3.875" bestFit="1" customWidth="1"/>
    <col min="7" max="7" width="3.375" bestFit="1" customWidth="1"/>
    <col min="8" max="9" width="3.875" bestFit="1" customWidth="1"/>
    <col min="10" max="13" width="6.375" bestFit="1" customWidth="1"/>
    <col min="14" max="14" width="6.375" style="14" bestFit="1" customWidth="1"/>
    <col min="15" max="15" width="34" style="8" bestFit="1" customWidth="1"/>
    <col min="16" max="16" width="8.375" style="8" bestFit="1" customWidth="1"/>
    <col min="17" max="17" width="5.375" style="8" bestFit="1" customWidth="1"/>
    <col min="18" max="18" width="7.375" style="8" bestFit="1" customWidth="1"/>
    <col min="19" max="19" width="5.875" bestFit="1" customWidth="1"/>
    <col min="20" max="20" width="4.875" bestFit="1" customWidth="1"/>
    <col min="21" max="21" width="6.375" bestFit="1" customWidth="1"/>
    <col min="22" max="23" width="4.375" bestFit="1" customWidth="1"/>
    <col min="24" max="25" width="5.375" bestFit="1" customWidth="1"/>
    <col min="26" max="26" width="4.375" bestFit="1" customWidth="1"/>
    <col min="27" max="28" width="5.375" bestFit="1" customWidth="1"/>
    <col min="29" max="29" width="4.375" bestFit="1" customWidth="1"/>
    <col min="30" max="30" width="7.625" customWidth="1"/>
    <col min="31" max="31" width="4.375" bestFit="1" customWidth="1"/>
  </cols>
  <sheetData>
    <row r="1" spans="1:46" s="13" customFormat="1" ht="285.75" x14ac:dyDescent="0.25">
      <c r="A1" s="6" t="s">
        <v>2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9</v>
      </c>
      <c r="I1" s="6" t="s">
        <v>10</v>
      </c>
      <c r="J1" s="9" t="s">
        <v>11</v>
      </c>
      <c r="K1" s="9" t="s">
        <v>12</v>
      </c>
      <c r="L1" s="9" t="s">
        <v>13</v>
      </c>
      <c r="M1" s="9" t="s">
        <v>14</v>
      </c>
      <c r="N1" s="6" t="s">
        <v>234</v>
      </c>
      <c r="O1" s="10" t="s">
        <v>1</v>
      </c>
      <c r="P1" s="10" t="s">
        <v>238</v>
      </c>
      <c r="Q1" s="10" t="s">
        <v>239</v>
      </c>
      <c r="R1" s="10" t="s">
        <v>0</v>
      </c>
      <c r="S1" s="11" t="s">
        <v>220</v>
      </c>
      <c r="T1" s="11" t="s">
        <v>221</v>
      </c>
      <c r="U1" s="12" t="s">
        <v>222</v>
      </c>
      <c r="V1" s="12" t="s">
        <v>223</v>
      </c>
      <c r="W1" s="12" t="s">
        <v>224</v>
      </c>
      <c r="X1" s="12" t="s">
        <v>225</v>
      </c>
      <c r="Y1" s="6" t="s">
        <v>226</v>
      </c>
      <c r="Z1" s="6" t="s">
        <v>227</v>
      </c>
      <c r="AA1" s="6" t="s">
        <v>228</v>
      </c>
      <c r="AB1" s="6" t="s">
        <v>229</v>
      </c>
      <c r="AC1" s="6" t="s">
        <v>230</v>
      </c>
      <c r="AD1" s="6" t="s">
        <v>235</v>
      </c>
      <c r="AE1" s="6" t="s">
        <v>231</v>
      </c>
    </row>
    <row r="2" spans="1:46" ht="15.75" x14ac:dyDescent="0.25">
      <c r="A2" s="1">
        <v>341</v>
      </c>
      <c r="B2" s="1" t="s">
        <v>15</v>
      </c>
      <c r="C2" s="1" t="s">
        <v>16</v>
      </c>
      <c r="D2" s="1">
        <v>1</v>
      </c>
      <c r="E2" s="1" t="s">
        <v>17</v>
      </c>
      <c r="F2" s="1">
        <v>1</v>
      </c>
      <c r="G2" s="1" t="s">
        <v>18</v>
      </c>
      <c r="H2" s="1">
        <v>0</v>
      </c>
      <c r="I2" s="1">
        <v>2</v>
      </c>
      <c r="J2" s="3">
        <v>0</v>
      </c>
      <c r="K2" s="3">
        <v>0.02</v>
      </c>
      <c r="L2" s="3">
        <v>0</v>
      </c>
      <c r="M2" s="3">
        <v>0.02</v>
      </c>
      <c r="N2" s="15">
        <v>0.01</v>
      </c>
      <c r="O2" s="7" t="s">
        <v>19</v>
      </c>
      <c r="P2" s="7">
        <v>19</v>
      </c>
      <c r="Q2" s="7">
        <f>P2/1000</f>
        <v>1.9E-2</v>
      </c>
      <c r="R2" s="7">
        <v>55.8888888888889</v>
      </c>
      <c r="S2" s="4">
        <v>0.84599999999999997</v>
      </c>
      <c r="T2" s="4">
        <v>0</v>
      </c>
      <c r="U2" s="3">
        <v>15.058000000000002</v>
      </c>
      <c r="V2" s="3">
        <v>4.9099999999999998E-2</v>
      </c>
      <c r="W2" s="3">
        <v>1.6899999999999998E-2</v>
      </c>
      <c r="X2" s="3">
        <v>0</v>
      </c>
      <c r="Y2" s="3">
        <f>V2/U2*100</f>
        <v>0.3260725195909151</v>
      </c>
      <c r="Z2" s="3">
        <f>W2/U2*100</f>
        <v>0.11223270022579358</v>
      </c>
      <c r="AA2" s="3">
        <f>X2/U2*100</f>
        <v>0</v>
      </c>
      <c r="AB2" s="3">
        <f>(U2-SUM(V2:X2))/U2*100</f>
        <v>99.561694780183288</v>
      </c>
      <c r="AC2" s="3">
        <f t="shared" ref="AC2:AC33" si="0">(Z2/100)</f>
        <v>1.1223270022579358E-3</v>
      </c>
      <c r="AD2" s="3">
        <f t="shared" ref="AD2:AD33" si="1">S2*R2*AC2*T2</f>
        <v>0</v>
      </c>
      <c r="AE2" s="3">
        <f t="shared" ref="AE2:AE33" si="2">Z2*T2</f>
        <v>0</v>
      </c>
    </row>
    <row r="3" spans="1:46" ht="15.75" x14ac:dyDescent="0.25">
      <c r="A3" s="1">
        <v>341</v>
      </c>
      <c r="B3" s="1" t="s">
        <v>15</v>
      </c>
      <c r="C3" s="1" t="s">
        <v>16</v>
      </c>
      <c r="D3" s="1">
        <v>1</v>
      </c>
      <c r="E3" s="1" t="s">
        <v>17</v>
      </c>
      <c r="F3" s="1">
        <v>1</v>
      </c>
      <c r="G3" s="1" t="s">
        <v>18</v>
      </c>
      <c r="H3" s="1">
        <v>52</v>
      </c>
      <c r="I3" s="1">
        <v>54</v>
      </c>
      <c r="J3" s="3">
        <v>0.52</v>
      </c>
      <c r="K3" s="3">
        <v>0.54</v>
      </c>
      <c r="L3" s="3">
        <v>0.52</v>
      </c>
      <c r="M3" s="3">
        <v>0.54</v>
      </c>
      <c r="N3" s="15">
        <v>0.53</v>
      </c>
      <c r="O3" s="7" t="s">
        <v>21</v>
      </c>
      <c r="P3" s="7">
        <v>949</v>
      </c>
      <c r="Q3" s="7">
        <f t="shared" ref="Q3:Q66" si="3">P3/1000</f>
        <v>0.94899999999999995</v>
      </c>
      <c r="R3" s="7">
        <v>55.8888888888889</v>
      </c>
      <c r="S3" s="4">
        <v>0.84599999999999997</v>
      </c>
      <c r="T3" s="4">
        <v>0</v>
      </c>
      <c r="U3" s="17"/>
      <c r="V3" s="3"/>
      <c r="W3" s="3"/>
      <c r="X3" s="3"/>
      <c r="Y3" s="3">
        <v>3.2764225561211745E-2</v>
      </c>
      <c r="Z3" s="3">
        <v>2.5597051219703494E-2</v>
      </c>
      <c r="AA3" s="3">
        <v>0</v>
      </c>
      <c r="AB3" s="3">
        <v>99.941638723219071</v>
      </c>
      <c r="AC3" s="3">
        <f t="shared" si="0"/>
        <v>2.5597051219703495E-4</v>
      </c>
      <c r="AD3" s="3">
        <f t="shared" si="1"/>
        <v>0</v>
      </c>
      <c r="AE3" s="3">
        <f t="shared" si="2"/>
        <v>0</v>
      </c>
    </row>
    <row r="4" spans="1:46" ht="15.75" x14ac:dyDescent="0.25">
      <c r="A4" s="1">
        <v>341</v>
      </c>
      <c r="B4" s="1" t="s">
        <v>15</v>
      </c>
      <c r="C4" s="1" t="s">
        <v>16</v>
      </c>
      <c r="D4" s="1">
        <v>1</v>
      </c>
      <c r="E4" s="1" t="s">
        <v>17</v>
      </c>
      <c r="F4" s="1">
        <v>1</v>
      </c>
      <c r="G4" s="1" t="s">
        <v>18</v>
      </c>
      <c r="H4" s="1">
        <v>100</v>
      </c>
      <c r="I4" s="1">
        <v>102</v>
      </c>
      <c r="J4" s="3">
        <v>1</v>
      </c>
      <c r="K4" s="3">
        <v>1.02</v>
      </c>
      <c r="L4" s="3">
        <v>1</v>
      </c>
      <c r="M4" s="3">
        <v>1.02</v>
      </c>
      <c r="N4" s="15">
        <v>1.01</v>
      </c>
      <c r="O4" s="7" t="s">
        <v>22</v>
      </c>
      <c r="P4" s="7">
        <v>1807</v>
      </c>
      <c r="Q4" s="7">
        <f t="shared" si="3"/>
        <v>1.8069999999999999</v>
      </c>
      <c r="R4" s="7">
        <v>55.8888888888889</v>
      </c>
      <c r="S4" s="4">
        <v>0.84599999999999997</v>
      </c>
      <c r="T4" s="4">
        <v>0</v>
      </c>
      <c r="U4" s="3">
        <v>18.343399999999999</v>
      </c>
      <c r="V4" s="3">
        <v>3.1399999999999997E-2</v>
      </c>
      <c r="W4" s="3">
        <v>1.4200000000000001E-2</v>
      </c>
      <c r="X4" s="3">
        <v>0</v>
      </c>
      <c r="Y4" s="3">
        <f>V4/U4*100</f>
        <v>0.17117873458573654</v>
      </c>
      <c r="Z4" s="3">
        <f>W4/U4*100</f>
        <v>7.74120392075624E-2</v>
      </c>
      <c r="AA4" s="3">
        <f>X4/U4*100</f>
        <v>0</v>
      </c>
      <c r="AB4" s="3">
        <f>(U4-SUM(V4:X4))/U4*100</f>
        <v>99.751409226206704</v>
      </c>
      <c r="AC4" s="3">
        <f t="shared" si="0"/>
        <v>7.7412039207562402E-4</v>
      </c>
      <c r="AD4" s="3">
        <f t="shared" si="1"/>
        <v>0</v>
      </c>
      <c r="AE4" s="3">
        <f t="shared" si="2"/>
        <v>0</v>
      </c>
    </row>
    <row r="5" spans="1:46" ht="15.75" x14ac:dyDescent="0.25">
      <c r="A5" s="1">
        <v>341</v>
      </c>
      <c r="B5" s="1" t="s">
        <v>15</v>
      </c>
      <c r="C5" s="1" t="s">
        <v>16</v>
      </c>
      <c r="D5" s="1">
        <v>1</v>
      </c>
      <c r="E5" s="1" t="s">
        <v>17</v>
      </c>
      <c r="F5" s="1">
        <v>2</v>
      </c>
      <c r="G5" s="1" t="s">
        <v>18</v>
      </c>
      <c r="H5" s="1">
        <v>0</v>
      </c>
      <c r="I5" s="1">
        <v>2</v>
      </c>
      <c r="J5" s="3">
        <v>1.5</v>
      </c>
      <c r="K5" s="3">
        <v>1.52</v>
      </c>
      <c r="L5" s="3">
        <v>1.5</v>
      </c>
      <c r="M5" s="3">
        <v>1.52</v>
      </c>
      <c r="N5" s="15">
        <v>1.51</v>
      </c>
      <c r="O5" s="7" t="s">
        <v>23</v>
      </c>
      <c r="P5" s="7">
        <v>2701</v>
      </c>
      <c r="Q5" s="7">
        <f t="shared" si="3"/>
        <v>2.7010000000000001</v>
      </c>
      <c r="R5" s="7">
        <v>55.882352941176499</v>
      </c>
      <c r="S5" s="4">
        <v>0.84599999999999997</v>
      </c>
      <c r="T5" s="4">
        <v>0</v>
      </c>
      <c r="U5" s="3">
        <v>13.293000000000001</v>
      </c>
      <c r="V5" s="3">
        <v>5.1400000000000001E-2</v>
      </c>
      <c r="W5" s="3">
        <v>5.4999999999999997E-3</v>
      </c>
      <c r="X5" s="3">
        <v>0</v>
      </c>
      <c r="Y5" s="3">
        <f>V5/U5*100</f>
        <v>0.3866696757692018</v>
      </c>
      <c r="Z5" s="3">
        <f>W5/U5*100</f>
        <v>4.1375159858572173E-2</v>
      </c>
      <c r="AA5" s="3">
        <f>X5/U5*100</f>
        <v>0</v>
      </c>
      <c r="AB5" s="3">
        <f>(U5-SUM(V5:X5))/U5*100</f>
        <v>99.571955164372213</v>
      </c>
      <c r="AC5" s="3">
        <f t="shared" si="0"/>
        <v>4.1375159858572175E-4</v>
      </c>
      <c r="AD5" s="3">
        <f t="shared" si="1"/>
        <v>0</v>
      </c>
      <c r="AE5" s="3">
        <f t="shared" si="2"/>
        <v>0</v>
      </c>
    </row>
    <row r="6" spans="1:46" ht="15.75" x14ac:dyDescent="0.25">
      <c r="A6" s="1">
        <v>341</v>
      </c>
      <c r="B6" s="1" t="s">
        <v>15</v>
      </c>
      <c r="C6" s="1" t="s">
        <v>16</v>
      </c>
      <c r="D6" s="1">
        <v>1</v>
      </c>
      <c r="E6" s="1" t="s">
        <v>17</v>
      </c>
      <c r="F6" s="1">
        <v>2</v>
      </c>
      <c r="G6" s="1" t="s">
        <v>18</v>
      </c>
      <c r="H6" s="1">
        <v>51</v>
      </c>
      <c r="I6" s="1">
        <v>53</v>
      </c>
      <c r="J6" s="3">
        <v>2.0099999999999998</v>
      </c>
      <c r="K6" s="3">
        <v>2.0299999999999998</v>
      </c>
      <c r="L6" s="3">
        <v>2.0099999999999998</v>
      </c>
      <c r="M6" s="3">
        <v>2.0299999999999998</v>
      </c>
      <c r="N6" s="15">
        <v>2.0199999999999996</v>
      </c>
      <c r="O6" s="7" t="s">
        <v>24</v>
      </c>
      <c r="P6" s="7">
        <v>3595</v>
      </c>
      <c r="Q6" s="7">
        <f t="shared" si="3"/>
        <v>3.5950000000000002</v>
      </c>
      <c r="R6" s="7">
        <v>55.8888888888889</v>
      </c>
      <c r="S6" s="4">
        <v>0.84599999999999997</v>
      </c>
      <c r="T6" s="4">
        <v>0</v>
      </c>
      <c r="U6" s="16"/>
      <c r="V6" s="3"/>
      <c r="W6" s="3"/>
      <c r="X6" s="3"/>
      <c r="Y6" s="3">
        <v>2.7077841129708402E-2</v>
      </c>
      <c r="Z6" s="3">
        <v>0</v>
      </c>
      <c r="AA6" s="3">
        <v>0</v>
      </c>
      <c r="AB6" s="3">
        <v>99.972922158870304</v>
      </c>
      <c r="AC6" s="3">
        <f t="shared" si="0"/>
        <v>0</v>
      </c>
      <c r="AD6" s="3">
        <f t="shared" si="1"/>
        <v>0</v>
      </c>
      <c r="AE6" s="3">
        <f t="shared" si="2"/>
        <v>0</v>
      </c>
      <c r="AT6" s="4"/>
    </row>
    <row r="7" spans="1:46" ht="15.75" x14ac:dyDescent="0.25">
      <c r="A7" s="1">
        <v>341</v>
      </c>
      <c r="B7" s="1" t="s">
        <v>15</v>
      </c>
      <c r="C7" s="1" t="s">
        <v>16</v>
      </c>
      <c r="D7" s="1">
        <v>1</v>
      </c>
      <c r="E7" s="1" t="s">
        <v>17</v>
      </c>
      <c r="F7" s="1">
        <v>2</v>
      </c>
      <c r="G7" s="1" t="s">
        <v>18</v>
      </c>
      <c r="H7" s="1">
        <v>102</v>
      </c>
      <c r="I7" s="1">
        <v>104</v>
      </c>
      <c r="J7" s="3">
        <v>2.52</v>
      </c>
      <c r="K7" s="3">
        <v>2.54</v>
      </c>
      <c r="L7" s="3">
        <v>2.52</v>
      </c>
      <c r="M7" s="3">
        <v>2.54</v>
      </c>
      <c r="N7" s="15">
        <v>2.5300000000000002</v>
      </c>
      <c r="O7" s="7" t="s">
        <v>25</v>
      </c>
      <c r="P7" s="7">
        <v>4525</v>
      </c>
      <c r="Q7" s="7">
        <f t="shared" si="3"/>
        <v>4.5250000000000004</v>
      </c>
      <c r="R7" s="7">
        <v>55.9444444444444</v>
      </c>
      <c r="S7" s="4">
        <v>0.84599999999999997</v>
      </c>
      <c r="T7" s="4">
        <v>0</v>
      </c>
      <c r="U7" s="3">
        <v>17.268799999999999</v>
      </c>
      <c r="V7" s="3">
        <v>1.9400000000000001E-2</v>
      </c>
      <c r="W7" s="3">
        <v>1.9E-3</v>
      </c>
      <c r="X7" s="3">
        <v>0</v>
      </c>
      <c r="Y7" s="3">
        <f>V7/U7*100</f>
        <v>0.11234133234503847</v>
      </c>
      <c r="Z7" s="3">
        <f>W7/U7*100</f>
        <v>1.1002501621421292E-2</v>
      </c>
      <c r="AA7" s="3">
        <f>X7/U7*100</f>
        <v>0</v>
      </c>
      <c r="AB7" s="3">
        <f>(U7-SUM(V7:X7))/U7*100</f>
        <v>99.876656166033541</v>
      </c>
      <c r="AC7" s="3">
        <f t="shared" si="0"/>
        <v>1.1002501621421292E-4</v>
      </c>
      <c r="AD7" s="3">
        <f t="shared" si="1"/>
        <v>0</v>
      </c>
      <c r="AE7" s="3">
        <f t="shared" si="2"/>
        <v>0</v>
      </c>
    </row>
    <row r="8" spans="1:46" ht="15.75" x14ac:dyDescent="0.25">
      <c r="A8" s="1">
        <v>341</v>
      </c>
      <c r="B8" s="1" t="s">
        <v>15</v>
      </c>
      <c r="C8" s="1" t="s">
        <v>16</v>
      </c>
      <c r="D8" s="1">
        <v>1</v>
      </c>
      <c r="E8" s="1" t="s">
        <v>17</v>
      </c>
      <c r="F8" s="1">
        <v>3</v>
      </c>
      <c r="G8" s="1" t="s">
        <v>18</v>
      </c>
      <c r="H8" s="1">
        <v>7</v>
      </c>
      <c r="I8" s="1">
        <v>9</v>
      </c>
      <c r="J8" s="3">
        <v>3.07</v>
      </c>
      <c r="K8" s="3">
        <v>3.09</v>
      </c>
      <c r="L8" s="3">
        <v>3.07</v>
      </c>
      <c r="M8" s="3">
        <v>3.09</v>
      </c>
      <c r="N8" s="3">
        <v>3.08</v>
      </c>
      <c r="O8" s="7" t="s">
        <v>26</v>
      </c>
      <c r="P8" s="7">
        <v>5529</v>
      </c>
      <c r="Q8" s="7">
        <f t="shared" si="3"/>
        <v>5.5289999999999999</v>
      </c>
      <c r="R8" s="7">
        <v>48.4444444444445</v>
      </c>
      <c r="S8" s="4">
        <v>0.84599999999999997</v>
      </c>
      <c r="T8" s="4">
        <v>0</v>
      </c>
      <c r="U8" s="3">
        <v>18.567699999999999</v>
      </c>
      <c r="V8" s="3">
        <v>6.6299999999999998E-2</v>
      </c>
      <c r="W8" s="3">
        <v>0</v>
      </c>
      <c r="X8" s="3">
        <v>0</v>
      </c>
      <c r="Y8" s="3">
        <f>V8/U8*100</f>
        <v>0.35707168900833169</v>
      </c>
      <c r="Z8" s="3">
        <f>W8/U8*100</f>
        <v>0</v>
      </c>
      <c r="AA8" s="3">
        <f>X8/U8*100</f>
        <v>0</v>
      </c>
      <c r="AB8" s="3">
        <f>(U8-SUM(V8:X8))/U8*100</f>
        <v>99.642928310991678</v>
      </c>
      <c r="AC8" s="3">
        <f t="shared" si="0"/>
        <v>0</v>
      </c>
      <c r="AD8" s="3">
        <f t="shared" si="1"/>
        <v>0</v>
      </c>
      <c r="AE8" s="3">
        <f t="shared" si="2"/>
        <v>0</v>
      </c>
    </row>
    <row r="9" spans="1:46" ht="15.75" x14ac:dyDescent="0.25">
      <c r="A9" s="1">
        <v>341</v>
      </c>
      <c r="B9" s="1" t="s">
        <v>15</v>
      </c>
      <c r="C9" s="1" t="s">
        <v>16</v>
      </c>
      <c r="D9" s="1">
        <v>1</v>
      </c>
      <c r="E9" s="1" t="s">
        <v>17</v>
      </c>
      <c r="F9" s="1">
        <v>3</v>
      </c>
      <c r="G9" s="1" t="s">
        <v>18</v>
      </c>
      <c r="H9" s="1">
        <v>52</v>
      </c>
      <c r="I9" s="1">
        <v>54</v>
      </c>
      <c r="J9" s="3">
        <v>3.52</v>
      </c>
      <c r="K9" s="3">
        <v>3.54</v>
      </c>
      <c r="L9" s="3">
        <v>3.52</v>
      </c>
      <c r="M9" s="3">
        <v>3.54</v>
      </c>
      <c r="N9" s="3">
        <v>3.5300000000000002</v>
      </c>
      <c r="O9" s="7" t="s">
        <v>27</v>
      </c>
      <c r="P9" s="7">
        <v>6592</v>
      </c>
      <c r="Q9" s="7">
        <f t="shared" si="3"/>
        <v>6.5919999999999996</v>
      </c>
      <c r="R9" s="7">
        <v>42.2083333333333</v>
      </c>
      <c r="S9" s="4">
        <v>1.038</v>
      </c>
      <c r="T9" s="4">
        <v>1</v>
      </c>
      <c r="U9" s="17"/>
      <c r="V9" s="3"/>
      <c r="W9" s="3"/>
      <c r="X9" s="3"/>
      <c r="Y9" s="3">
        <v>0.38728886600477025</v>
      </c>
      <c r="Z9" s="3">
        <v>5.0929605211610288E-2</v>
      </c>
      <c r="AA9" s="3">
        <v>0</v>
      </c>
      <c r="AB9" s="3">
        <v>99.561781528783627</v>
      </c>
      <c r="AC9" s="3">
        <f t="shared" si="0"/>
        <v>5.0929605211610289E-4</v>
      </c>
      <c r="AD9" s="3">
        <f t="shared" si="1"/>
        <v>2.2313405959323716E-2</v>
      </c>
      <c r="AE9" s="3">
        <f t="shared" si="2"/>
        <v>5.0929605211610288E-2</v>
      </c>
    </row>
    <row r="10" spans="1:46" ht="15.75" x14ac:dyDescent="0.25">
      <c r="A10" s="1">
        <v>341</v>
      </c>
      <c r="B10" s="1" t="s">
        <v>15</v>
      </c>
      <c r="C10" s="1" t="s">
        <v>16</v>
      </c>
      <c r="D10" s="1">
        <v>1</v>
      </c>
      <c r="E10" s="1" t="s">
        <v>17</v>
      </c>
      <c r="F10" s="1">
        <v>3</v>
      </c>
      <c r="G10" s="1" t="s">
        <v>18</v>
      </c>
      <c r="H10" s="1">
        <v>100</v>
      </c>
      <c r="I10" s="1">
        <v>102</v>
      </c>
      <c r="J10" s="3">
        <v>4</v>
      </c>
      <c r="K10" s="3">
        <v>4.0199999999999996</v>
      </c>
      <c r="L10" s="3">
        <v>4</v>
      </c>
      <c r="M10" s="3">
        <v>4.0199999999999996</v>
      </c>
      <c r="N10" s="3">
        <v>4.01</v>
      </c>
      <c r="O10" s="7" t="s">
        <v>28</v>
      </c>
      <c r="P10" s="7">
        <v>7730</v>
      </c>
      <c r="Q10" s="7">
        <f t="shared" si="3"/>
        <v>7.73</v>
      </c>
      <c r="R10" s="7">
        <v>42.1666666666667</v>
      </c>
      <c r="S10" s="4">
        <v>1.038</v>
      </c>
      <c r="T10" s="4">
        <v>0.5</v>
      </c>
      <c r="U10" s="3">
        <v>11.056700000000001</v>
      </c>
      <c r="V10" s="3">
        <v>2.07E-2</v>
      </c>
      <c r="W10" s="3">
        <v>0</v>
      </c>
      <c r="X10" s="3">
        <v>0</v>
      </c>
      <c r="Y10" s="3">
        <f>V10/U10*100</f>
        <v>0.18721680067289515</v>
      </c>
      <c r="Z10" s="3">
        <f>W10/U10*100</f>
        <v>0</v>
      </c>
      <c r="AA10" s="3">
        <f>X10/U10*100</f>
        <v>0</v>
      </c>
      <c r="AB10" s="3">
        <f>(U10-SUM(V10:X10))/U10*100</f>
        <v>99.8127831993271</v>
      </c>
      <c r="AC10" s="3">
        <f t="shared" si="0"/>
        <v>0</v>
      </c>
      <c r="AD10" s="3">
        <f t="shared" si="1"/>
        <v>0</v>
      </c>
      <c r="AE10" s="3">
        <f t="shared" si="2"/>
        <v>0</v>
      </c>
    </row>
    <row r="11" spans="1:46" ht="15.75" x14ac:dyDescent="0.25">
      <c r="A11" s="1">
        <v>341</v>
      </c>
      <c r="B11" s="1" t="s">
        <v>15</v>
      </c>
      <c r="C11" s="1" t="s">
        <v>16</v>
      </c>
      <c r="D11" s="1">
        <v>1</v>
      </c>
      <c r="E11" s="1" t="s">
        <v>17</v>
      </c>
      <c r="F11" s="1">
        <v>4</v>
      </c>
      <c r="G11" s="1" t="s">
        <v>18</v>
      </c>
      <c r="H11" s="1">
        <v>0</v>
      </c>
      <c r="I11" s="1">
        <v>2</v>
      </c>
      <c r="J11" s="3">
        <v>4.5</v>
      </c>
      <c r="K11" s="3">
        <v>4.5199999999999996</v>
      </c>
      <c r="L11" s="3">
        <v>4.5</v>
      </c>
      <c r="M11" s="3">
        <v>4.5199999999999996</v>
      </c>
      <c r="N11" s="3">
        <v>4.51</v>
      </c>
      <c r="O11" s="7" t="s">
        <v>29</v>
      </c>
      <c r="P11" s="7">
        <v>8916</v>
      </c>
      <c r="Q11" s="7">
        <f t="shared" si="3"/>
        <v>8.9160000000000004</v>
      </c>
      <c r="R11" s="7">
        <v>42.1666666666666</v>
      </c>
      <c r="S11" s="4">
        <v>1.038</v>
      </c>
      <c r="T11" s="4">
        <v>0</v>
      </c>
      <c r="U11" s="3">
        <v>14.2521</v>
      </c>
      <c r="V11" s="3">
        <v>1.9E-2</v>
      </c>
      <c r="W11" s="3">
        <v>0</v>
      </c>
      <c r="X11" s="3">
        <v>0</v>
      </c>
      <c r="Y11" s="3">
        <f>V11/U11*100</f>
        <v>0.13331368710575983</v>
      </c>
      <c r="Z11" s="3">
        <f>W11/U11*100</f>
        <v>0</v>
      </c>
      <c r="AA11" s="3">
        <f>X11/U11*100</f>
        <v>0</v>
      </c>
      <c r="AB11" s="3">
        <f>(U11-SUM(V11:X11))/U11*100</f>
        <v>99.866686312894231</v>
      </c>
      <c r="AC11" s="3">
        <f t="shared" si="0"/>
        <v>0</v>
      </c>
      <c r="AD11" s="3">
        <f t="shared" si="1"/>
        <v>0</v>
      </c>
      <c r="AE11" s="3">
        <f t="shared" si="2"/>
        <v>0</v>
      </c>
    </row>
    <row r="12" spans="1:46" ht="15.75" x14ac:dyDescent="0.25">
      <c r="A12" s="1">
        <v>341</v>
      </c>
      <c r="B12" s="1" t="s">
        <v>15</v>
      </c>
      <c r="C12" s="1" t="s">
        <v>16</v>
      </c>
      <c r="D12" s="1">
        <v>1</v>
      </c>
      <c r="E12" s="1" t="s">
        <v>17</v>
      </c>
      <c r="F12" s="1">
        <v>4</v>
      </c>
      <c r="G12" s="1" t="s">
        <v>18</v>
      </c>
      <c r="H12" s="1">
        <v>51</v>
      </c>
      <c r="I12" s="1">
        <v>53</v>
      </c>
      <c r="J12" s="3">
        <v>5.01</v>
      </c>
      <c r="K12" s="3">
        <v>5.03</v>
      </c>
      <c r="L12" s="3">
        <v>5.01</v>
      </c>
      <c r="M12" s="3">
        <v>5.03</v>
      </c>
      <c r="N12" s="3">
        <v>5.0199999999999996</v>
      </c>
      <c r="O12" s="7" t="s">
        <v>30</v>
      </c>
      <c r="P12" s="7">
        <v>10126</v>
      </c>
      <c r="Q12" s="7">
        <f t="shared" si="3"/>
        <v>10.125999999999999</v>
      </c>
      <c r="R12" s="7">
        <v>42.190217391304401</v>
      </c>
      <c r="S12" s="4">
        <v>1.038</v>
      </c>
      <c r="T12" s="4">
        <v>0</v>
      </c>
      <c r="U12" s="17"/>
      <c r="V12" s="3"/>
      <c r="W12" s="3"/>
      <c r="X12" s="3"/>
      <c r="Y12" s="3">
        <v>0.21929732166555826</v>
      </c>
      <c r="Z12" s="3">
        <v>6.9517882948744295E-2</v>
      </c>
      <c r="AA12" s="3">
        <v>0</v>
      </c>
      <c r="AB12" s="3">
        <v>99.711184795385705</v>
      </c>
      <c r="AC12" s="3">
        <f t="shared" si="0"/>
        <v>6.95178829487443E-4</v>
      </c>
      <c r="AD12" s="3">
        <f t="shared" si="1"/>
        <v>0</v>
      </c>
      <c r="AE12" s="3">
        <f t="shared" si="2"/>
        <v>0</v>
      </c>
    </row>
    <row r="13" spans="1:46" ht="15.75" x14ac:dyDescent="0.25">
      <c r="A13" s="1">
        <v>341</v>
      </c>
      <c r="B13" s="1" t="s">
        <v>15</v>
      </c>
      <c r="C13" s="1" t="s">
        <v>16</v>
      </c>
      <c r="D13" s="1">
        <v>1</v>
      </c>
      <c r="E13" s="1" t="s">
        <v>17</v>
      </c>
      <c r="F13" s="1">
        <v>4</v>
      </c>
      <c r="G13" s="1" t="s">
        <v>18</v>
      </c>
      <c r="H13" s="1">
        <v>102</v>
      </c>
      <c r="I13" s="1">
        <v>104</v>
      </c>
      <c r="J13" s="3">
        <v>5.52</v>
      </c>
      <c r="K13" s="3">
        <v>5.54</v>
      </c>
      <c r="L13" s="3">
        <v>5.52</v>
      </c>
      <c r="M13" s="3">
        <v>5.54</v>
      </c>
      <c r="N13" s="3">
        <v>5.5299999999999994</v>
      </c>
      <c r="O13" s="7" t="s">
        <v>31</v>
      </c>
      <c r="P13" s="7">
        <v>11310</v>
      </c>
      <c r="Q13" s="7">
        <f t="shared" si="3"/>
        <v>11.31</v>
      </c>
      <c r="R13" s="7">
        <v>42.2083333333334</v>
      </c>
      <c r="S13" s="4">
        <v>1.038</v>
      </c>
      <c r="T13" s="4">
        <v>0</v>
      </c>
      <c r="U13" s="3">
        <v>19.132899999999999</v>
      </c>
      <c r="V13" s="3">
        <v>0.15010000000000001</v>
      </c>
      <c r="W13" s="3">
        <v>1.26E-2</v>
      </c>
      <c r="X13" s="3">
        <v>0</v>
      </c>
      <c r="Y13" s="3">
        <f>V13/U13*100</f>
        <v>0.7845125412248013</v>
      </c>
      <c r="Z13" s="3">
        <f>W13/U13*100</f>
        <v>6.5855150029530282E-2</v>
      </c>
      <c r="AA13" s="3">
        <f>X13/U13*100</f>
        <v>0</v>
      </c>
      <c r="AB13" s="3">
        <f>(U13-SUM(V13:X13))/U13*100</f>
        <v>99.149632308745666</v>
      </c>
      <c r="AC13" s="3">
        <f t="shared" si="0"/>
        <v>6.5855150029530286E-4</v>
      </c>
      <c r="AD13" s="3">
        <f t="shared" si="1"/>
        <v>0</v>
      </c>
      <c r="AE13" s="3">
        <f t="shared" si="2"/>
        <v>0</v>
      </c>
    </row>
    <row r="14" spans="1:46" ht="15.75" x14ac:dyDescent="0.25">
      <c r="A14" s="1">
        <v>341</v>
      </c>
      <c r="B14" s="1" t="s">
        <v>15</v>
      </c>
      <c r="C14" s="1" t="s">
        <v>16</v>
      </c>
      <c r="D14" s="1">
        <v>1</v>
      </c>
      <c r="E14" s="1" t="s">
        <v>17</v>
      </c>
      <c r="F14" s="1">
        <v>5</v>
      </c>
      <c r="G14" s="1" t="s">
        <v>18</v>
      </c>
      <c r="H14" s="1">
        <v>0</v>
      </c>
      <c r="I14" s="1">
        <v>2</v>
      </c>
      <c r="J14" s="3">
        <v>6</v>
      </c>
      <c r="K14" s="3">
        <v>6.02</v>
      </c>
      <c r="L14" s="3">
        <v>6</v>
      </c>
      <c r="M14" s="3">
        <v>6.02</v>
      </c>
      <c r="N14" s="3">
        <v>6.01</v>
      </c>
      <c r="O14" s="7" t="s">
        <v>32</v>
      </c>
      <c r="P14" s="7">
        <v>12474</v>
      </c>
      <c r="Q14" s="7">
        <f t="shared" si="3"/>
        <v>12.474</v>
      </c>
      <c r="R14" s="7">
        <v>38.6578962502875</v>
      </c>
      <c r="S14" s="4">
        <v>1.3480000000000001</v>
      </c>
      <c r="T14" s="4">
        <v>0.5</v>
      </c>
      <c r="U14" s="3">
        <v>13.695500000000001</v>
      </c>
      <c r="V14" s="3">
        <v>4.5400000000000003E-2</v>
      </c>
      <c r="W14" s="3">
        <v>0</v>
      </c>
      <c r="X14" s="3">
        <v>0</v>
      </c>
      <c r="Y14" s="3">
        <f>V14/U14*100</f>
        <v>0.33149574677813881</v>
      </c>
      <c r="Z14" s="3">
        <f>W14/U14*100</f>
        <v>0</v>
      </c>
      <c r="AA14" s="3">
        <f>X14/U14*100</f>
        <v>0</v>
      </c>
      <c r="AB14" s="3">
        <f>(U14-SUM(V14:X14))/U14*100</f>
        <v>99.668504253221855</v>
      </c>
      <c r="AC14" s="3">
        <f t="shared" si="0"/>
        <v>0</v>
      </c>
      <c r="AD14" s="3">
        <f t="shared" si="1"/>
        <v>0</v>
      </c>
      <c r="AE14" s="3">
        <f t="shared" si="2"/>
        <v>0</v>
      </c>
    </row>
    <row r="15" spans="1:46" ht="15.75" x14ac:dyDescent="0.25">
      <c r="A15" s="1">
        <v>341</v>
      </c>
      <c r="B15" s="1" t="s">
        <v>15</v>
      </c>
      <c r="C15" s="1" t="s">
        <v>16</v>
      </c>
      <c r="D15" s="1">
        <v>1</v>
      </c>
      <c r="E15" s="1" t="s">
        <v>17</v>
      </c>
      <c r="F15" s="1">
        <v>5</v>
      </c>
      <c r="G15" s="1" t="s">
        <v>18</v>
      </c>
      <c r="H15" s="1">
        <v>100</v>
      </c>
      <c r="I15" s="1">
        <v>102</v>
      </c>
      <c r="J15" s="3">
        <v>7</v>
      </c>
      <c r="K15" s="3">
        <v>7.02</v>
      </c>
      <c r="L15" s="3">
        <v>7</v>
      </c>
      <c r="M15" s="3">
        <v>7.02</v>
      </c>
      <c r="N15" s="3">
        <v>7.01</v>
      </c>
      <c r="O15" s="7" t="s">
        <v>34</v>
      </c>
      <c r="P15" s="7">
        <v>15772</v>
      </c>
      <c r="Q15" s="7">
        <f t="shared" si="3"/>
        <v>15.772</v>
      </c>
      <c r="R15" s="7">
        <v>46.739999999999995</v>
      </c>
      <c r="S15" s="4">
        <v>1.583</v>
      </c>
      <c r="T15" s="4">
        <v>0.9</v>
      </c>
      <c r="U15" s="3">
        <v>22.767000000000003</v>
      </c>
      <c r="V15" s="3">
        <v>0.89649999999999996</v>
      </c>
      <c r="W15" s="3">
        <v>5.1799999999999999E-2</v>
      </c>
      <c r="X15" s="3">
        <v>5.8700000000000002E-2</v>
      </c>
      <c r="Y15" s="3">
        <f>V15/U15*100</f>
        <v>3.9377168709096493</v>
      </c>
      <c r="Z15" s="3">
        <f>W15/U15*100</f>
        <v>0.22752229103527033</v>
      </c>
      <c r="AA15" s="3">
        <f>X15/U15*100</f>
        <v>0.25782931435850132</v>
      </c>
      <c r="AB15" s="3">
        <f>(U15-SUM(V15:X15))/U15*100</f>
        <v>95.576931523696572</v>
      </c>
      <c r="AC15" s="3">
        <f t="shared" si="0"/>
        <v>2.2752229103527033E-3</v>
      </c>
      <c r="AD15" s="3">
        <f t="shared" si="1"/>
        <v>0.15150818115693765</v>
      </c>
      <c r="AE15" s="3">
        <f t="shared" si="2"/>
        <v>0.2047700619317433</v>
      </c>
    </row>
    <row r="16" spans="1:46" ht="15.75" x14ac:dyDescent="0.25">
      <c r="A16" s="1">
        <v>341</v>
      </c>
      <c r="B16" s="1" t="s">
        <v>15</v>
      </c>
      <c r="C16" s="1" t="s">
        <v>20</v>
      </c>
      <c r="D16" s="1">
        <v>2</v>
      </c>
      <c r="E16" s="1" t="s">
        <v>17</v>
      </c>
      <c r="F16" s="1">
        <v>1</v>
      </c>
      <c r="G16" s="1" t="s">
        <v>18</v>
      </c>
      <c r="H16" s="1">
        <v>100</v>
      </c>
      <c r="I16" s="1">
        <v>102</v>
      </c>
      <c r="J16" s="3">
        <v>7.8</v>
      </c>
      <c r="K16" s="3">
        <v>7.82</v>
      </c>
      <c r="L16" s="3">
        <v>7.3769999999999998</v>
      </c>
      <c r="M16" s="3">
        <v>7.3970000000000002</v>
      </c>
      <c r="N16" s="3">
        <v>7.3870000000000005</v>
      </c>
      <c r="O16" s="7" t="s">
        <v>35</v>
      </c>
      <c r="P16" s="7">
        <v>16252</v>
      </c>
      <c r="Q16" s="7">
        <f t="shared" si="3"/>
        <v>16.251999999999999</v>
      </c>
      <c r="R16" s="7">
        <v>936.16025641025601</v>
      </c>
      <c r="S16" s="4">
        <v>1.038</v>
      </c>
      <c r="T16" s="4">
        <v>1</v>
      </c>
      <c r="U16" s="3">
        <v>25.911299999999997</v>
      </c>
      <c r="V16" s="3">
        <v>2.0142000000000002</v>
      </c>
      <c r="W16" s="3">
        <v>0.2127</v>
      </c>
      <c r="X16" s="3">
        <v>0.1047</v>
      </c>
      <c r="Y16" s="3">
        <f>V16/U16*100</f>
        <v>7.7734424749047726</v>
      </c>
      <c r="Z16" s="3">
        <f>W16/U16*100</f>
        <v>0.82087737782357506</v>
      </c>
      <c r="AA16" s="3">
        <f>X16/U16*100</f>
        <v>0.40407081080455254</v>
      </c>
      <c r="AB16" s="3">
        <f>(U16-SUM(V16:X16))/U16*100</f>
        <v>91.001609336467098</v>
      </c>
      <c r="AC16" s="3">
        <f t="shared" si="0"/>
        <v>8.208773778235751E-3</v>
      </c>
      <c r="AD16" s="3">
        <f t="shared" si="1"/>
        <v>7.9767474201187518</v>
      </c>
      <c r="AE16" s="3">
        <f t="shared" si="2"/>
        <v>0.82087737782357506</v>
      </c>
    </row>
    <row r="17" spans="1:46" ht="15.75" x14ac:dyDescent="0.25">
      <c r="A17" s="1">
        <v>341</v>
      </c>
      <c r="B17" s="1" t="s">
        <v>15</v>
      </c>
      <c r="C17" s="1" t="s">
        <v>20</v>
      </c>
      <c r="D17" s="1">
        <v>2</v>
      </c>
      <c r="E17" s="1" t="s">
        <v>17</v>
      </c>
      <c r="F17" s="1">
        <v>2</v>
      </c>
      <c r="G17" s="1" t="s">
        <v>18</v>
      </c>
      <c r="H17" s="1">
        <v>0</v>
      </c>
      <c r="I17" s="1">
        <v>2</v>
      </c>
      <c r="J17" s="3">
        <v>8.3000000000000007</v>
      </c>
      <c r="K17" s="3">
        <v>8.32</v>
      </c>
      <c r="L17" s="3">
        <v>7.8769999999999998</v>
      </c>
      <c r="M17" s="3">
        <v>7.8970000000000002</v>
      </c>
      <c r="N17" s="3">
        <v>7.8870000000000005</v>
      </c>
      <c r="O17" s="7" t="s">
        <v>36</v>
      </c>
      <c r="P17" s="7">
        <v>16308</v>
      </c>
      <c r="Q17" s="7">
        <f t="shared" si="3"/>
        <v>16.308</v>
      </c>
      <c r="R17" s="7">
        <v>936.16025641025601</v>
      </c>
      <c r="S17" s="4">
        <v>1.248</v>
      </c>
      <c r="T17" s="4">
        <v>1</v>
      </c>
      <c r="U17" s="3">
        <v>23.417299999999997</v>
      </c>
      <c r="V17" s="3">
        <v>1.5098</v>
      </c>
      <c r="W17" s="3">
        <v>0.39779999999999999</v>
      </c>
      <c r="X17" s="3">
        <v>1.1249</v>
      </c>
      <c r="Y17" s="3">
        <f>V17/U17*100</f>
        <v>6.4473701067159759</v>
      </c>
      <c r="Z17" s="3">
        <f>W17/U17*100</f>
        <v>1.6987440909071498</v>
      </c>
      <c r="AA17" s="3">
        <f>X17/U17*100</f>
        <v>4.8037134938699175</v>
      </c>
      <c r="AB17" s="3">
        <f>(U17-SUM(V17:X17))/U17*100</f>
        <v>87.050172308506959</v>
      </c>
      <c r="AC17" s="3">
        <f t="shared" si="0"/>
        <v>1.6987440909071498E-2</v>
      </c>
      <c r="AD17" s="3">
        <f t="shared" si="1"/>
        <v>19.846902862413678</v>
      </c>
      <c r="AE17" s="3">
        <f t="shared" si="2"/>
        <v>1.6987440909071498</v>
      </c>
    </row>
    <row r="18" spans="1:46" ht="15.75" x14ac:dyDescent="0.25">
      <c r="A18" s="1">
        <v>341</v>
      </c>
      <c r="B18" s="1" t="s">
        <v>15</v>
      </c>
      <c r="C18" s="1" t="s">
        <v>20</v>
      </c>
      <c r="D18" s="1">
        <v>2</v>
      </c>
      <c r="E18" s="1" t="s">
        <v>17</v>
      </c>
      <c r="F18" s="1">
        <v>2</v>
      </c>
      <c r="G18" s="1" t="s">
        <v>18</v>
      </c>
      <c r="H18" s="1">
        <v>50</v>
      </c>
      <c r="I18" s="1">
        <v>52</v>
      </c>
      <c r="J18" s="3">
        <v>8.8000000000000007</v>
      </c>
      <c r="K18" s="3">
        <v>8.82</v>
      </c>
      <c r="L18" s="3">
        <v>8.3770000000000007</v>
      </c>
      <c r="M18" s="3">
        <v>8.3970000000000002</v>
      </c>
      <c r="N18" s="3">
        <v>8.3870000000000005</v>
      </c>
      <c r="O18" s="7" t="s">
        <v>37</v>
      </c>
      <c r="P18" s="7">
        <v>16347</v>
      </c>
      <c r="Q18" s="7">
        <f t="shared" si="3"/>
        <v>16.347000000000001</v>
      </c>
      <c r="R18" s="7">
        <v>936.16025641025601</v>
      </c>
      <c r="S18" s="4">
        <v>1.3480000000000001</v>
      </c>
      <c r="T18" s="4">
        <v>1</v>
      </c>
      <c r="U18" s="3">
        <v>121.29103333333333</v>
      </c>
      <c r="V18" s="3">
        <v>1.1586999999999996</v>
      </c>
      <c r="W18" s="3">
        <v>0.39250000000000007</v>
      </c>
      <c r="X18" s="3">
        <v>0.23199999999999932</v>
      </c>
      <c r="Y18" s="3">
        <v>5.7684744350758264</v>
      </c>
      <c r="Z18" s="3">
        <v>1.9540227977623743</v>
      </c>
      <c r="AA18" s="3">
        <v>1.1549892715436165</v>
      </c>
      <c r="AB18" s="18">
        <v>91.122513495618179</v>
      </c>
      <c r="AC18" s="3">
        <f t="shared" si="0"/>
        <v>1.9540227977623743E-2</v>
      </c>
      <c r="AD18" s="3">
        <f t="shared" si="1"/>
        <v>24.658673956025897</v>
      </c>
      <c r="AE18" s="3">
        <f t="shared" si="2"/>
        <v>1.9540227977623743</v>
      </c>
    </row>
    <row r="19" spans="1:46" ht="15.75" x14ac:dyDescent="0.25">
      <c r="A19" s="1">
        <v>341</v>
      </c>
      <c r="B19" s="1" t="s">
        <v>15</v>
      </c>
      <c r="C19" s="1" t="s">
        <v>20</v>
      </c>
      <c r="D19" s="1">
        <v>2</v>
      </c>
      <c r="E19" s="1" t="s">
        <v>17</v>
      </c>
      <c r="F19" s="1">
        <v>2</v>
      </c>
      <c r="G19" s="1" t="s">
        <v>18</v>
      </c>
      <c r="H19" s="1">
        <v>100</v>
      </c>
      <c r="I19" s="1">
        <v>102</v>
      </c>
      <c r="J19" s="3">
        <v>9.3000000000000007</v>
      </c>
      <c r="K19" s="3">
        <v>9.32</v>
      </c>
      <c r="L19" s="3">
        <v>8.8770000000000007</v>
      </c>
      <c r="M19" s="3">
        <v>8.8970000000000002</v>
      </c>
      <c r="N19" s="3">
        <v>8.8870000000000005</v>
      </c>
      <c r="O19" s="7" t="s">
        <v>38</v>
      </c>
      <c r="P19" s="7">
        <v>16386</v>
      </c>
      <c r="Q19" s="7">
        <f t="shared" si="3"/>
        <v>16.385999999999999</v>
      </c>
      <c r="R19" s="7">
        <v>936.16025641025601</v>
      </c>
      <c r="S19" s="4">
        <v>1.3480000000000001</v>
      </c>
      <c r="T19" s="4">
        <v>1</v>
      </c>
      <c r="U19" s="3">
        <v>24.757300000000001</v>
      </c>
      <c r="V19" s="3">
        <v>1.4923</v>
      </c>
      <c r="W19" s="3">
        <v>0.59670000000000001</v>
      </c>
      <c r="X19" s="3">
        <v>0.2959</v>
      </c>
      <c r="Y19" s="3">
        <f>V19/U19*100</f>
        <v>6.0277170773872752</v>
      </c>
      <c r="Z19" s="3">
        <f>W19/U19*100</f>
        <v>2.4101982041660439</v>
      </c>
      <c r="AA19" s="3">
        <f>X19/U19*100</f>
        <v>1.1952030310251927</v>
      </c>
      <c r="AB19" s="3">
        <f>(U19-SUM(V19:X19))/U19*100</f>
        <v>90.366881687421483</v>
      </c>
      <c r="AC19" s="3">
        <f t="shared" si="0"/>
        <v>2.410198204166044E-2</v>
      </c>
      <c r="AD19" s="3">
        <f t="shared" si="1"/>
        <v>30.415352243580674</v>
      </c>
      <c r="AE19" s="3">
        <f t="shared" si="2"/>
        <v>2.4101982041660439</v>
      </c>
    </row>
    <row r="20" spans="1:46" ht="15.75" x14ac:dyDescent="0.25">
      <c r="A20" s="1">
        <v>341</v>
      </c>
      <c r="B20" s="1" t="s">
        <v>15</v>
      </c>
      <c r="C20" s="1" t="s">
        <v>20</v>
      </c>
      <c r="D20" s="1">
        <v>2</v>
      </c>
      <c r="E20" s="1" t="s">
        <v>17</v>
      </c>
      <c r="F20" s="1">
        <v>3</v>
      </c>
      <c r="G20" s="1" t="s">
        <v>18</v>
      </c>
      <c r="H20" s="1">
        <v>0</v>
      </c>
      <c r="I20" s="1">
        <v>2</v>
      </c>
      <c r="J20" s="3">
        <v>9.8000000000000007</v>
      </c>
      <c r="K20" s="3">
        <v>9.82</v>
      </c>
      <c r="L20" s="3">
        <v>9.3770000000000007</v>
      </c>
      <c r="M20" s="3">
        <v>9.3970000000000002</v>
      </c>
      <c r="N20" s="3">
        <v>9.3870000000000005</v>
      </c>
      <c r="O20" s="7" t="s">
        <v>39</v>
      </c>
      <c r="P20" s="7">
        <v>16426</v>
      </c>
      <c r="Q20" s="7">
        <f t="shared" si="3"/>
        <v>16.425999999999998</v>
      </c>
      <c r="R20" s="7">
        <v>936.16025641025601</v>
      </c>
      <c r="S20" s="4">
        <v>1.3480000000000001</v>
      </c>
      <c r="T20" s="4">
        <v>1</v>
      </c>
      <c r="U20" s="3">
        <v>21.7867</v>
      </c>
      <c r="V20" s="3">
        <v>2.0988000000000002</v>
      </c>
      <c r="W20" s="3">
        <v>0.78210000000000002</v>
      </c>
      <c r="X20" s="3">
        <v>2.8723999999999998</v>
      </c>
      <c r="Y20" s="3">
        <f>V20/U20*100</f>
        <v>9.633400193696156</v>
      </c>
      <c r="Z20" s="3">
        <f>W20/U20*100</f>
        <v>3.5898047891603593</v>
      </c>
      <c r="AA20" s="3">
        <f>X20/U20*100</f>
        <v>13.184190354665921</v>
      </c>
      <c r="AB20" s="3">
        <f>(U20-SUM(V20:X20))/U20*100</f>
        <v>73.592604662477569</v>
      </c>
      <c r="AC20" s="3">
        <f t="shared" si="0"/>
        <v>3.5898047891603592E-2</v>
      </c>
      <c r="AD20" s="3">
        <f t="shared" si="1"/>
        <v>45.301327068984556</v>
      </c>
      <c r="AE20" s="3">
        <f t="shared" si="2"/>
        <v>3.5898047891603593</v>
      </c>
    </row>
    <row r="21" spans="1:46" ht="15.75" customHeight="1" x14ac:dyDescent="0.25">
      <c r="A21" s="1">
        <v>341</v>
      </c>
      <c r="B21" s="1" t="s">
        <v>15</v>
      </c>
      <c r="C21" s="1" t="s">
        <v>20</v>
      </c>
      <c r="D21" s="1">
        <v>2</v>
      </c>
      <c r="E21" s="1" t="s">
        <v>17</v>
      </c>
      <c r="F21" s="1">
        <v>3</v>
      </c>
      <c r="G21" s="1" t="s">
        <v>18</v>
      </c>
      <c r="H21" s="1">
        <v>54</v>
      </c>
      <c r="I21" s="1">
        <v>56</v>
      </c>
      <c r="J21" s="3">
        <v>10.34</v>
      </c>
      <c r="K21" s="3">
        <v>10.36</v>
      </c>
      <c r="L21" s="3">
        <v>9.9169999999999998</v>
      </c>
      <c r="M21" s="3">
        <v>9.9369999999999994</v>
      </c>
      <c r="N21" s="3">
        <v>9.9269999999999996</v>
      </c>
      <c r="O21" s="7" t="s">
        <v>40</v>
      </c>
      <c r="P21" s="7">
        <v>16468</v>
      </c>
      <c r="Q21" s="7">
        <f t="shared" si="3"/>
        <v>16.468</v>
      </c>
      <c r="R21" s="7">
        <v>936.16025641025601</v>
      </c>
      <c r="S21" s="4">
        <v>1.3480000000000001</v>
      </c>
      <c r="T21" s="4">
        <v>1</v>
      </c>
      <c r="U21" s="17"/>
      <c r="V21" s="3"/>
      <c r="W21" s="3"/>
      <c r="X21" s="3"/>
      <c r="Y21" s="3">
        <v>5.9310773051847292</v>
      </c>
      <c r="Z21" s="3">
        <v>3.6742212563386158</v>
      </c>
      <c r="AA21" s="3">
        <v>3.8754010141777906</v>
      </c>
      <c r="AB21" s="3">
        <v>86.519300424298876</v>
      </c>
      <c r="AC21" s="3">
        <f t="shared" si="0"/>
        <v>3.674221256338616E-2</v>
      </c>
      <c r="AD21" s="3">
        <f t="shared" si="1"/>
        <v>46.366615633197789</v>
      </c>
      <c r="AE21" s="3">
        <f t="shared" si="2"/>
        <v>3.6742212563386158</v>
      </c>
    </row>
    <row r="22" spans="1:46" ht="15.75" customHeight="1" x14ac:dyDescent="0.25">
      <c r="A22" s="1">
        <v>341</v>
      </c>
      <c r="B22" s="1" t="s">
        <v>15</v>
      </c>
      <c r="C22" s="1" t="s">
        <v>20</v>
      </c>
      <c r="D22" s="1">
        <v>2</v>
      </c>
      <c r="E22" s="1" t="s">
        <v>17</v>
      </c>
      <c r="F22" s="1">
        <v>3</v>
      </c>
      <c r="G22" s="1" t="s">
        <v>18</v>
      </c>
      <c r="H22" s="1">
        <v>102</v>
      </c>
      <c r="I22" s="1">
        <v>104</v>
      </c>
      <c r="J22" s="3">
        <v>10.82</v>
      </c>
      <c r="K22" s="3">
        <v>10.84</v>
      </c>
      <c r="L22" s="3">
        <v>10.397</v>
      </c>
      <c r="M22" s="3">
        <v>10.417</v>
      </c>
      <c r="N22" s="3">
        <v>10.407</v>
      </c>
      <c r="O22" s="7" t="s">
        <v>41</v>
      </c>
      <c r="P22" s="7">
        <v>16506</v>
      </c>
      <c r="Q22" s="7">
        <f t="shared" si="3"/>
        <v>16.506</v>
      </c>
      <c r="R22" s="7">
        <v>936.16025641025601</v>
      </c>
      <c r="S22" s="4">
        <v>1.3480000000000001</v>
      </c>
      <c r="T22" s="4">
        <v>1</v>
      </c>
      <c r="U22" s="3">
        <v>24.0517</v>
      </c>
      <c r="V22" s="3">
        <v>1.4336</v>
      </c>
      <c r="W22" s="3">
        <v>0.64749999999999996</v>
      </c>
      <c r="X22" s="3">
        <v>0.34820000000000001</v>
      </c>
      <c r="Y22" s="3">
        <f>V22/U22*100</f>
        <v>5.9604934370543452</v>
      </c>
      <c r="Z22" s="3">
        <f>W22/U22*100</f>
        <v>2.6921173971070651</v>
      </c>
      <c r="AA22" s="3">
        <f>X22/U22*100</f>
        <v>1.4477147145524016</v>
      </c>
      <c r="AB22" s="3">
        <f>(U22-SUM(V22:X22))/U22*100</f>
        <v>89.899674451286188</v>
      </c>
      <c r="AC22" s="3">
        <f t="shared" si="0"/>
        <v>2.6921173971070651E-2</v>
      </c>
      <c r="AD22" s="3">
        <f t="shared" si="1"/>
        <v>33.973014656035282</v>
      </c>
      <c r="AE22" s="3">
        <f t="shared" si="2"/>
        <v>2.6921173971070651</v>
      </c>
      <c r="AT22" s="5"/>
    </row>
    <row r="23" spans="1:46" ht="15.75" customHeight="1" x14ac:dyDescent="0.25">
      <c r="A23" s="1">
        <v>341</v>
      </c>
      <c r="B23" s="1" t="s">
        <v>15</v>
      </c>
      <c r="C23" s="1" t="s">
        <v>20</v>
      </c>
      <c r="D23" s="1">
        <v>2</v>
      </c>
      <c r="E23" s="1" t="s">
        <v>17</v>
      </c>
      <c r="F23" s="1">
        <v>4</v>
      </c>
      <c r="G23" s="1" t="s">
        <v>18</v>
      </c>
      <c r="H23" s="1">
        <v>0</v>
      </c>
      <c r="I23" s="1">
        <v>2</v>
      </c>
      <c r="J23" s="3">
        <v>11.3</v>
      </c>
      <c r="K23" s="3">
        <v>11.32</v>
      </c>
      <c r="L23" s="3">
        <v>10.877000000000001</v>
      </c>
      <c r="M23" s="3">
        <v>10.897</v>
      </c>
      <c r="N23" s="3">
        <v>10.887</v>
      </c>
      <c r="O23" s="7" t="s">
        <v>42</v>
      </c>
      <c r="P23" s="7">
        <v>16544</v>
      </c>
      <c r="Q23" s="7">
        <f t="shared" si="3"/>
        <v>16.544</v>
      </c>
      <c r="R23" s="7">
        <v>936.16025641025601</v>
      </c>
      <c r="S23" s="4">
        <v>1.583</v>
      </c>
      <c r="T23" s="4">
        <v>1</v>
      </c>
      <c r="U23" s="3">
        <v>20.110999999999997</v>
      </c>
      <c r="V23" s="3">
        <v>1.4068000000000001</v>
      </c>
      <c r="W23" s="3">
        <v>0.66449999999999998</v>
      </c>
      <c r="X23" s="3">
        <v>0.62729999999999997</v>
      </c>
      <c r="Y23" s="3">
        <f>V23/U23*100</f>
        <v>6.995176768932426</v>
      </c>
      <c r="Z23" s="3">
        <f>W23/U23*100</f>
        <v>3.3041619014469696</v>
      </c>
      <c r="AA23" s="3">
        <f>X23/U23*100</f>
        <v>3.1191885038038887</v>
      </c>
      <c r="AB23" s="3">
        <f>(U23-SUM(V23:X23))/U23*100</f>
        <v>86.581472825816718</v>
      </c>
      <c r="AC23" s="3">
        <f t="shared" si="0"/>
        <v>3.3041619014469698E-2</v>
      </c>
      <c r="AD23" s="3">
        <f t="shared" si="1"/>
        <v>48.965752587083976</v>
      </c>
      <c r="AE23" s="3">
        <f t="shared" si="2"/>
        <v>3.3041619014469696</v>
      </c>
    </row>
    <row r="24" spans="1:46" ht="15.75" customHeight="1" x14ac:dyDescent="0.25">
      <c r="A24" s="1">
        <v>341</v>
      </c>
      <c r="B24" s="1" t="s">
        <v>15</v>
      </c>
      <c r="C24" s="1" t="s">
        <v>20</v>
      </c>
      <c r="D24" s="1">
        <v>2</v>
      </c>
      <c r="E24" s="1" t="s">
        <v>17</v>
      </c>
      <c r="F24" s="1">
        <v>4</v>
      </c>
      <c r="G24" s="1" t="s">
        <v>18</v>
      </c>
      <c r="H24" s="1">
        <v>54</v>
      </c>
      <c r="I24" s="1">
        <v>56</v>
      </c>
      <c r="J24" s="3">
        <v>11.84</v>
      </c>
      <c r="K24" s="3">
        <v>11.86</v>
      </c>
      <c r="L24" s="3">
        <v>11.417</v>
      </c>
      <c r="M24" s="3">
        <v>11.436999999999999</v>
      </c>
      <c r="N24" s="3">
        <v>11.427</v>
      </c>
      <c r="O24" s="7" t="s">
        <v>43</v>
      </c>
      <c r="P24" s="7">
        <v>16587</v>
      </c>
      <c r="Q24" s="7">
        <f t="shared" si="3"/>
        <v>16.587</v>
      </c>
      <c r="R24" s="7">
        <v>936.16025641025601</v>
      </c>
      <c r="S24" s="4">
        <v>1.583</v>
      </c>
      <c r="T24" s="4">
        <v>1</v>
      </c>
      <c r="U24" s="17"/>
      <c r="V24" s="3"/>
      <c r="W24" s="3"/>
      <c r="X24" s="3"/>
      <c r="Y24" s="3">
        <v>5.592466711038818</v>
      </c>
      <c r="Z24" s="3">
        <v>2.4106682210048311</v>
      </c>
      <c r="AA24" s="3">
        <v>0.99482893747071222</v>
      </c>
      <c r="AB24" s="3">
        <v>91.002036130485635</v>
      </c>
      <c r="AC24" s="3">
        <f t="shared" si="0"/>
        <v>2.4106682210048313E-2</v>
      </c>
      <c r="AD24" s="3">
        <f t="shared" si="1"/>
        <v>35.72469727575271</v>
      </c>
      <c r="AE24" s="3">
        <f t="shared" si="2"/>
        <v>2.4106682210048311</v>
      </c>
    </row>
    <row r="25" spans="1:46" ht="15.75" customHeight="1" x14ac:dyDescent="0.25">
      <c r="A25" s="1">
        <v>341</v>
      </c>
      <c r="B25" s="1" t="s">
        <v>15</v>
      </c>
      <c r="C25" s="1" t="s">
        <v>20</v>
      </c>
      <c r="D25" s="1">
        <v>2</v>
      </c>
      <c r="E25" s="1" t="s">
        <v>17</v>
      </c>
      <c r="F25" s="1">
        <v>4</v>
      </c>
      <c r="G25" s="1" t="s">
        <v>18</v>
      </c>
      <c r="H25" s="1">
        <v>104</v>
      </c>
      <c r="I25" s="1">
        <v>106</v>
      </c>
      <c r="J25" s="3">
        <v>12.34</v>
      </c>
      <c r="K25" s="3">
        <v>12.36</v>
      </c>
      <c r="L25" s="3">
        <v>11.917</v>
      </c>
      <c r="M25" s="3">
        <v>11.936999999999999</v>
      </c>
      <c r="N25" s="3">
        <v>11.927</v>
      </c>
      <c r="O25" s="7" t="s">
        <v>44</v>
      </c>
      <c r="P25" s="7">
        <v>16627</v>
      </c>
      <c r="Q25" s="7">
        <f t="shared" si="3"/>
        <v>16.626999999999999</v>
      </c>
      <c r="R25" s="7">
        <v>936.16025641025601</v>
      </c>
      <c r="S25" s="4">
        <v>1.583</v>
      </c>
      <c r="T25" s="4">
        <v>1</v>
      </c>
      <c r="U25" s="3">
        <v>24.244</v>
      </c>
      <c r="V25" s="3">
        <v>1.962</v>
      </c>
      <c r="W25" s="3">
        <v>0.7228</v>
      </c>
      <c r="X25" s="3">
        <v>0.9123</v>
      </c>
      <c r="Y25" s="3">
        <f>V25/U25*100</f>
        <v>8.0927239729417586</v>
      </c>
      <c r="Z25" s="3">
        <f>W25/U25*100</f>
        <v>2.9813562118462302</v>
      </c>
      <c r="AA25" s="3">
        <f>X25/U25*100</f>
        <v>3.7629929054611453</v>
      </c>
      <c r="AB25" s="3">
        <f>(U25-SUM(V25:X25))/U25*100</f>
        <v>85.162926909750851</v>
      </c>
      <c r="AC25" s="3">
        <f t="shared" si="0"/>
        <v>2.9813562118462301E-2</v>
      </c>
      <c r="AD25" s="3">
        <f t="shared" si="1"/>
        <v>44.181960508441932</v>
      </c>
      <c r="AE25" s="3">
        <f t="shared" si="2"/>
        <v>2.9813562118462302</v>
      </c>
    </row>
    <row r="26" spans="1:46" ht="15.75" customHeight="1" x14ac:dyDescent="0.25">
      <c r="A26" s="1">
        <v>341</v>
      </c>
      <c r="B26" s="1" t="s">
        <v>15</v>
      </c>
      <c r="C26" s="1" t="s">
        <v>20</v>
      </c>
      <c r="D26" s="1">
        <v>2</v>
      </c>
      <c r="E26" s="1" t="s">
        <v>17</v>
      </c>
      <c r="F26" s="1">
        <v>5</v>
      </c>
      <c r="G26" s="1" t="s">
        <v>18</v>
      </c>
      <c r="H26" s="1">
        <v>0</v>
      </c>
      <c r="I26" s="1">
        <v>2</v>
      </c>
      <c r="J26" s="3">
        <v>12.8</v>
      </c>
      <c r="K26" s="3">
        <v>12.82</v>
      </c>
      <c r="L26" s="3">
        <v>12.377000000000001</v>
      </c>
      <c r="M26" s="3">
        <v>12.397</v>
      </c>
      <c r="N26" s="3">
        <v>12.387</v>
      </c>
      <c r="O26" s="7" t="s">
        <v>45</v>
      </c>
      <c r="P26" s="7">
        <v>16664</v>
      </c>
      <c r="Q26" s="7">
        <f t="shared" si="3"/>
        <v>16.664000000000001</v>
      </c>
      <c r="R26" s="7">
        <v>936.16025641025601</v>
      </c>
      <c r="S26" s="4">
        <v>1.583</v>
      </c>
      <c r="T26" s="4">
        <v>1</v>
      </c>
      <c r="U26" s="3">
        <v>20.229399999999998</v>
      </c>
      <c r="V26" s="3">
        <v>1.3407</v>
      </c>
      <c r="W26" s="3">
        <v>0.52859999999999996</v>
      </c>
      <c r="X26" s="3">
        <v>0.86480000000000001</v>
      </c>
      <c r="Y26" s="3">
        <f>V26/U26*100</f>
        <v>6.6274827725982979</v>
      </c>
      <c r="Z26" s="3">
        <f>W26/U26*100</f>
        <v>2.6130285623893936</v>
      </c>
      <c r="AA26" s="3">
        <f>X26/U26*100</f>
        <v>4.2749661383926369</v>
      </c>
      <c r="AB26" s="3">
        <f>(U26-SUM(V26:X26))/U26*100</f>
        <v>86.484522526619685</v>
      </c>
      <c r="AC26" s="3">
        <f t="shared" si="0"/>
        <v>2.6130285623893936E-2</v>
      </c>
      <c r="AD26" s="3">
        <f t="shared" si="1"/>
        <v>38.723559530454892</v>
      </c>
      <c r="AE26" s="3">
        <f t="shared" si="2"/>
        <v>2.6130285623893936</v>
      </c>
    </row>
    <row r="27" spans="1:46" ht="15.75" customHeight="1" x14ac:dyDescent="0.25">
      <c r="A27" s="1">
        <v>341</v>
      </c>
      <c r="B27" s="1" t="s">
        <v>15</v>
      </c>
      <c r="C27" s="1" t="s">
        <v>20</v>
      </c>
      <c r="D27" s="1">
        <v>2</v>
      </c>
      <c r="E27" s="1" t="s">
        <v>17</v>
      </c>
      <c r="F27" s="1">
        <v>5</v>
      </c>
      <c r="G27" s="1" t="s">
        <v>18</v>
      </c>
      <c r="H27" s="1">
        <v>54</v>
      </c>
      <c r="I27" s="1">
        <v>56</v>
      </c>
      <c r="J27" s="3">
        <v>13.34</v>
      </c>
      <c r="K27" s="3">
        <v>13.36</v>
      </c>
      <c r="L27" s="3">
        <v>12.917</v>
      </c>
      <c r="M27" s="3">
        <v>12.936999999999999</v>
      </c>
      <c r="N27" s="3">
        <v>12.927</v>
      </c>
      <c r="O27" s="7" t="s">
        <v>46</v>
      </c>
      <c r="P27" s="7">
        <v>16707</v>
      </c>
      <c r="Q27" s="7">
        <f t="shared" si="3"/>
        <v>16.707000000000001</v>
      </c>
      <c r="R27" s="7">
        <v>936.16025641025601</v>
      </c>
      <c r="S27" s="4">
        <v>1.583</v>
      </c>
      <c r="T27" s="4">
        <v>1</v>
      </c>
      <c r="U27" s="17"/>
      <c r="V27" s="3"/>
      <c r="W27" s="3"/>
      <c r="X27" s="3"/>
      <c r="Y27" s="3">
        <v>14.199455858898588</v>
      </c>
      <c r="Z27" s="3">
        <v>3.6690121024486362</v>
      </c>
      <c r="AA27" s="3">
        <v>0.25480814335303442</v>
      </c>
      <c r="AB27" s="3">
        <v>81.876723895299747</v>
      </c>
      <c r="AC27" s="3">
        <f t="shared" si="0"/>
        <v>3.6690121024486363E-2</v>
      </c>
      <c r="AD27" s="3">
        <f t="shared" si="1"/>
        <v>54.37261980680826</v>
      </c>
      <c r="AE27" s="3">
        <f t="shared" si="2"/>
        <v>3.6690121024486362</v>
      </c>
    </row>
    <row r="28" spans="1:46" ht="15.75" customHeight="1" x14ac:dyDescent="0.25">
      <c r="A28" s="1">
        <v>341</v>
      </c>
      <c r="B28" s="1" t="s">
        <v>15</v>
      </c>
      <c r="C28" s="1" t="s">
        <v>20</v>
      </c>
      <c r="D28" s="1">
        <v>2</v>
      </c>
      <c r="E28" s="1" t="s">
        <v>17</v>
      </c>
      <c r="F28" s="1">
        <v>5</v>
      </c>
      <c r="G28" s="1" t="s">
        <v>18</v>
      </c>
      <c r="H28" s="1">
        <v>102</v>
      </c>
      <c r="I28" s="1">
        <v>104</v>
      </c>
      <c r="J28" s="3">
        <v>13.82</v>
      </c>
      <c r="K28" s="3">
        <v>13.84</v>
      </c>
      <c r="L28" s="3">
        <v>13.397</v>
      </c>
      <c r="M28" s="3">
        <v>13.417</v>
      </c>
      <c r="N28" s="3">
        <v>13.407</v>
      </c>
      <c r="O28" s="7" t="s">
        <v>47</v>
      </c>
      <c r="P28" s="7">
        <v>16745</v>
      </c>
      <c r="Q28" s="7">
        <f t="shared" si="3"/>
        <v>16.745000000000001</v>
      </c>
      <c r="R28" s="7">
        <v>936.16025641025601</v>
      </c>
      <c r="S28" s="4">
        <v>1.583</v>
      </c>
      <c r="T28" s="4">
        <v>1</v>
      </c>
      <c r="U28" s="3">
        <v>25.532800000000002</v>
      </c>
      <c r="V28" s="3">
        <v>3.7658999999999998</v>
      </c>
      <c r="W28" s="3">
        <v>0.7913</v>
      </c>
      <c r="X28" s="3">
        <v>2.4348999999999998</v>
      </c>
      <c r="Y28" s="3">
        <f>V28/U28*100</f>
        <v>14.749263692192002</v>
      </c>
      <c r="Z28" s="3">
        <f>W28/U28*100</f>
        <v>3.0991508961022682</v>
      </c>
      <c r="AA28" s="3">
        <f>X28/U28*100</f>
        <v>9.5363610728161401</v>
      </c>
      <c r="AB28" s="3">
        <f>(U28-SUM(V28:X28))/U28*100</f>
        <v>72.61522433888959</v>
      </c>
      <c r="AC28" s="3">
        <f t="shared" si="0"/>
        <v>3.0991508961022683E-2</v>
      </c>
      <c r="AD28" s="3">
        <f t="shared" si="1"/>
        <v>45.927609038203428</v>
      </c>
      <c r="AE28" s="3">
        <f t="shared" si="2"/>
        <v>3.0991508961022682</v>
      </c>
    </row>
    <row r="29" spans="1:46" ht="15.75" customHeight="1" x14ac:dyDescent="0.25">
      <c r="A29" s="1">
        <v>341</v>
      </c>
      <c r="B29" s="1" t="s">
        <v>15</v>
      </c>
      <c r="C29" s="1" t="s">
        <v>20</v>
      </c>
      <c r="D29" s="1">
        <v>2</v>
      </c>
      <c r="E29" s="1" t="s">
        <v>17</v>
      </c>
      <c r="F29" s="1">
        <v>6</v>
      </c>
      <c r="G29" s="1" t="s">
        <v>18</v>
      </c>
      <c r="H29" s="1">
        <v>0</v>
      </c>
      <c r="I29" s="1">
        <v>2</v>
      </c>
      <c r="J29" s="3">
        <v>14.3</v>
      </c>
      <c r="K29" s="3">
        <v>14.32</v>
      </c>
      <c r="L29" s="3">
        <v>13.877000000000001</v>
      </c>
      <c r="M29" s="3">
        <v>13.897</v>
      </c>
      <c r="N29" s="3">
        <v>13.887</v>
      </c>
      <c r="O29" s="7" t="s">
        <v>48</v>
      </c>
      <c r="P29" s="7">
        <v>16784</v>
      </c>
      <c r="Q29" s="7">
        <f t="shared" si="3"/>
        <v>16.783999999999999</v>
      </c>
      <c r="R29" s="7">
        <v>936.16025641025601</v>
      </c>
      <c r="S29" s="4">
        <v>1.6910000000000001</v>
      </c>
      <c r="T29" s="4">
        <v>1</v>
      </c>
      <c r="U29" s="3">
        <v>18.5474</v>
      </c>
      <c r="V29" s="3">
        <v>2.5413000000000001</v>
      </c>
      <c r="W29" s="3">
        <v>0.54879999999999995</v>
      </c>
      <c r="X29" s="3">
        <v>1.4803999999999999</v>
      </c>
      <c r="Y29" s="3">
        <f>V29/U29*100</f>
        <v>13.701650905248176</v>
      </c>
      <c r="Z29" s="3">
        <f>W29/U29*100</f>
        <v>2.9589052913076763</v>
      </c>
      <c r="AA29" s="3">
        <f>X29/U29*100</f>
        <v>7.9817117223977485</v>
      </c>
      <c r="AB29" s="3">
        <f>(U29-SUM(V29:X29))/U29*100</f>
        <v>75.357732081046407</v>
      </c>
      <c r="AC29" s="3">
        <f t="shared" si="0"/>
        <v>2.9589052913076765E-2</v>
      </c>
      <c r="AD29" s="3">
        <f t="shared" si="1"/>
        <v>46.840861257213994</v>
      </c>
      <c r="AE29" s="3">
        <f t="shared" si="2"/>
        <v>2.9589052913076763</v>
      </c>
    </row>
    <row r="30" spans="1:46" ht="15.75" customHeight="1" x14ac:dyDescent="0.25">
      <c r="A30" s="1">
        <v>341</v>
      </c>
      <c r="B30" s="1" t="s">
        <v>15</v>
      </c>
      <c r="C30" s="1" t="s">
        <v>20</v>
      </c>
      <c r="D30" s="1">
        <v>2</v>
      </c>
      <c r="E30" s="1" t="s">
        <v>17</v>
      </c>
      <c r="F30" s="1">
        <v>6</v>
      </c>
      <c r="G30" s="1" t="s">
        <v>18</v>
      </c>
      <c r="H30" s="1">
        <v>47</v>
      </c>
      <c r="I30" s="1">
        <v>49</v>
      </c>
      <c r="J30" s="3">
        <v>14.77</v>
      </c>
      <c r="K30" s="3">
        <v>14.79</v>
      </c>
      <c r="L30" s="3">
        <v>14.347</v>
      </c>
      <c r="M30" s="3">
        <v>14.367000000000001</v>
      </c>
      <c r="N30" s="3">
        <v>14.356999999999999</v>
      </c>
      <c r="O30" s="7" t="s">
        <v>49</v>
      </c>
      <c r="P30" s="7">
        <v>16822</v>
      </c>
      <c r="Q30" s="7">
        <f t="shared" si="3"/>
        <v>16.821999999999999</v>
      </c>
      <c r="R30" s="7">
        <v>936.16025641025601</v>
      </c>
      <c r="S30" s="4">
        <v>1.6910000000000001</v>
      </c>
      <c r="T30" s="4">
        <v>1</v>
      </c>
      <c r="U30" s="17"/>
      <c r="V30" s="3"/>
      <c r="W30" s="3"/>
      <c r="X30" s="3"/>
      <c r="Y30" s="3">
        <v>14.8915987566489</v>
      </c>
      <c r="Z30" s="3">
        <v>3.6336269241171664</v>
      </c>
      <c r="AA30" s="3">
        <v>1.9512615780210634</v>
      </c>
      <c r="AB30" s="3">
        <v>79.523512741212869</v>
      </c>
      <c r="AC30" s="3">
        <f t="shared" si="0"/>
        <v>3.6336269241171663E-2</v>
      </c>
      <c r="AD30" s="3">
        <f t="shared" si="1"/>
        <v>57.522021780504254</v>
      </c>
      <c r="AE30" s="3">
        <f t="shared" si="2"/>
        <v>3.6336269241171664</v>
      </c>
    </row>
    <row r="31" spans="1:46" ht="15.75" customHeight="1" x14ac:dyDescent="0.25">
      <c r="A31" s="1">
        <v>341</v>
      </c>
      <c r="B31" s="1" t="s">
        <v>15</v>
      </c>
      <c r="C31" s="1" t="s">
        <v>20</v>
      </c>
      <c r="D31" s="1">
        <v>2</v>
      </c>
      <c r="E31" s="1" t="s">
        <v>17</v>
      </c>
      <c r="F31" s="1">
        <v>6</v>
      </c>
      <c r="G31" s="1" t="s">
        <v>18</v>
      </c>
      <c r="H31" s="1">
        <v>100</v>
      </c>
      <c r="I31" s="1">
        <v>102</v>
      </c>
      <c r="J31" s="3">
        <v>15.3</v>
      </c>
      <c r="K31" s="3">
        <v>15.32</v>
      </c>
      <c r="L31" s="3">
        <v>14.877000000000001</v>
      </c>
      <c r="M31" s="3">
        <v>14.897</v>
      </c>
      <c r="N31" s="3">
        <v>14.887</v>
      </c>
      <c r="O31" s="7" t="s">
        <v>50</v>
      </c>
      <c r="P31" s="7">
        <v>16865</v>
      </c>
      <c r="Q31" s="7">
        <f t="shared" si="3"/>
        <v>16.864999999999998</v>
      </c>
      <c r="R31" s="7">
        <v>936.16025641025601</v>
      </c>
      <c r="S31" s="4">
        <v>1.6910000000000001</v>
      </c>
      <c r="T31" s="4">
        <v>1</v>
      </c>
      <c r="U31" s="3">
        <v>26.096999999999998</v>
      </c>
      <c r="V31" s="3">
        <v>3.1991000000000001</v>
      </c>
      <c r="W31" s="3">
        <v>0.72050000000000003</v>
      </c>
      <c r="X31" s="3">
        <v>0.4516</v>
      </c>
      <c r="Y31" s="3">
        <f>V31/U31*100</f>
        <v>12.258497145265741</v>
      </c>
      <c r="Z31" s="3">
        <f>W31/U31*100</f>
        <v>2.7608537379775457</v>
      </c>
      <c r="AA31" s="3">
        <f>X31/U31*100</f>
        <v>1.7304671034984866</v>
      </c>
      <c r="AB31" s="3">
        <f>(U31-SUM(V31:X31))/U31*100</f>
        <v>83.25018201325824</v>
      </c>
      <c r="AC31" s="3">
        <f t="shared" si="0"/>
        <v>2.7608537379775457E-2</v>
      </c>
      <c r="AD31" s="3">
        <f t="shared" si="1"/>
        <v>43.705612096463575</v>
      </c>
      <c r="AE31" s="3">
        <f t="shared" si="2"/>
        <v>2.7608537379775457</v>
      </c>
    </row>
    <row r="32" spans="1:46" ht="15.75" customHeight="1" x14ac:dyDescent="0.25">
      <c r="A32" s="1">
        <v>341</v>
      </c>
      <c r="B32" s="1" t="s">
        <v>15</v>
      </c>
      <c r="C32" s="1" t="s">
        <v>20</v>
      </c>
      <c r="D32" s="1">
        <v>2</v>
      </c>
      <c r="E32" s="1" t="s">
        <v>17</v>
      </c>
      <c r="F32" s="1">
        <v>7</v>
      </c>
      <c r="G32" s="1" t="s">
        <v>18</v>
      </c>
      <c r="H32" s="1">
        <v>5</v>
      </c>
      <c r="I32" s="1">
        <v>7</v>
      </c>
      <c r="J32" s="3">
        <v>15.75</v>
      </c>
      <c r="K32" s="3">
        <v>15.77</v>
      </c>
      <c r="L32" s="3">
        <v>15.327</v>
      </c>
      <c r="M32" s="3">
        <v>15.347</v>
      </c>
      <c r="N32" s="3">
        <v>15.337</v>
      </c>
      <c r="O32" s="7" t="s">
        <v>51</v>
      </c>
      <c r="P32" s="7">
        <v>16901</v>
      </c>
      <c r="Q32" s="7">
        <f t="shared" si="3"/>
        <v>16.901</v>
      </c>
      <c r="R32" s="7">
        <v>936.16025641025601</v>
      </c>
      <c r="S32" s="4">
        <v>1.6910000000000001</v>
      </c>
      <c r="T32" s="4">
        <v>0.9</v>
      </c>
      <c r="U32" s="3">
        <v>24.3688</v>
      </c>
      <c r="V32" s="3">
        <v>4.1974999999999998</v>
      </c>
      <c r="W32" s="3">
        <v>1.2605</v>
      </c>
      <c r="X32" s="3">
        <v>0.56989999999999996</v>
      </c>
      <c r="Y32" s="3">
        <f>V32/U32*100</f>
        <v>17.224894126916386</v>
      </c>
      <c r="Z32" s="3">
        <f>W32/U32*100</f>
        <v>5.1725977479399887</v>
      </c>
      <c r="AA32" s="3">
        <f>X32/U32*100</f>
        <v>2.3386461376842518</v>
      </c>
      <c r="AB32" s="3">
        <f>(U32-SUM(V32:X32))/U32*100</f>
        <v>75.263861987459379</v>
      </c>
      <c r="AC32" s="3">
        <f t="shared" si="0"/>
        <v>5.1725977479399887E-2</v>
      </c>
      <c r="AD32" s="3">
        <f t="shared" si="1"/>
        <v>73.696187825329261</v>
      </c>
      <c r="AE32" s="3">
        <f t="shared" si="2"/>
        <v>4.6553379731459898</v>
      </c>
    </row>
    <row r="33" spans="1:31" ht="15.75" customHeight="1" x14ac:dyDescent="0.25">
      <c r="A33" s="1">
        <v>341</v>
      </c>
      <c r="B33" s="1" t="s">
        <v>15</v>
      </c>
      <c r="C33" s="1" t="s">
        <v>20</v>
      </c>
      <c r="D33" s="1">
        <v>2</v>
      </c>
      <c r="E33" s="1" t="s">
        <v>17</v>
      </c>
      <c r="F33" s="1">
        <v>7</v>
      </c>
      <c r="G33" s="1" t="s">
        <v>18</v>
      </c>
      <c r="H33" s="1">
        <v>51</v>
      </c>
      <c r="I33" s="1">
        <v>53</v>
      </c>
      <c r="J33" s="3">
        <v>16.21</v>
      </c>
      <c r="K33" s="3">
        <v>16.23</v>
      </c>
      <c r="L33" s="3">
        <v>15.787000000000001</v>
      </c>
      <c r="M33" s="3">
        <v>15.807</v>
      </c>
      <c r="N33" s="3">
        <v>15.797000000000001</v>
      </c>
      <c r="O33" s="7" t="s">
        <v>52</v>
      </c>
      <c r="P33" s="7">
        <v>16939</v>
      </c>
      <c r="Q33" s="7">
        <f t="shared" si="3"/>
        <v>16.939</v>
      </c>
      <c r="R33" s="7">
        <v>936.16025641025601</v>
      </c>
      <c r="S33" s="4">
        <v>1.6910000000000001</v>
      </c>
      <c r="T33" s="4">
        <v>1</v>
      </c>
      <c r="U33" s="17"/>
      <c r="V33" s="3"/>
      <c r="W33" s="3"/>
      <c r="X33" s="3"/>
      <c r="Y33" s="3">
        <v>14.997158749087161</v>
      </c>
      <c r="Z33" s="3">
        <v>4.8762298685161989</v>
      </c>
      <c r="AA33" s="3">
        <v>1.324844922499971</v>
      </c>
      <c r="AB33" s="3">
        <v>78.801766459896669</v>
      </c>
      <c r="AC33" s="3">
        <f t="shared" si="0"/>
        <v>4.8762298685161992E-2</v>
      </c>
      <c r="AD33" s="3">
        <f t="shared" si="1"/>
        <v>77.193010334070763</v>
      </c>
      <c r="AE33" s="3">
        <f t="shared" si="2"/>
        <v>4.8762298685161989</v>
      </c>
    </row>
    <row r="34" spans="1:31" ht="15.75" customHeight="1" x14ac:dyDescent="0.25">
      <c r="A34" s="1">
        <v>341</v>
      </c>
      <c r="B34" s="1" t="s">
        <v>15</v>
      </c>
      <c r="C34" s="1" t="s">
        <v>20</v>
      </c>
      <c r="D34" s="1">
        <v>3</v>
      </c>
      <c r="E34" s="1" t="s">
        <v>17</v>
      </c>
      <c r="F34" s="1">
        <v>1</v>
      </c>
      <c r="G34" s="1" t="s">
        <v>18</v>
      </c>
      <c r="H34" s="1">
        <v>51</v>
      </c>
      <c r="I34" s="1">
        <v>53</v>
      </c>
      <c r="J34" s="3">
        <v>16.809999999999999</v>
      </c>
      <c r="K34" s="3">
        <v>16.829999999999998</v>
      </c>
      <c r="L34" s="3">
        <v>16.387</v>
      </c>
      <c r="M34" s="3">
        <v>16.407</v>
      </c>
      <c r="N34" s="3">
        <v>16.396999999999998</v>
      </c>
      <c r="O34" s="7" t="s">
        <v>53</v>
      </c>
      <c r="P34" s="7">
        <v>16987</v>
      </c>
      <c r="Q34" s="7">
        <f t="shared" si="3"/>
        <v>16.986999999999998</v>
      </c>
      <c r="R34" s="7">
        <v>2247.4500000000003</v>
      </c>
      <c r="S34" s="4">
        <v>1.6910000000000001</v>
      </c>
      <c r="T34" s="4">
        <v>1</v>
      </c>
      <c r="U34" s="17"/>
      <c r="V34" s="3"/>
      <c r="W34" s="3"/>
      <c r="X34" s="3"/>
      <c r="Y34" s="3">
        <v>14.645580633604588</v>
      </c>
      <c r="Z34" s="3">
        <v>4.0118054489311934</v>
      </c>
      <c r="AA34" s="3">
        <v>11.918044253373601</v>
      </c>
      <c r="AB34" s="3">
        <v>69.424569664090612</v>
      </c>
      <c r="AC34" s="3">
        <f t="shared" ref="AC34:AC65" si="4">(Z34/100)</f>
        <v>4.0118054489311931E-2</v>
      </c>
      <c r="AD34" s="3">
        <f t="shared" ref="AD34:AD65" si="5">S34*R34*AC34*T34</f>
        <v>152.46617676134895</v>
      </c>
      <c r="AE34" s="3">
        <f t="shared" ref="AE34:AE65" si="6">Z34*T34</f>
        <v>4.0118054489311934</v>
      </c>
    </row>
    <row r="35" spans="1:31" ht="15.75" customHeight="1" x14ac:dyDescent="0.25">
      <c r="A35" s="1">
        <v>341</v>
      </c>
      <c r="B35" s="1" t="s">
        <v>15</v>
      </c>
      <c r="C35" s="1" t="s">
        <v>20</v>
      </c>
      <c r="D35" s="1">
        <v>3</v>
      </c>
      <c r="E35" s="1" t="s">
        <v>17</v>
      </c>
      <c r="F35" s="1">
        <v>1</v>
      </c>
      <c r="G35" s="1" t="s">
        <v>18</v>
      </c>
      <c r="H35" s="1">
        <v>102</v>
      </c>
      <c r="I35" s="1">
        <v>104</v>
      </c>
      <c r="J35" s="3">
        <v>17.32</v>
      </c>
      <c r="K35" s="3">
        <v>17.34</v>
      </c>
      <c r="L35" s="3">
        <v>16.896999999999998</v>
      </c>
      <c r="M35" s="3">
        <v>16.917000000000002</v>
      </c>
      <c r="N35" s="3">
        <v>16.907</v>
      </c>
      <c r="O35" s="7" t="s">
        <v>54</v>
      </c>
      <c r="P35" s="7">
        <v>17028</v>
      </c>
      <c r="Q35" s="7">
        <f t="shared" si="3"/>
        <v>17.027999999999999</v>
      </c>
      <c r="R35" s="7">
        <v>2247.4500000000003</v>
      </c>
      <c r="S35" s="4">
        <v>1.6910000000000001</v>
      </c>
      <c r="T35" s="4">
        <v>1</v>
      </c>
      <c r="U35" s="3">
        <v>28.776600000000002</v>
      </c>
      <c r="V35" s="3">
        <v>4.9420999999999999</v>
      </c>
      <c r="W35" s="3">
        <v>1.2074</v>
      </c>
      <c r="X35" s="3">
        <v>0.40820000000000001</v>
      </c>
      <c r="Y35" s="3">
        <f>V35/U35*100</f>
        <v>17.174023338406901</v>
      </c>
      <c r="Z35" s="3">
        <f>W35/U35*100</f>
        <v>4.1957701743777926</v>
      </c>
      <c r="AA35" s="3">
        <f>X35/U35*100</f>
        <v>1.4185136534545428</v>
      </c>
      <c r="AB35" s="3">
        <f>(U35-SUM(V35:X35))/U35*100</f>
        <v>77.211692833760765</v>
      </c>
      <c r="AC35" s="3">
        <f t="shared" si="4"/>
        <v>4.1957701743777928E-2</v>
      </c>
      <c r="AD35" s="3">
        <f t="shared" si="5"/>
        <v>159.45764200183484</v>
      </c>
      <c r="AE35" s="3">
        <f t="shared" si="6"/>
        <v>4.1957701743777926</v>
      </c>
    </row>
    <row r="36" spans="1:31" ht="15.75" customHeight="1" x14ac:dyDescent="0.25">
      <c r="A36" s="1">
        <v>341</v>
      </c>
      <c r="B36" s="1" t="s">
        <v>15</v>
      </c>
      <c r="C36" s="1" t="s">
        <v>20</v>
      </c>
      <c r="D36" s="1">
        <v>3</v>
      </c>
      <c r="E36" s="1" t="s">
        <v>17</v>
      </c>
      <c r="F36" s="1">
        <v>2</v>
      </c>
      <c r="G36" s="1" t="s">
        <v>18</v>
      </c>
      <c r="H36" s="1">
        <v>0</v>
      </c>
      <c r="I36" s="1">
        <v>2</v>
      </c>
      <c r="J36" s="3">
        <v>17.8</v>
      </c>
      <c r="K36" s="3">
        <v>17.82</v>
      </c>
      <c r="L36" s="3">
        <v>17.376999999999999</v>
      </c>
      <c r="M36" s="3">
        <v>17.396999999999998</v>
      </c>
      <c r="N36" s="3">
        <v>17.387</v>
      </c>
      <c r="O36" s="7" t="s">
        <v>55</v>
      </c>
      <c r="P36" s="7">
        <v>17067</v>
      </c>
      <c r="Q36" s="7">
        <f t="shared" si="3"/>
        <v>17.067</v>
      </c>
      <c r="R36" s="7">
        <v>2247.4500000000003</v>
      </c>
      <c r="S36" s="4">
        <v>1.6910000000000001</v>
      </c>
      <c r="T36" s="4">
        <v>1</v>
      </c>
      <c r="U36" s="3">
        <v>24.842599999999997</v>
      </c>
      <c r="V36" s="3">
        <v>4.2392000000000003</v>
      </c>
      <c r="W36" s="3">
        <v>1.0555000000000001</v>
      </c>
      <c r="X36" s="3">
        <v>0.44540000000000002</v>
      </c>
      <c r="Y36" s="3">
        <f>V36/U36*100</f>
        <v>17.064236432579523</v>
      </c>
      <c r="Z36" s="3">
        <f>W36/U36*100</f>
        <v>4.2487501308236668</v>
      </c>
      <c r="AA36" s="3">
        <f>X36/U36*100</f>
        <v>1.7928880229927626</v>
      </c>
      <c r="AB36" s="3">
        <f>(U36-SUM(V36:X36))/U36*100</f>
        <v>76.894125413604044</v>
      </c>
      <c r="AC36" s="3">
        <f t="shared" si="4"/>
        <v>4.2487501308236669E-2</v>
      </c>
      <c r="AD36" s="3">
        <f t="shared" si="5"/>
        <v>161.47111237249732</v>
      </c>
      <c r="AE36" s="3">
        <f t="shared" si="6"/>
        <v>4.2487501308236668</v>
      </c>
    </row>
    <row r="37" spans="1:31" ht="15.75" customHeight="1" x14ac:dyDescent="0.25">
      <c r="A37" s="1">
        <v>341</v>
      </c>
      <c r="B37" s="1" t="s">
        <v>15</v>
      </c>
      <c r="C37" s="1" t="s">
        <v>20</v>
      </c>
      <c r="D37" s="1">
        <v>3</v>
      </c>
      <c r="E37" s="1" t="s">
        <v>17</v>
      </c>
      <c r="F37" s="1">
        <v>2</v>
      </c>
      <c r="G37" s="1" t="s">
        <v>18</v>
      </c>
      <c r="H37" s="1">
        <v>51</v>
      </c>
      <c r="I37" s="1">
        <v>53</v>
      </c>
      <c r="J37" s="3">
        <v>18.309999999999999</v>
      </c>
      <c r="K37" s="3">
        <v>18.329999999999998</v>
      </c>
      <c r="L37" s="3">
        <v>17.887</v>
      </c>
      <c r="M37" s="3">
        <v>17.907</v>
      </c>
      <c r="N37" s="3">
        <v>17.896999999999998</v>
      </c>
      <c r="O37" s="7" t="s">
        <v>56</v>
      </c>
      <c r="P37" s="7">
        <v>17108</v>
      </c>
      <c r="Q37" s="7">
        <f t="shared" si="3"/>
        <v>17.108000000000001</v>
      </c>
      <c r="R37" s="7">
        <v>2247.4500000000003</v>
      </c>
      <c r="S37" s="4">
        <v>1.6910000000000001</v>
      </c>
      <c r="T37" s="4">
        <v>1</v>
      </c>
      <c r="U37" s="17"/>
      <c r="V37" s="3"/>
      <c r="W37" s="3"/>
      <c r="X37" s="3"/>
      <c r="Y37" s="3">
        <v>15.271863507128657</v>
      </c>
      <c r="Z37" s="3">
        <v>4.9384843858935268</v>
      </c>
      <c r="AA37" s="3">
        <v>2.0297431298709037</v>
      </c>
      <c r="AB37" s="3">
        <v>77.759908977106917</v>
      </c>
      <c r="AC37" s="3">
        <f t="shared" si="4"/>
        <v>4.9384843858935268E-2</v>
      </c>
      <c r="AD37" s="3">
        <f t="shared" si="5"/>
        <v>187.68403475632206</v>
      </c>
      <c r="AE37" s="3">
        <f t="shared" si="6"/>
        <v>4.9384843858935268</v>
      </c>
    </row>
    <row r="38" spans="1:31" ht="15.75" customHeight="1" x14ac:dyDescent="0.25">
      <c r="A38" s="1">
        <v>341</v>
      </c>
      <c r="B38" s="1" t="s">
        <v>15</v>
      </c>
      <c r="C38" s="1" t="s">
        <v>20</v>
      </c>
      <c r="D38" s="1">
        <v>3</v>
      </c>
      <c r="E38" s="1" t="s">
        <v>17</v>
      </c>
      <c r="F38" s="1">
        <v>2</v>
      </c>
      <c r="G38" s="1" t="s">
        <v>18</v>
      </c>
      <c r="H38" s="1">
        <v>100</v>
      </c>
      <c r="I38" s="1">
        <v>102</v>
      </c>
      <c r="J38" s="3">
        <v>18.8</v>
      </c>
      <c r="K38" s="3">
        <v>18.82</v>
      </c>
      <c r="L38" s="3">
        <v>18.376999999999999</v>
      </c>
      <c r="M38" s="3">
        <v>18.396999999999998</v>
      </c>
      <c r="N38" s="3">
        <v>18.387</v>
      </c>
      <c r="O38" s="7" t="s">
        <v>57</v>
      </c>
      <c r="P38" s="7">
        <v>17148</v>
      </c>
      <c r="Q38" s="7">
        <f t="shared" si="3"/>
        <v>17.148</v>
      </c>
      <c r="R38" s="7">
        <v>2247.4500000000003</v>
      </c>
      <c r="S38" s="4">
        <v>1.6910000000000001</v>
      </c>
      <c r="T38" s="4">
        <v>1</v>
      </c>
      <c r="U38" s="3">
        <v>26.533999999999999</v>
      </c>
      <c r="V38" s="3">
        <v>4.5326000000000004</v>
      </c>
      <c r="W38" s="3">
        <v>1.1904999999999999</v>
      </c>
      <c r="X38" s="3">
        <v>0.36230000000000001</v>
      </c>
      <c r="Y38" s="3">
        <f>V38/U38*100</f>
        <v>17.082234114720737</v>
      </c>
      <c r="Z38" s="3">
        <f>W38/U38*100</f>
        <v>4.4866963141629608</v>
      </c>
      <c r="AA38" s="3">
        <f>X38/U38*100</f>
        <v>1.3654179543227558</v>
      </c>
      <c r="AB38" s="3">
        <f>(U38-SUM(V38:X38))/U38*100</f>
        <v>77.065651616793545</v>
      </c>
      <c r="AC38" s="3">
        <f t="shared" si="4"/>
        <v>4.4866963141629607E-2</v>
      </c>
      <c r="AD38" s="3">
        <f t="shared" si="5"/>
        <v>170.51410942470039</v>
      </c>
      <c r="AE38" s="3">
        <f t="shared" si="6"/>
        <v>4.4866963141629608</v>
      </c>
    </row>
    <row r="39" spans="1:31" ht="15.75" customHeight="1" x14ac:dyDescent="0.25">
      <c r="A39" s="1">
        <v>341</v>
      </c>
      <c r="B39" s="1" t="s">
        <v>15</v>
      </c>
      <c r="C39" s="1" t="s">
        <v>20</v>
      </c>
      <c r="D39" s="1">
        <v>3</v>
      </c>
      <c r="E39" s="1" t="s">
        <v>17</v>
      </c>
      <c r="F39" s="1">
        <v>3</v>
      </c>
      <c r="G39" s="1" t="s">
        <v>18</v>
      </c>
      <c r="H39" s="1">
        <v>0</v>
      </c>
      <c r="I39" s="1">
        <v>2</v>
      </c>
      <c r="J39" s="3">
        <v>19.3</v>
      </c>
      <c r="K39" s="3">
        <v>19.32</v>
      </c>
      <c r="L39" s="3">
        <v>18.876999999999999</v>
      </c>
      <c r="M39" s="3">
        <v>18.896999999999998</v>
      </c>
      <c r="N39" s="3">
        <v>18.887</v>
      </c>
      <c r="O39" s="7" t="s">
        <v>58</v>
      </c>
      <c r="P39" s="7">
        <v>17187</v>
      </c>
      <c r="Q39" s="7">
        <f t="shared" si="3"/>
        <v>17.187000000000001</v>
      </c>
      <c r="R39" s="7">
        <v>2247.4500000000003</v>
      </c>
      <c r="S39" s="4">
        <v>1.6910000000000001</v>
      </c>
      <c r="T39" s="4">
        <v>0.97</v>
      </c>
      <c r="U39" s="3">
        <v>31.680099999999999</v>
      </c>
      <c r="V39" s="3">
        <v>4.1589999999999998</v>
      </c>
      <c r="W39" s="3">
        <v>1.3186</v>
      </c>
      <c r="X39" s="3">
        <v>1.3794999999999999</v>
      </c>
      <c r="Y39" s="3">
        <f>V39/U39*100</f>
        <v>13.128115125899223</v>
      </c>
      <c r="Z39" s="3">
        <f>W39/U39*100</f>
        <v>4.1622343363815135</v>
      </c>
      <c r="AA39" s="3">
        <f>X39/U39*100</f>
        <v>4.3544685780663572</v>
      </c>
      <c r="AB39" s="3">
        <f>(U39-SUM(V39:X39))/U39*100</f>
        <v>78.35518195965291</v>
      </c>
      <c r="AC39" s="3">
        <f t="shared" si="4"/>
        <v>4.1622343363815137E-2</v>
      </c>
      <c r="AD39" s="3">
        <f t="shared" si="5"/>
        <v>153.43763928914052</v>
      </c>
      <c r="AE39" s="3">
        <f t="shared" si="6"/>
        <v>4.0373673062900677</v>
      </c>
    </row>
    <row r="40" spans="1:31" ht="15.75" customHeight="1" x14ac:dyDescent="0.25">
      <c r="A40" s="1">
        <v>341</v>
      </c>
      <c r="B40" s="1" t="s">
        <v>15</v>
      </c>
      <c r="C40" s="1" t="s">
        <v>16</v>
      </c>
      <c r="D40" s="1">
        <v>3</v>
      </c>
      <c r="E40" s="1" t="s">
        <v>17</v>
      </c>
      <c r="F40" s="1">
        <v>2</v>
      </c>
      <c r="G40" s="1" t="s">
        <v>18</v>
      </c>
      <c r="H40" s="1">
        <v>51</v>
      </c>
      <c r="I40" s="1">
        <v>53</v>
      </c>
      <c r="J40" s="3">
        <v>20.010000000000002</v>
      </c>
      <c r="K40" s="3">
        <v>20.03</v>
      </c>
      <c r="L40" s="3">
        <v>19.861999999999998</v>
      </c>
      <c r="M40" s="3">
        <v>19.882000000000001</v>
      </c>
      <c r="N40" s="3">
        <v>19.872</v>
      </c>
      <c r="O40" s="7" t="s">
        <v>59</v>
      </c>
      <c r="P40" s="7">
        <v>17266</v>
      </c>
      <c r="Q40" s="7">
        <f t="shared" si="3"/>
        <v>17.265999999999998</v>
      </c>
      <c r="R40" s="7">
        <v>2247.4500000000003</v>
      </c>
      <c r="S40" s="4">
        <v>1.681</v>
      </c>
      <c r="T40" s="4">
        <v>1</v>
      </c>
      <c r="U40" s="17"/>
      <c r="V40" s="3"/>
      <c r="W40" s="3"/>
      <c r="X40" s="3"/>
      <c r="Y40" s="3">
        <v>4.0805714545979042</v>
      </c>
      <c r="Z40" s="3">
        <v>3.0375605386612405</v>
      </c>
      <c r="AA40" s="3">
        <v>0.76100323378930212</v>
      </c>
      <c r="AB40" s="3">
        <v>92.120864772951549</v>
      </c>
      <c r="AC40" s="3">
        <f t="shared" si="4"/>
        <v>3.0375605386612405E-2</v>
      </c>
      <c r="AD40" s="3">
        <f t="shared" si="5"/>
        <v>114.75792692224481</v>
      </c>
      <c r="AE40" s="3">
        <f t="shared" si="6"/>
        <v>3.0375605386612405</v>
      </c>
    </row>
    <row r="41" spans="1:31" ht="15.75" customHeight="1" x14ac:dyDescent="0.25">
      <c r="A41" s="1">
        <v>341</v>
      </c>
      <c r="B41" s="1" t="s">
        <v>15</v>
      </c>
      <c r="C41" s="1" t="s">
        <v>16</v>
      </c>
      <c r="D41" s="1">
        <v>3</v>
      </c>
      <c r="E41" s="1" t="s">
        <v>17</v>
      </c>
      <c r="F41" s="1">
        <v>2</v>
      </c>
      <c r="G41" s="1" t="s">
        <v>18</v>
      </c>
      <c r="H41" s="1">
        <v>100</v>
      </c>
      <c r="I41" s="1">
        <v>102</v>
      </c>
      <c r="J41" s="3">
        <v>20.5</v>
      </c>
      <c r="K41" s="3">
        <v>20.52</v>
      </c>
      <c r="L41" s="3">
        <v>20.352</v>
      </c>
      <c r="M41" s="3">
        <v>20.372</v>
      </c>
      <c r="N41" s="3">
        <v>20.362000000000002</v>
      </c>
      <c r="O41" s="7" t="s">
        <v>60</v>
      </c>
      <c r="P41" s="7">
        <v>17304</v>
      </c>
      <c r="Q41" s="7">
        <f t="shared" si="3"/>
        <v>17.303999999999998</v>
      </c>
      <c r="R41" s="7">
        <v>2247.4500000000003</v>
      </c>
      <c r="S41" s="4">
        <v>1.681</v>
      </c>
      <c r="T41" s="4">
        <v>1</v>
      </c>
      <c r="U41" s="3">
        <v>20.138999999999999</v>
      </c>
      <c r="V41" s="17">
        <v>0.97440000000000004</v>
      </c>
      <c r="W41" s="3">
        <v>0.46050000000000002</v>
      </c>
      <c r="X41" s="3">
        <v>0.33439999999999998</v>
      </c>
      <c r="Y41" s="3">
        <f>V41/U41*100</f>
        <v>4.8383733055265905</v>
      </c>
      <c r="Z41" s="3">
        <f>W41/U41*100</f>
        <v>2.2866080738864891</v>
      </c>
      <c r="AA41" s="3">
        <f>X41/U41*100</f>
        <v>1.6604598043596999</v>
      </c>
      <c r="AB41" s="3">
        <f>(U41-SUM(V41:X41))/U41*100</f>
        <v>91.214558816227211</v>
      </c>
      <c r="AC41" s="3">
        <f t="shared" si="4"/>
        <v>2.286608073886489E-2</v>
      </c>
      <c r="AD41" s="3">
        <f t="shared" si="5"/>
        <v>86.387217276180564</v>
      </c>
      <c r="AE41" s="3">
        <f t="shared" si="6"/>
        <v>2.2866080738864891</v>
      </c>
    </row>
    <row r="42" spans="1:31" ht="15.75" customHeight="1" x14ac:dyDescent="0.25">
      <c r="A42" s="1">
        <v>341</v>
      </c>
      <c r="B42" s="1" t="s">
        <v>15</v>
      </c>
      <c r="C42" s="1" t="s">
        <v>16</v>
      </c>
      <c r="D42" s="1">
        <v>3</v>
      </c>
      <c r="E42" s="1" t="s">
        <v>17</v>
      </c>
      <c r="F42" s="1">
        <v>3</v>
      </c>
      <c r="G42" s="1" t="s">
        <v>18</v>
      </c>
      <c r="H42" s="1">
        <v>0</v>
      </c>
      <c r="I42" s="1">
        <v>2</v>
      </c>
      <c r="J42" s="3">
        <v>21</v>
      </c>
      <c r="K42" s="3">
        <v>21.02</v>
      </c>
      <c r="L42" s="3">
        <v>20.852</v>
      </c>
      <c r="M42" s="3">
        <v>20.872</v>
      </c>
      <c r="N42" s="3">
        <v>20.862000000000002</v>
      </c>
      <c r="O42" s="7" t="s">
        <v>61</v>
      </c>
      <c r="P42" s="7">
        <v>17343</v>
      </c>
      <c r="Q42" s="7">
        <f t="shared" si="3"/>
        <v>17.343</v>
      </c>
      <c r="R42" s="7">
        <v>2247.4500000000003</v>
      </c>
      <c r="S42" s="4">
        <v>1.4450000000000001</v>
      </c>
      <c r="T42" s="4">
        <v>1</v>
      </c>
      <c r="U42" s="3">
        <v>26.6492</v>
      </c>
      <c r="V42" s="17">
        <v>1.6129</v>
      </c>
      <c r="W42" s="3">
        <v>0.63570000000000004</v>
      </c>
      <c r="X42" s="3">
        <v>0.80689999999999995</v>
      </c>
      <c r="Y42" s="3">
        <f>V42/U42*100</f>
        <v>6.0523392822298607</v>
      </c>
      <c r="Z42" s="3">
        <f>W42/U42*100</f>
        <v>2.3854374615373071</v>
      </c>
      <c r="AA42" s="3">
        <f>X42/U42*100</f>
        <v>3.0278582471518845</v>
      </c>
      <c r="AB42" s="3">
        <f>(U42-SUM(V42:X42))/U42*100</f>
        <v>88.534365009080943</v>
      </c>
      <c r="AC42" s="3">
        <f t="shared" si="4"/>
        <v>2.385437461537307E-2</v>
      </c>
      <c r="AD42" s="3">
        <f t="shared" si="5"/>
        <v>77.468638061367713</v>
      </c>
      <c r="AE42" s="3">
        <f t="shared" si="6"/>
        <v>2.3854374615373071</v>
      </c>
    </row>
    <row r="43" spans="1:31" ht="15.75" customHeight="1" x14ac:dyDescent="0.25">
      <c r="A43" s="1">
        <v>341</v>
      </c>
      <c r="B43" s="1" t="s">
        <v>15</v>
      </c>
      <c r="C43" s="1" t="s">
        <v>16</v>
      </c>
      <c r="D43" s="1">
        <v>3</v>
      </c>
      <c r="E43" s="1" t="s">
        <v>17</v>
      </c>
      <c r="F43" s="1">
        <v>3</v>
      </c>
      <c r="G43" s="1" t="s">
        <v>18</v>
      </c>
      <c r="H43" s="1">
        <v>51</v>
      </c>
      <c r="I43" s="1">
        <v>53</v>
      </c>
      <c r="J43" s="3">
        <v>21.51</v>
      </c>
      <c r="K43" s="3">
        <v>21.53</v>
      </c>
      <c r="L43" s="3">
        <v>21.361999999999998</v>
      </c>
      <c r="M43" s="3">
        <v>21.382000000000001</v>
      </c>
      <c r="N43" s="3">
        <v>21.372</v>
      </c>
      <c r="O43" s="7" t="s">
        <v>62</v>
      </c>
      <c r="P43" s="7">
        <v>17384</v>
      </c>
      <c r="Q43" s="7">
        <f t="shared" si="3"/>
        <v>17.384</v>
      </c>
      <c r="R43" s="7">
        <v>2247.4500000000003</v>
      </c>
      <c r="S43" s="4">
        <v>1.4450000000000001</v>
      </c>
      <c r="T43" s="4">
        <v>1</v>
      </c>
      <c r="U43" s="17"/>
      <c r="V43" s="3"/>
      <c r="W43" s="3"/>
      <c r="X43" s="3"/>
      <c r="Y43" s="3">
        <v>3.6153419224348387</v>
      </c>
      <c r="Z43" s="3">
        <v>1.3165543853337405</v>
      </c>
      <c r="AA43" s="3">
        <v>3.1727611555580904</v>
      </c>
      <c r="AB43" s="3">
        <v>91.895342536673326</v>
      </c>
      <c r="AC43" s="3">
        <f t="shared" si="4"/>
        <v>1.3165543853337404E-2</v>
      </c>
      <c r="AD43" s="3">
        <f t="shared" si="5"/>
        <v>42.755962715449655</v>
      </c>
      <c r="AE43" s="3">
        <f t="shared" si="6"/>
        <v>1.3165543853337405</v>
      </c>
    </row>
    <row r="44" spans="1:31" ht="15.75" customHeight="1" x14ac:dyDescent="0.25">
      <c r="A44" s="1">
        <v>341</v>
      </c>
      <c r="B44" s="1" t="s">
        <v>15</v>
      </c>
      <c r="C44" s="1" t="s">
        <v>16</v>
      </c>
      <c r="D44" s="1">
        <v>3</v>
      </c>
      <c r="E44" s="1" t="s">
        <v>17</v>
      </c>
      <c r="F44" s="1">
        <v>3</v>
      </c>
      <c r="G44" s="1" t="s">
        <v>18</v>
      </c>
      <c r="H44" s="1">
        <v>100</v>
      </c>
      <c r="I44" s="1">
        <v>102</v>
      </c>
      <c r="J44" s="3">
        <v>22</v>
      </c>
      <c r="K44" s="3">
        <v>22.02</v>
      </c>
      <c r="L44" s="3">
        <v>21.852</v>
      </c>
      <c r="M44" s="3">
        <v>21.872</v>
      </c>
      <c r="N44" s="3">
        <v>21.862000000000002</v>
      </c>
      <c r="O44" s="7" t="s">
        <v>63</v>
      </c>
      <c r="P44" s="7">
        <v>17428</v>
      </c>
      <c r="Q44" s="7">
        <f t="shared" si="3"/>
        <v>17.428000000000001</v>
      </c>
      <c r="R44" s="7">
        <v>2247.4500000000003</v>
      </c>
      <c r="S44" s="4">
        <v>1.4450000000000001</v>
      </c>
      <c r="T44" s="4">
        <v>1</v>
      </c>
      <c r="U44" s="3">
        <v>24.6295</v>
      </c>
      <c r="V44" s="17">
        <v>0.96509999999999996</v>
      </c>
      <c r="W44" s="3">
        <v>0.30370000000000003</v>
      </c>
      <c r="X44" s="3">
        <v>0.35349999999999998</v>
      </c>
      <c r="Y44" s="3">
        <f>V44/U44*100</f>
        <v>3.918471751355082</v>
      </c>
      <c r="Z44" s="3">
        <f>W44/U44*100</f>
        <v>1.2330741590369274</v>
      </c>
      <c r="AA44" s="3">
        <f>X44/U44*100</f>
        <v>1.4352707119511154</v>
      </c>
      <c r="AB44" s="3">
        <f>(U44-SUM(V44:X44))/U44*100</f>
        <v>93.413183377656878</v>
      </c>
      <c r="AC44" s="3">
        <f t="shared" si="4"/>
        <v>1.2330741590369274E-2</v>
      </c>
      <c r="AD44" s="3">
        <f t="shared" si="5"/>
        <v>40.044887895612995</v>
      </c>
      <c r="AE44" s="3">
        <f t="shared" si="6"/>
        <v>1.2330741590369274</v>
      </c>
    </row>
    <row r="45" spans="1:31" ht="15.75" customHeight="1" x14ac:dyDescent="0.25">
      <c r="A45" s="1">
        <v>341</v>
      </c>
      <c r="B45" s="1" t="s">
        <v>15</v>
      </c>
      <c r="C45" s="1" t="s">
        <v>16</v>
      </c>
      <c r="D45" s="1">
        <v>3</v>
      </c>
      <c r="E45" s="1" t="s">
        <v>17</v>
      </c>
      <c r="F45" s="1">
        <v>4</v>
      </c>
      <c r="G45" s="1" t="s">
        <v>18</v>
      </c>
      <c r="H45" s="1">
        <v>0</v>
      </c>
      <c r="I45" s="1">
        <v>2</v>
      </c>
      <c r="J45" s="3">
        <v>22.5</v>
      </c>
      <c r="K45" s="3">
        <v>22.52</v>
      </c>
      <c r="L45" s="3">
        <v>22.352</v>
      </c>
      <c r="M45" s="3">
        <v>22.372</v>
      </c>
      <c r="N45" s="3">
        <v>22.362000000000002</v>
      </c>
      <c r="O45" s="7" t="s">
        <v>64</v>
      </c>
      <c r="P45" s="7">
        <v>17459</v>
      </c>
      <c r="Q45" s="7">
        <f t="shared" si="3"/>
        <v>17.459</v>
      </c>
      <c r="R45" s="7">
        <v>2247.4500000000003</v>
      </c>
      <c r="S45" s="4">
        <v>1.4450000000000001</v>
      </c>
      <c r="T45" s="4">
        <v>1</v>
      </c>
      <c r="U45" s="3">
        <v>24.715399999999999</v>
      </c>
      <c r="V45" s="17">
        <v>1.5691999999999999</v>
      </c>
      <c r="W45" s="3">
        <v>0.58120000000000005</v>
      </c>
      <c r="X45" s="3">
        <v>0.93410000000000004</v>
      </c>
      <c r="Y45" s="3">
        <f>V45/U45*100</f>
        <v>6.3490779028459983</v>
      </c>
      <c r="Z45" s="3">
        <f>W45/U45*100</f>
        <v>2.3515702760222372</v>
      </c>
      <c r="AA45" s="3">
        <f>X45/U45*100</f>
        <v>3.7794249739029109</v>
      </c>
      <c r="AB45" s="3">
        <f>(U45-SUM(V45:X45))/U45*100</f>
        <v>87.519926847228859</v>
      </c>
      <c r="AC45" s="3">
        <f t="shared" si="4"/>
        <v>2.3515702760222371E-2</v>
      </c>
      <c r="AD45" s="3">
        <f t="shared" si="5"/>
        <v>76.368779113427266</v>
      </c>
      <c r="AE45" s="3">
        <f t="shared" si="6"/>
        <v>2.3515702760222372</v>
      </c>
    </row>
    <row r="46" spans="1:31" ht="15.75" customHeight="1" x14ac:dyDescent="0.25">
      <c r="A46" s="1">
        <v>341</v>
      </c>
      <c r="B46" s="1" t="s">
        <v>15</v>
      </c>
      <c r="C46" s="1" t="s">
        <v>16</v>
      </c>
      <c r="D46" s="1">
        <v>3</v>
      </c>
      <c r="E46" s="1" t="s">
        <v>17</v>
      </c>
      <c r="F46" s="1">
        <v>4</v>
      </c>
      <c r="G46" s="1" t="s">
        <v>18</v>
      </c>
      <c r="H46" s="1">
        <v>51</v>
      </c>
      <c r="I46" s="1">
        <v>53</v>
      </c>
      <c r="J46" s="3">
        <v>23.01</v>
      </c>
      <c r="K46" s="3">
        <v>23.03</v>
      </c>
      <c r="L46" s="3">
        <v>22.861999999999998</v>
      </c>
      <c r="M46" s="3">
        <v>22.882000000000001</v>
      </c>
      <c r="N46" s="3">
        <v>22.872</v>
      </c>
      <c r="O46" s="7" t="s">
        <v>65</v>
      </c>
      <c r="P46" s="7">
        <v>17478</v>
      </c>
      <c r="Q46" s="7">
        <f t="shared" si="3"/>
        <v>17.478000000000002</v>
      </c>
      <c r="R46" s="7">
        <v>2247.4500000000003</v>
      </c>
      <c r="S46" s="4">
        <v>1.4450000000000001</v>
      </c>
      <c r="T46" s="4">
        <v>1</v>
      </c>
      <c r="U46" s="17"/>
      <c r="V46" s="3"/>
      <c r="W46" s="3"/>
      <c r="X46" s="3"/>
      <c r="Y46" s="3">
        <v>4.0514865529018795</v>
      </c>
      <c r="Z46" s="3">
        <v>2.0093193398075146</v>
      </c>
      <c r="AA46" s="3">
        <v>1.9425037793717859</v>
      </c>
      <c r="AB46" s="3">
        <v>91.996690327918813</v>
      </c>
      <c r="AC46" s="3">
        <f t="shared" si="4"/>
        <v>2.0093193398075148E-2</v>
      </c>
      <c r="AD46" s="3">
        <f t="shared" si="5"/>
        <v>65.253956641118279</v>
      </c>
      <c r="AE46" s="3">
        <f t="shared" si="6"/>
        <v>2.0093193398075146</v>
      </c>
    </row>
    <row r="47" spans="1:31" ht="15.75" customHeight="1" x14ac:dyDescent="0.25">
      <c r="A47" s="1">
        <v>341</v>
      </c>
      <c r="B47" s="1" t="s">
        <v>15</v>
      </c>
      <c r="C47" s="1" t="s">
        <v>16</v>
      </c>
      <c r="D47" s="1">
        <v>3</v>
      </c>
      <c r="E47" s="1" t="s">
        <v>17</v>
      </c>
      <c r="F47" s="1">
        <v>4</v>
      </c>
      <c r="G47" s="1" t="s">
        <v>18</v>
      </c>
      <c r="H47" s="1">
        <v>100</v>
      </c>
      <c r="I47" s="1">
        <v>102</v>
      </c>
      <c r="J47" s="3">
        <v>23.5</v>
      </c>
      <c r="K47" s="3">
        <v>23.52</v>
      </c>
      <c r="L47" s="3">
        <v>23.352</v>
      </c>
      <c r="M47" s="3">
        <v>23.372</v>
      </c>
      <c r="N47" s="3">
        <v>23.362000000000002</v>
      </c>
      <c r="O47" s="7" t="s">
        <v>66</v>
      </c>
      <c r="P47" s="7">
        <v>17494</v>
      </c>
      <c r="Q47" s="7">
        <f t="shared" si="3"/>
        <v>17.494</v>
      </c>
      <c r="R47" s="7">
        <v>2247.4500000000003</v>
      </c>
      <c r="S47" s="4">
        <v>1.4450000000000001</v>
      </c>
      <c r="T47" s="4">
        <v>1</v>
      </c>
      <c r="U47" s="3">
        <v>26.191200000000002</v>
      </c>
      <c r="V47" s="17">
        <v>1.4650000000000001</v>
      </c>
      <c r="W47" s="3">
        <v>0.61119999999999997</v>
      </c>
      <c r="X47" s="3">
        <v>0.31809999999999999</v>
      </c>
      <c r="Y47" s="3">
        <f>V47/U47*100</f>
        <v>5.5934817801398946</v>
      </c>
      <c r="Z47" s="3">
        <f>W47/U47*100</f>
        <v>2.3336082348269644</v>
      </c>
      <c r="AA47" s="3">
        <f>X47/U47*100</f>
        <v>1.214530071168942</v>
      </c>
      <c r="AB47" s="3">
        <f>(U47-SUM(V47:X47))/U47*100</f>
        <v>90.858379913864198</v>
      </c>
      <c r="AC47" s="3">
        <f t="shared" si="4"/>
        <v>2.3336082348269643E-2</v>
      </c>
      <c r="AD47" s="3">
        <f t="shared" si="5"/>
        <v>75.785450105378899</v>
      </c>
      <c r="AE47" s="3">
        <f t="shared" si="6"/>
        <v>2.3336082348269644</v>
      </c>
    </row>
    <row r="48" spans="1:31" ht="15.75" customHeight="1" x14ac:dyDescent="0.25">
      <c r="A48" s="1">
        <v>341</v>
      </c>
      <c r="B48" s="1" t="s">
        <v>15</v>
      </c>
      <c r="C48" s="1" t="s">
        <v>16</v>
      </c>
      <c r="D48" s="1">
        <v>3</v>
      </c>
      <c r="E48" s="1" t="s">
        <v>17</v>
      </c>
      <c r="F48" s="1">
        <v>5</v>
      </c>
      <c r="G48" s="1" t="s">
        <v>18</v>
      </c>
      <c r="H48" s="1">
        <v>0</v>
      </c>
      <c r="I48" s="1">
        <v>2</v>
      </c>
      <c r="J48" s="3">
        <v>24</v>
      </c>
      <c r="K48" s="3">
        <v>24.02</v>
      </c>
      <c r="L48" s="3">
        <v>23.852</v>
      </c>
      <c r="M48" s="3">
        <v>23.872</v>
      </c>
      <c r="N48" s="3">
        <v>23.862000000000002</v>
      </c>
      <c r="O48" s="7" t="s">
        <v>67</v>
      </c>
      <c r="P48" s="7">
        <v>17511</v>
      </c>
      <c r="Q48" s="7">
        <f t="shared" si="3"/>
        <v>17.510999999999999</v>
      </c>
      <c r="R48" s="7">
        <v>2247.4500000000003</v>
      </c>
      <c r="S48" s="4">
        <v>1.6919999999999999</v>
      </c>
      <c r="T48" s="4">
        <v>1</v>
      </c>
      <c r="U48" s="3">
        <v>25.981000000000002</v>
      </c>
      <c r="V48" s="17">
        <v>3.8988</v>
      </c>
      <c r="W48" s="3">
        <v>1.3349</v>
      </c>
      <c r="X48" s="3">
        <v>0.62139999999999995</v>
      </c>
      <c r="Y48" s="3">
        <f>V48/U48*100</f>
        <v>15.006350794811594</v>
      </c>
      <c r="Z48" s="3">
        <f>W48/U48*100</f>
        <v>5.1379854509064318</v>
      </c>
      <c r="AA48" s="3">
        <f>X48/U48*100</f>
        <v>2.3917478157114811</v>
      </c>
      <c r="AB48" s="3">
        <f>(U48-SUM(V48:X48))/U48*100</f>
        <v>77.463915938570494</v>
      </c>
      <c r="AC48" s="3">
        <f t="shared" si="4"/>
        <v>5.1379854509064321E-2</v>
      </c>
      <c r="AD48" s="3">
        <f t="shared" si="5"/>
        <v>195.38142259574309</v>
      </c>
      <c r="AE48" s="3">
        <f t="shared" si="6"/>
        <v>5.1379854509064318</v>
      </c>
    </row>
    <row r="49" spans="1:31" ht="15.75" customHeight="1" x14ac:dyDescent="0.25">
      <c r="A49" s="1">
        <v>341</v>
      </c>
      <c r="B49" s="1" t="s">
        <v>15</v>
      </c>
      <c r="C49" s="1" t="s">
        <v>16</v>
      </c>
      <c r="D49" s="1">
        <v>3</v>
      </c>
      <c r="E49" s="1" t="s">
        <v>17</v>
      </c>
      <c r="F49" s="1">
        <v>5</v>
      </c>
      <c r="G49" s="1" t="s">
        <v>18</v>
      </c>
      <c r="H49" s="1">
        <v>2</v>
      </c>
      <c r="I49" s="1">
        <v>4</v>
      </c>
      <c r="J49" s="3">
        <v>24.02</v>
      </c>
      <c r="K49" s="3">
        <v>24.04</v>
      </c>
      <c r="L49" s="3">
        <v>23.872</v>
      </c>
      <c r="M49" s="3">
        <v>23.891999999999999</v>
      </c>
      <c r="N49" s="3">
        <v>23.881999999999998</v>
      </c>
      <c r="O49" s="7" t="s">
        <v>68</v>
      </c>
      <c r="P49" s="7">
        <v>17511</v>
      </c>
      <c r="Q49" s="7">
        <f t="shared" si="3"/>
        <v>17.510999999999999</v>
      </c>
      <c r="R49" s="7">
        <v>2247.4500000000003</v>
      </c>
      <c r="S49" s="4">
        <v>1.6919999999999999</v>
      </c>
      <c r="T49" s="4">
        <v>1</v>
      </c>
      <c r="U49" s="17"/>
      <c r="V49" s="3"/>
      <c r="W49" s="3"/>
      <c r="X49" s="3"/>
      <c r="Y49" s="3">
        <v>12.727221696133084</v>
      </c>
      <c r="Z49" s="3">
        <v>4.5249089648843581</v>
      </c>
      <c r="AA49" s="3">
        <v>7.1886013296496216</v>
      </c>
      <c r="AB49" s="3">
        <v>75.559268009332953</v>
      </c>
      <c r="AC49" s="3">
        <f t="shared" si="4"/>
        <v>4.5249089648843582E-2</v>
      </c>
      <c r="AD49" s="3">
        <f t="shared" si="5"/>
        <v>172.06805257094862</v>
      </c>
      <c r="AE49" s="3">
        <f t="shared" si="6"/>
        <v>4.5249089648843581</v>
      </c>
    </row>
    <row r="50" spans="1:31" ht="15.75" customHeight="1" x14ac:dyDescent="0.25">
      <c r="A50" s="1">
        <v>341</v>
      </c>
      <c r="B50" s="1" t="s">
        <v>15</v>
      </c>
      <c r="C50" s="1" t="s">
        <v>16</v>
      </c>
      <c r="D50" s="1">
        <v>3</v>
      </c>
      <c r="E50" s="1" t="s">
        <v>17</v>
      </c>
      <c r="F50" s="1">
        <v>5</v>
      </c>
      <c r="G50" s="1" t="s">
        <v>18</v>
      </c>
      <c r="H50" s="1">
        <v>51</v>
      </c>
      <c r="I50" s="1">
        <v>53</v>
      </c>
      <c r="J50" s="3">
        <v>24.51</v>
      </c>
      <c r="K50" s="3">
        <v>24.53</v>
      </c>
      <c r="L50" s="3">
        <v>24.361999999999998</v>
      </c>
      <c r="M50" s="3">
        <v>24.382000000000001</v>
      </c>
      <c r="N50" s="3">
        <v>24.372</v>
      </c>
      <c r="O50" s="7" t="s">
        <v>69</v>
      </c>
      <c r="P50" s="7">
        <v>17527</v>
      </c>
      <c r="Q50" s="7">
        <f t="shared" si="3"/>
        <v>17.527000000000001</v>
      </c>
      <c r="R50" s="7">
        <v>2247.4500000000003</v>
      </c>
      <c r="S50" s="4">
        <v>1.6919999999999999</v>
      </c>
      <c r="T50" s="4">
        <v>1</v>
      </c>
      <c r="U50" s="17"/>
      <c r="V50" s="3"/>
      <c r="W50" s="3"/>
      <c r="X50" s="3"/>
      <c r="Y50" s="3">
        <v>15.101391230233702</v>
      </c>
      <c r="Z50" s="3">
        <v>5.5004318131248588</v>
      </c>
      <c r="AA50" s="3">
        <v>3.7343349889312516</v>
      </c>
      <c r="AB50" s="3">
        <v>75.663841967710184</v>
      </c>
      <c r="AC50" s="3">
        <f t="shared" si="4"/>
        <v>5.5004318131248592E-2</v>
      </c>
      <c r="AD50" s="3">
        <f t="shared" si="5"/>
        <v>209.16411749465433</v>
      </c>
      <c r="AE50" s="3">
        <f t="shared" si="6"/>
        <v>5.5004318131248588</v>
      </c>
    </row>
    <row r="51" spans="1:31" ht="15.75" customHeight="1" x14ac:dyDescent="0.25">
      <c r="A51" s="1">
        <v>341</v>
      </c>
      <c r="B51" s="1" t="s">
        <v>15</v>
      </c>
      <c r="C51" s="1" t="s">
        <v>16</v>
      </c>
      <c r="D51" s="1">
        <v>3</v>
      </c>
      <c r="E51" s="1" t="s">
        <v>17</v>
      </c>
      <c r="F51" s="1">
        <v>5</v>
      </c>
      <c r="G51" s="1" t="s">
        <v>18</v>
      </c>
      <c r="H51" s="1">
        <v>100</v>
      </c>
      <c r="I51" s="1">
        <v>102</v>
      </c>
      <c r="J51" s="3">
        <v>25</v>
      </c>
      <c r="K51" s="3">
        <v>25.02</v>
      </c>
      <c r="L51" s="3">
        <v>24.852</v>
      </c>
      <c r="M51" s="3">
        <v>24.872</v>
      </c>
      <c r="N51" s="3">
        <v>24.862000000000002</v>
      </c>
      <c r="O51" s="7" t="s">
        <v>70</v>
      </c>
      <c r="P51" s="7">
        <v>17543</v>
      </c>
      <c r="Q51" s="7">
        <f t="shared" si="3"/>
        <v>17.542999999999999</v>
      </c>
      <c r="R51" s="7">
        <v>2247.4500000000003</v>
      </c>
      <c r="S51" s="4">
        <v>1.6919999999999999</v>
      </c>
      <c r="T51" s="4">
        <v>1</v>
      </c>
      <c r="U51" s="3">
        <v>27.534500000000001</v>
      </c>
      <c r="V51" s="17">
        <v>4.7647000000000004</v>
      </c>
      <c r="W51" s="3">
        <v>1.4408000000000001</v>
      </c>
      <c r="X51" s="3">
        <v>0.63449999999999995</v>
      </c>
      <c r="Y51" s="3">
        <f>V51/U51*100</f>
        <v>17.304472570774845</v>
      </c>
      <c r="Z51" s="3">
        <f>W51/U51*100</f>
        <v>5.2327080571646478</v>
      </c>
      <c r="AA51" s="3">
        <f>X51/U51*100</f>
        <v>2.3043817755906226</v>
      </c>
      <c r="AB51" s="3">
        <f>(U51-SUM(V51:X51))/U51*100</f>
        <v>75.158437596469881</v>
      </c>
      <c r="AC51" s="3">
        <f t="shared" si="4"/>
        <v>5.2327080571646478E-2</v>
      </c>
      <c r="AD51" s="3">
        <f t="shared" si="5"/>
        <v>198.98342531442373</v>
      </c>
      <c r="AE51" s="3">
        <f t="shared" si="6"/>
        <v>5.2327080571646478</v>
      </c>
    </row>
    <row r="52" spans="1:31" ht="15.75" customHeight="1" x14ac:dyDescent="0.25">
      <c r="A52" s="1">
        <v>341</v>
      </c>
      <c r="B52" s="1" t="s">
        <v>15</v>
      </c>
      <c r="C52" s="1" t="s">
        <v>16</v>
      </c>
      <c r="D52" s="1">
        <v>3</v>
      </c>
      <c r="E52" s="1" t="s">
        <v>17</v>
      </c>
      <c r="F52" s="1">
        <v>6</v>
      </c>
      <c r="G52" s="1" t="s">
        <v>18</v>
      </c>
      <c r="H52" s="1">
        <v>51</v>
      </c>
      <c r="I52" s="1">
        <v>53</v>
      </c>
      <c r="J52" s="3">
        <v>26.01</v>
      </c>
      <c r="K52" s="3">
        <v>26.03</v>
      </c>
      <c r="L52" s="3">
        <v>25.861999999999998</v>
      </c>
      <c r="M52" s="3">
        <v>25.882000000000001</v>
      </c>
      <c r="N52" s="3">
        <v>25.872</v>
      </c>
      <c r="O52" s="7" t="s">
        <v>71</v>
      </c>
      <c r="P52" s="7">
        <v>17575</v>
      </c>
      <c r="Q52" s="7">
        <f t="shared" si="3"/>
        <v>17.574999999999999</v>
      </c>
      <c r="R52" s="7">
        <v>2247.4500000000003</v>
      </c>
      <c r="S52" s="4">
        <v>1.6919999999999999</v>
      </c>
      <c r="T52" s="4">
        <v>1</v>
      </c>
      <c r="U52" s="17"/>
      <c r="V52" s="3"/>
      <c r="W52" s="3"/>
      <c r="X52" s="3"/>
      <c r="Y52" s="3">
        <v>14.798351217954082</v>
      </c>
      <c r="Z52" s="3">
        <v>6.6833471492345478</v>
      </c>
      <c r="AA52" s="3">
        <v>5.9011643382436816</v>
      </c>
      <c r="AB52" s="3">
        <v>72.617137294567698</v>
      </c>
      <c r="AC52" s="3">
        <f t="shared" si="4"/>
        <v>6.6833471492345475E-2</v>
      </c>
      <c r="AD52" s="3">
        <f t="shared" si="5"/>
        <v>254.14666627525838</v>
      </c>
      <c r="AE52" s="3">
        <f t="shared" si="6"/>
        <v>6.6833471492345478</v>
      </c>
    </row>
    <row r="53" spans="1:31" ht="15.75" customHeight="1" x14ac:dyDescent="0.25">
      <c r="A53" s="1">
        <v>341</v>
      </c>
      <c r="B53" s="1" t="s">
        <v>15</v>
      </c>
      <c r="C53" s="1" t="s">
        <v>16</v>
      </c>
      <c r="D53" s="1">
        <v>3</v>
      </c>
      <c r="E53" s="1" t="s">
        <v>17</v>
      </c>
      <c r="F53" s="1">
        <v>6</v>
      </c>
      <c r="G53" s="1" t="s">
        <v>18</v>
      </c>
      <c r="H53" s="1">
        <v>100</v>
      </c>
      <c r="I53" s="1">
        <v>102</v>
      </c>
      <c r="J53" s="3">
        <v>26.5</v>
      </c>
      <c r="K53" s="3">
        <v>26.52</v>
      </c>
      <c r="L53" s="3">
        <v>26.352</v>
      </c>
      <c r="M53" s="3">
        <v>26.372</v>
      </c>
      <c r="N53" s="3">
        <v>26.362000000000002</v>
      </c>
      <c r="O53" s="7" t="s">
        <v>72</v>
      </c>
      <c r="P53" s="7">
        <v>17592</v>
      </c>
      <c r="Q53" s="7">
        <f t="shared" si="3"/>
        <v>17.591999999999999</v>
      </c>
      <c r="R53" s="7">
        <v>2247.4500000000003</v>
      </c>
      <c r="S53" s="4">
        <v>1.6919999999999999</v>
      </c>
      <c r="T53" s="4">
        <v>1</v>
      </c>
      <c r="U53" s="3">
        <v>22.8413</v>
      </c>
      <c r="V53" s="17">
        <v>3.6888999999999998</v>
      </c>
      <c r="W53" s="3">
        <v>1.6840999999999999</v>
      </c>
      <c r="X53" s="3">
        <v>1.3673</v>
      </c>
      <c r="Y53" s="3">
        <f>V53/U53*100</f>
        <v>16.150131559937481</v>
      </c>
      <c r="Z53" s="3">
        <f>W53/U53*100</f>
        <v>7.3730479438560845</v>
      </c>
      <c r="AA53" s="3">
        <f>X53/U53*100</f>
        <v>5.9860866062789766</v>
      </c>
      <c r="AB53" s="3">
        <f>(U53-SUM(V53:X53))/U53*100</f>
        <v>70.490733889927455</v>
      </c>
      <c r="AC53" s="3">
        <f t="shared" si="4"/>
        <v>7.3730479438560842E-2</v>
      </c>
      <c r="AD53" s="3">
        <f t="shared" si="5"/>
        <v>280.37381769601552</v>
      </c>
      <c r="AE53" s="3">
        <f t="shared" si="6"/>
        <v>7.3730479438560845</v>
      </c>
    </row>
    <row r="54" spans="1:31" ht="15.75" customHeight="1" x14ac:dyDescent="0.25">
      <c r="A54" s="1">
        <v>341</v>
      </c>
      <c r="B54" s="1" t="s">
        <v>15</v>
      </c>
      <c r="C54" s="1" t="s">
        <v>16</v>
      </c>
      <c r="D54" s="1">
        <v>3</v>
      </c>
      <c r="E54" s="1" t="s">
        <v>17</v>
      </c>
      <c r="F54" s="1">
        <v>7</v>
      </c>
      <c r="G54" s="1" t="s">
        <v>18</v>
      </c>
      <c r="H54" s="1">
        <v>0</v>
      </c>
      <c r="I54" s="1">
        <v>2</v>
      </c>
      <c r="J54" s="3">
        <v>27</v>
      </c>
      <c r="K54" s="3">
        <v>27.02</v>
      </c>
      <c r="L54" s="3">
        <v>26.852</v>
      </c>
      <c r="M54" s="3">
        <v>26.872</v>
      </c>
      <c r="N54" s="3">
        <v>26.862000000000002</v>
      </c>
      <c r="O54" s="7" t="s">
        <v>73</v>
      </c>
      <c r="P54" s="7">
        <v>17608</v>
      </c>
      <c r="Q54" s="7">
        <f t="shared" si="3"/>
        <v>17.608000000000001</v>
      </c>
      <c r="R54" s="7">
        <v>2247.4500000000003</v>
      </c>
      <c r="S54" s="4">
        <v>1.6919999999999999</v>
      </c>
      <c r="T54" s="4">
        <v>1</v>
      </c>
      <c r="U54" s="3">
        <v>30.624600000000004</v>
      </c>
      <c r="V54" s="17">
        <v>4.9866000000000001</v>
      </c>
      <c r="W54" s="3">
        <v>2.3328000000000002</v>
      </c>
      <c r="X54" s="3">
        <v>1.9978</v>
      </c>
      <c r="Y54" s="3">
        <f>V54/U54*100</f>
        <v>16.282988185968144</v>
      </c>
      <c r="Z54" s="3">
        <f>W54/U54*100</f>
        <v>7.6174056150937473</v>
      </c>
      <c r="AA54" s="3">
        <f>X54/U54*100</f>
        <v>6.5235137765064675</v>
      </c>
      <c r="AB54" s="3">
        <f>(U54-SUM(V54:X54))/U54*100</f>
        <v>69.576092422431643</v>
      </c>
      <c r="AC54" s="3">
        <f t="shared" si="4"/>
        <v>7.6174056150937475E-2</v>
      </c>
      <c r="AD54" s="3">
        <f t="shared" si="5"/>
        <v>289.66597118395015</v>
      </c>
      <c r="AE54" s="3">
        <f t="shared" si="6"/>
        <v>7.6174056150937473</v>
      </c>
    </row>
    <row r="55" spans="1:31" ht="15.75" customHeight="1" x14ac:dyDescent="0.25">
      <c r="A55" s="1">
        <v>341</v>
      </c>
      <c r="B55" s="1" t="s">
        <v>15</v>
      </c>
      <c r="C55" s="1" t="s">
        <v>16</v>
      </c>
      <c r="D55" s="1">
        <v>4</v>
      </c>
      <c r="E55" s="1" t="s">
        <v>17</v>
      </c>
      <c r="F55" s="1">
        <v>1</v>
      </c>
      <c r="G55" s="1" t="s">
        <v>18</v>
      </c>
      <c r="H55" s="1">
        <v>3</v>
      </c>
      <c r="I55" s="1">
        <v>5</v>
      </c>
      <c r="J55" s="3">
        <v>27.53</v>
      </c>
      <c r="K55" s="3">
        <v>27.55</v>
      </c>
      <c r="L55" s="3">
        <v>27.449000000000002</v>
      </c>
      <c r="M55" s="3">
        <v>27.469000000000001</v>
      </c>
      <c r="N55" s="3">
        <v>27.459000000000003</v>
      </c>
      <c r="O55" s="7" t="s">
        <v>74</v>
      </c>
      <c r="P55" s="7">
        <v>17627</v>
      </c>
      <c r="Q55" s="7">
        <f t="shared" si="3"/>
        <v>17.626999999999999</v>
      </c>
      <c r="R55" s="7">
        <v>2247.4500000000003</v>
      </c>
      <c r="S55" s="4">
        <v>1.7390000000000001</v>
      </c>
      <c r="T55" s="4">
        <v>1</v>
      </c>
      <c r="U55" s="3">
        <v>29.048999999999999</v>
      </c>
      <c r="V55" s="17">
        <v>5.0096999999999996</v>
      </c>
      <c r="W55" s="3">
        <v>1.7270000000000001</v>
      </c>
      <c r="X55" s="3">
        <v>2.0981999999999998</v>
      </c>
      <c r="Y55" s="3">
        <f>V55/U55*100</f>
        <v>17.245688319735621</v>
      </c>
      <c r="Z55" s="3">
        <f>W55/U55*100</f>
        <v>5.9451271988708738</v>
      </c>
      <c r="AA55" s="3">
        <f>X55/U55*100</f>
        <v>7.2229680884023537</v>
      </c>
      <c r="AB55" s="3">
        <f>(U55-SUM(V55:X55))/U55*100</f>
        <v>69.586216392991162</v>
      </c>
      <c r="AC55" s="3">
        <f t="shared" si="4"/>
        <v>5.945127198870874E-2</v>
      </c>
      <c r="AD55" s="3">
        <f t="shared" si="5"/>
        <v>232.35433078074985</v>
      </c>
      <c r="AE55" s="3">
        <f t="shared" si="6"/>
        <v>5.9451271988708738</v>
      </c>
    </row>
    <row r="56" spans="1:31" ht="15.75" customHeight="1" x14ac:dyDescent="0.25">
      <c r="A56" s="1">
        <v>341</v>
      </c>
      <c r="B56" s="1" t="s">
        <v>15</v>
      </c>
      <c r="C56" s="1" t="s">
        <v>16</v>
      </c>
      <c r="D56" s="1">
        <v>4</v>
      </c>
      <c r="E56" s="1" t="s">
        <v>17</v>
      </c>
      <c r="F56" s="1">
        <v>1</v>
      </c>
      <c r="G56" s="1" t="s">
        <v>18</v>
      </c>
      <c r="H56" s="1">
        <v>52</v>
      </c>
      <c r="I56" s="1">
        <v>54</v>
      </c>
      <c r="J56" s="3">
        <v>28.02</v>
      </c>
      <c r="K56" s="3">
        <v>28.04</v>
      </c>
      <c r="L56" s="3">
        <v>27.939</v>
      </c>
      <c r="M56" s="3">
        <v>27.959</v>
      </c>
      <c r="N56" s="3">
        <v>27.948999999999998</v>
      </c>
      <c r="O56" s="7" t="s">
        <v>75</v>
      </c>
      <c r="P56" s="7">
        <v>17643</v>
      </c>
      <c r="Q56" s="7">
        <f t="shared" si="3"/>
        <v>17.643000000000001</v>
      </c>
      <c r="R56" s="7">
        <v>2247.4500000000003</v>
      </c>
      <c r="S56" s="4">
        <v>1.7390000000000001</v>
      </c>
      <c r="T56" s="4">
        <v>1</v>
      </c>
      <c r="U56" s="17"/>
      <c r="V56" s="3"/>
      <c r="W56" s="3"/>
      <c r="X56" s="3"/>
      <c r="Y56" s="3">
        <v>15.714354927726118</v>
      </c>
      <c r="Z56" s="3">
        <v>6.7302547596277353</v>
      </c>
      <c r="AA56" s="3">
        <v>3.0892817269896971</v>
      </c>
      <c r="AB56" s="3">
        <v>74.466108585656443</v>
      </c>
      <c r="AC56" s="3">
        <f t="shared" si="4"/>
        <v>6.7302547596277351E-2</v>
      </c>
      <c r="AD56" s="3">
        <f t="shared" si="5"/>
        <v>263.03959332514592</v>
      </c>
      <c r="AE56" s="3">
        <f t="shared" si="6"/>
        <v>6.7302547596277353</v>
      </c>
    </row>
    <row r="57" spans="1:31" ht="15.75" customHeight="1" x14ac:dyDescent="0.25">
      <c r="A57" s="1">
        <v>341</v>
      </c>
      <c r="B57" s="1" t="s">
        <v>15</v>
      </c>
      <c r="C57" s="1" t="s">
        <v>16</v>
      </c>
      <c r="D57" s="1">
        <v>4</v>
      </c>
      <c r="E57" s="1" t="s">
        <v>17</v>
      </c>
      <c r="F57" s="1">
        <v>1</v>
      </c>
      <c r="G57" s="1" t="s">
        <v>18</v>
      </c>
      <c r="H57" s="1">
        <v>100</v>
      </c>
      <c r="I57" s="1">
        <v>102</v>
      </c>
      <c r="J57" s="3">
        <v>28.5</v>
      </c>
      <c r="K57" s="3">
        <v>28.52</v>
      </c>
      <c r="L57" s="3">
        <v>28.419</v>
      </c>
      <c r="M57" s="3">
        <v>28.439</v>
      </c>
      <c r="N57" s="3">
        <v>28.429000000000002</v>
      </c>
      <c r="O57" s="7" t="s">
        <v>76</v>
      </c>
      <c r="P57" s="7">
        <v>17659</v>
      </c>
      <c r="Q57" s="7">
        <f t="shared" si="3"/>
        <v>17.658999999999999</v>
      </c>
      <c r="R57" s="7">
        <v>2247.4500000000003</v>
      </c>
      <c r="S57" s="4">
        <v>1.7390000000000001</v>
      </c>
      <c r="T57" s="4">
        <v>1</v>
      </c>
      <c r="U57" s="3">
        <v>35.3322</v>
      </c>
      <c r="V57" s="17">
        <v>3.6972999999999998</v>
      </c>
      <c r="W57" s="3">
        <v>1.3029999999999999</v>
      </c>
      <c r="X57" s="3">
        <v>0.36849999999999999</v>
      </c>
      <c r="Y57" s="3">
        <f t="shared" ref="Y57:Y81" si="7">V57/U57*100</f>
        <v>10.464392254091168</v>
      </c>
      <c r="Z57" s="3">
        <f t="shared" ref="Z57:Z81" si="8">W57/U57*100</f>
        <v>3.6878541387176571</v>
      </c>
      <c r="AA57" s="3">
        <f t="shared" ref="AA57:AA81" si="9">X57/U57*100</f>
        <v>1.0429579816711101</v>
      </c>
      <c r="AB57" s="3">
        <f t="shared" ref="AB57:AB81" si="10">(U57-SUM(V57:X57))/U57*100</f>
        <v>84.804795625520072</v>
      </c>
      <c r="AC57" s="3">
        <f t="shared" si="4"/>
        <v>3.6878541387176569E-2</v>
      </c>
      <c r="AD57" s="3">
        <f t="shared" si="5"/>
        <v>144.1329767648208</v>
      </c>
      <c r="AE57" s="3">
        <f t="shared" si="6"/>
        <v>3.6878541387176571</v>
      </c>
    </row>
    <row r="58" spans="1:31" ht="15.75" customHeight="1" x14ac:dyDescent="0.25">
      <c r="A58" s="1">
        <v>341</v>
      </c>
      <c r="B58" s="1" t="s">
        <v>15</v>
      </c>
      <c r="C58" s="1" t="s">
        <v>16</v>
      </c>
      <c r="D58" s="1">
        <v>4</v>
      </c>
      <c r="E58" s="1" t="s">
        <v>17</v>
      </c>
      <c r="F58" s="1" t="s">
        <v>33</v>
      </c>
      <c r="G58" s="1" t="s">
        <v>18</v>
      </c>
      <c r="H58" s="1">
        <v>0</v>
      </c>
      <c r="I58" s="1">
        <v>2</v>
      </c>
      <c r="J58" s="3">
        <v>28.6</v>
      </c>
      <c r="K58" s="3">
        <v>28.62</v>
      </c>
      <c r="L58" s="3">
        <v>28.519000000000002</v>
      </c>
      <c r="M58" s="3">
        <v>28.539000000000001</v>
      </c>
      <c r="N58" s="3">
        <v>28.529000000000003</v>
      </c>
      <c r="O58" s="7" t="s">
        <v>77</v>
      </c>
      <c r="P58" s="7">
        <v>17662</v>
      </c>
      <c r="Q58" s="7">
        <f t="shared" si="3"/>
        <v>17.661999999999999</v>
      </c>
      <c r="R58" s="7">
        <v>2247.4500000000003</v>
      </c>
      <c r="S58" s="4">
        <v>1.7390000000000001</v>
      </c>
      <c r="T58" s="4">
        <v>1</v>
      </c>
      <c r="U58" s="3">
        <v>17.111000000000001</v>
      </c>
      <c r="V58" s="17">
        <v>2.508</v>
      </c>
      <c r="W58" s="3">
        <v>0.94</v>
      </c>
      <c r="X58" s="3">
        <v>2.1324999999999998</v>
      </c>
      <c r="Y58" s="3">
        <f t="shared" si="7"/>
        <v>14.657238034013206</v>
      </c>
      <c r="Z58" s="3">
        <f t="shared" si="8"/>
        <v>5.4935421658582193</v>
      </c>
      <c r="AA58" s="3">
        <f t="shared" si="9"/>
        <v>12.462743264566651</v>
      </c>
      <c r="AB58" s="3">
        <f t="shared" si="10"/>
        <v>67.386476535561911</v>
      </c>
      <c r="AC58" s="3">
        <f t="shared" si="4"/>
        <v>5.4935421658582194E-2</v>
      </c>
      <c r="AD58" s="3">
        <f t="shared" si="5"/>
        <v>214.70496271404363</v>
      </c>
      <c r="AE58" s="3">
        <f t="shared" si="6"/>
        <v>5.4935421658582193</v>
      </c>
    </row>
    <row r="59" spans="1:31" ht="15.75" customHeight="1" x14ac:dyDescent="0.25">
      <c r="A59" s="1">
        <v>341</v>
      </c>
      <c r="B59" s="1" t="s">
        <v>15</v>
      </c>
      <c r="C59" s="1" t="s">
        <v>16</v>
      </c>
      <c r="D59" s="1">
        <v>5</v>
      </c>
      <c r="E59" s="1" t="s">
        <v>17</v>
      </c>
      <c r="F59" s="1">
        <v>1</v>
      </c>
      <c r="G59" s="1" t="s">
        <v>18</v>
      </c>
      <c r="H59" s="1">
        <v>0</v>
      </c>
      <c r="I59" s="1">
        <v>2</v>
      </c>
      <c r="J59" s="3">
        <v>29</v>
      </c>
      <c r="K59" s="3">
        <v>29.02</v>
      </c>
      <c r="L59" s="3">
        <v>28.919</v>
      </c>
      <c r="M59" s="3">
        <v>28.939</v>
      </c>
      <c r="N59" s="3">
        <v>28.929000000000002</v>
      </c>
      <c r="O59" s="7" t="s">
        <v>78</v>
      </c>
      <c r="P59" s="7">
        <v>17672</v>
      </c>
      <c r="Q59" s="7">
        <f t="shared" si="3"/>
        <v>17.672000000000001</v>
      </c>
      <c r="R59" s="7">
        <v>2247.4500000000003</v>
      </c>
      <c r="S59" s="4">
        <v>1.7390000000000001</v>
      </c>
      <c r="T59" s="4">
        <v>0.99</v>
      </c>
      <c r="U59" s="3">
        <v>31.5899</v>
      </c>
      <c r="V59" s="17">
        <v>3.3227000000000002</v>
      </c>
      <c r="W59" s="17">
        <v>1.4762</v>
      </c>
      <c r="X59" s="17">
        <v>12.423500000000001</v>
      </c>
      <c r="Y59" s="3">
        <f t="shared" si="7"/>
        <v>10.518235258737761</v>
      </c>
      <c r="Z59" s="3">
        <f t="shared" si="8"/>
        <v>4.673012576804612</v>
      </c>
      <c r="AA59" s="3">
        <f t="shared" si="9"/>
        <v>39.327443265094225</v>
      </c>
      <c r="AB59" s="3">
        <f t="shared" si="10"/>
        <v>45.481308899363405</v>
      </c>
      <c r="AC59" s="3">
        <f t="shared" si="4"/>
        <v>4.6730125768046117E-2</v>
      </c>
      <c r="AD59" s="3">
        <f t="shared" si="5"/>
        <v>180.80971642078325</v>
      </c>
      <c r="AE59" s="3">
        <f t="shared" si="6"/>
        <v>4.6262824510365661</v>
      </c>
    </row>
    <row r="60" spans="1:31" ht="15.75" customHeight="1" x14ac:dyDescent="0.25">
      <c r="A60" s="1">
        <v>341</v>
      </c>
      <c r="B60" s="1" t="s">
        <v>15</v>
      </c>
      <c r="C60" s="1" t="s">
        <v>16</v>
      </c>
      <c r="D60" s="1">
        <v>5</v>
      </c>
      <c r="E60" s="1" t="s">
        <v>17</v>
      </c>
      <c r="F60" s="1">
        <v>1</v>
      </c>
      <c r="G60" s="1" t="s">
        <v>18</v>
      </c>
      <c r="H60" s="1">
        <v>50</v>
      </c>
      <c r="I60" s="1">
        <v>52</v>
      </c>
      <c r="J60" s="3">
        <v>29.5</v>
      </c>
      <c r="K60" s="3">
        <v>29.52</v>
      </c>
      <c r="L60" s="3">
        <v>29.265999999999998</v>
      </c>
      <c r="M60" s="3">
        <v>29.286000000000001</v>
      </c>
      <c r="N60" s="3">
        <v>29.276</v>
      </c>
      <c r="O60" s="7" t="s">
        <v>79</v>
      </c>
      <c r="P60" s="7">
        <v>17687</v>
      </c>
      <c r="Q60" s="7">
        <f t="shared" si="3"/>
        <v>17.687000000000001</v>
      </c>
      <c r="R60" s="7">
        <v>2247.4500000000003</v>
      </c>
      <c r="S60" s="4">
        <v>1.7390000000000001</v>
      </c>
      <c r="T60" s="4">
        <v>1</v>
      </c>
      <c r="U60" s="3">
        <v>34.898400000000002</v>
      </c>
      <c r="V60" s="17">
        <v>5.4829999999999997</v>
      </c>
      <c r="W60" s="17">
        <v>2.3633999999999999</v>
      </c>
      <c r="X60" s="17">
        <v>5.7545000000000002</v>
      </c>
      <c r="Y60" s="3">
        <f t="shared" si="7"/>
        <v>15.71132200903193</v>
      </c>
      <c r="Z60" s="3">
        <f t="shared" si="8"/>
        <v>6.7722302455126879</v>
      </c>
      <c r="AA60" s="3">
        <f t="shared" si="9"/>
        <v>16.489294638149598</v>
      </c>
      <c r="AB60" s="3">
        <f t="shared" si="10"/>
        <v>61.027153107305786</v>
      </c>
      <c r="AC60" s="3">
        <f t="shared" si="4"/>
        <v>6.7722302455126879E-2</v>
      </c>
      <c r="AD60" s="3">
        <f t="shared" si="5"/>
        <v>264.68012776717563</v>
      </c>
      <c r="AE60" s="3">
        <f t="shared" si="6"/>
        <v>6.7722302455126879</v>
      </c>
    </row>
    <row r="61" spans="1:31" ht="15.75" customHeight="1" x14ac:dyDescent="0.25">
      <c r="A61" s="1">
        <v>341</v>
      </c>
      <c r="B61" s="1" t="s">
        <v>15</v>
      </c>
      <c r="C61" s="1" t="s">
        <v>16</v>
      </c>
      <c r="D61" s="1">
        <v>5</v>
      </c>
      <c r="E61" s="1" t="s">
        <v>17</v>
      </c>
      <c r="F61" s="1">
        <v>2</v>
      </c>
      <c r="G61" s="1" t="s">
        <v>18</v>
      </c>
      <c r="H61" s="1">
        <v>9</v>
      </c>
      <c r="I61" s="1">
        <v>11</v>
      </c>
      <c r="J61" s="3">
        <v>30.49</v>
      </c>
      <c r="K61" s="3">
        <v>30.51</v>
      </c>
      <c r="L61" s="3">
        <v>30.256</v>
      </c>
      <c r="M61" s="3">
        <v>30.276</v>
      </c>
      <c r="N61" s="3">
        <v>30.265999999999998</v>
      </c>
      <c r="O61" s="7" t="s">
        <v>80</v>
      </c>
      <c r="P61" s="7">
        <v>17719</v>
      </c>
      <c r="Q61" s="7">
        <f t="shared" si="3"/>
        <v>17.719000000000001</v>
      </c>
      <c r="R61" s="7">
        <v>2247.4500000000003</v>
      </c>
      <c r="S61" s="4">
        <v>1.7390000000000001</v>
      </c>
      <c r="T61" s="4">
        <v>1</v>
      </c>
      <c r="U61" s="3">
        <v>28.059700000000003</v>
      </c>
      <c r="V61" s="17">
        <v>3.4849000000000001</v>
      </c>
      <c r="W61" s="17">
        <v>1.0751999999999999</v>
      </c>
      <c r="X61" s="17">
        <v>0.35959999999999998</v>
      </c>
      <c r="Y61" s="3">
        <f t="shared" si="7"/>
        <v>12.419591086148461</v>
      </c>
      <c r="Z61" s="3">
        <f t="shared" si="8"/>
        <v>3.8318299910547857</v>
      </c>
      <c r="AA61" s="3">
        <f t="shared" si="9"/>
        <v>1.281553259657088</v>
      </c>
      <c r="AB61" s="3">
        <f t="shared" si="10"/>
        <v>82.467025663139665</v>
      </c>
      <c r="AC61" s="3">
        <f t="shared" si="4"/>
        <v>3.8318299910547859E-2</v>
      </c>
      <c r="AD61" s="3">
        <f t="shared" si="5"/>
        <v>149.76000738995785</v>
      </c>
      <c r="AE61" s="3">
        <f t="shared" si="6"/>
        <v>3.8318299910547857</v>
      </c>
    </row>
    <row r="62" spans="1:31" ht="15.75" customHeight="1" x14ac:dyDescent="0.25">
      <c r="A62" s="1">
        <v>341</v>
      </c>
      <c r="B62" s="1" t="s">
        <v>15</v>
      </c>
      <c r="C62" s="1" t="s">
        <v>16</v>
      </c>
      <c r="D62" s="1">
        <v>5</v>
      </c>
      <c r="E62" s="1" t="s">
        <v>17</v>
      </c>
      <c r="F62" s="1">
        <v>2</v>
      </c>
      <c r="G62" s="1" t="s">
        <v>18</v>
      </c>
      <c r="H62" s="1">
        <v>50</v>
      </c>
      <c r="I62" s="1">
        <v>52</v>
      </c>
      <c r="J62" s="3">
        <v>30.9</v>
      </c>
      <c r="K62" s="3">
        <v>30.92</v>
      </c>
      <c r="L62" s="3">
        <v>30.666</v>
      </c>
      <c r="M62" s="3">
        <v>30.686</v>
      </c>
      <c r="N62" s="3">
        <v>30.676000000000002</v>
      </c>
      <c r="O62" s="7" t="s">
        <v>81</v>
      </c>
      <c r="P62" s="7">
        <v>17732</v>
      </c>
      <c r="Q62" s="7">
        <f t="shared" si="3"/>
        <v>17.731999999999999</v>
      </c>
      <c r="R62" s="7">
        <v>2247.4500000000003</v>
      </c>
      <c r="S62" s="4">
        <v>1.7390000000000001</v>
      </c>
      <c r="T62" s="4">
        <v>1</v>
      </c>
      <c r="U62" s="3">
        <v>27.365600000000001</v>
      </c>
      <c r="V62" s="17">
        <v>4.5194000000000001</v>
      </c>
      <c r="W62" s="17">
        <v>1.19</v>
      </c>
      <c r="X62" s="17">
        <v>1.2459</v>
      </c>
      <c r="Y62" s="3">
        <f t="shared" si="7"/>
        <v>16.514894612213872</v>
      </c>
      <c r="Z62" s="3">
        <f t="shared" si="8"/>
        <v>4.3485251556698916</v>
      </c>
      <c r="AA62" s="3">
        <f t="shared" si="9"/>
        <v>4.5527962113017804</v>
      </c>
      <c r="AB62" s="3">
        <f t="shared" si="10"/>
        <v>74.583784020814448</v>
      </c>
      <c r="AC62" s="3">
        <f t="shared" si="4"/>
        <v>4.3485251556698919E-2</v>
      </c>
      <c r="AD62" s="3">
        <f t="shared" si="5"/>
        <v>169.95408485470813</v>
      </c>
      <c r="AE62" s="3">
        <f t="shared" si="6"/>
        <v>4.3485251556698916</v>
      </c>
    </row>
    <row r="63" spans="1:31" ht="15.75" customHeight="1" x14ac:dyDescent="0.25">
      <c r="A63" s="1">
        <v>341</v>
      </c>
      <c r="B63" s="1" t="s">
        <v>15</v>
      </c>
      <c r="C63" s="1" t="s">
        <v>16</v>
      </c>
      <c r="D63" s="1">
        <v>5</v>
      </c>
      <c r="E63" s="1" t="s">
        <v>17</v>
      </c>
      <c r="F63" s="1">
        <v>2</v>
      </c>
      <c r="G63" s="1" t="s">
        <v>18</v>
      </c>
      <c r="H63" s="1">
        <v>100</v>
      </c>
      <c r="I63" s="1">
        <v>102</v>
      </c>
      <c r="J63" s="3">
        <v>31.4</v>
      </c>
      <c r="K63" s="3">
        <v>31.42</v>
      </c>
      <c r="L63" s="3">
        <v>31.166</v>
      </c>
      <c r="M63" s="3">
        <v>31.186</v>
      </c>
      <c r="N63" s="3">
        <v>31.176000000000002</v>
      </c>
      <c r="O63" s="7" t="s">
        <v>82</v>
      </c>
      <c r="P63" s="7">
        <v>17749</v>
      </c>
      <c r="Q63" s="7">
        <f t="shared" si="3"/>
        <v>17.748999999999999</v>
      </c>
      <c r="R63" s="7">
        <v>2247.4500000000003</v>
      </c>
      <c r="S63" s="4">
        <v>1.7390000000000001</v>
      </c>
      <c r="T63" s="4">
        <v>1</v>
      </c>
      <c r="U63" s="3">
        <v>32.897399999999998</v>
      </c>
      <c r="V63" s="17">
        <v>5.7558999999999996</v>
      </c>
      <c r="W63" s="17">
        <v>1.9076</v>
      </c>
      <c r="X63" s="17">
        <v>1.0259</v>
      </c>
      <c r="Y63" s="3">
        <f t="shared" si="7"/>
        <v>17.496519481782755</v>
      </c>
      <c r="Z63" s="3">
        <f t="shared" si="8"/>
        <v>5.7986345425474362</v>
      </c>
      <c r="AA63" s="3">
        <f t="shared" si="9"/>
        <v>3.1184835275736082</v>
      </c>
      <c r="AB63" s="3">
        <f t="shared" si="10"/>
        <v>73.586362448096196</v>
      </c>
      <c r="AC63" s="3">
        <f t="shared" si="4"/>
        <v>5.7986345425474359E-2</v>
      </c>
      <c r="AD63" s="3">
        <f t="shared" si="5"/>
        <v>226.62893551405284</v>
      </c>
      <c r="AE63" s="3">
        <f t="shared" si="6"/>
        <v>5.7986345425474362</v>
      </c>
    </row>
    <row r="64" spans="1:31" ht="15.75" customHeight="1" x14ac:dyDescent="0.25">
      <c r="A64" s="1">
        <v>341</v>
      </c>
      <c r="B64" s="1" t="s">
        <v>15</v>
      </c>
      <c r="C64" s="1" t="s">
        <v>16</v>
      </c>
      <c r="D64" s="1">
        <v>5</v>
      </c>
      <c r="E64" s="1" t="s">
        <v>17</v>
      </c>
      <c r="F64" s="1">
        <v>3</v>
      </c>
      <c r="G64" s="1" t="s">
        <v>18</v>
      </c>
      <c r="H64" s="1">
        <v>0</v>
      </c>
      <c r="I64" s="1">
        <v>2</v>
      </c>
      <c r="J64" s="3">
        <v>31.77</v>
      </c>
      <c r="K64" s="3">
        <v>31.79</v>
      </c>
      <c r="L64" s="3">
        <v>31.536000000000001</v>
      </c>
      <c r="M64" s="3">
        <v>31.556000000000001</v>
      </c>
      <c r="N64" s="3">
        <v>31.545999999999999</v>
      </c>
      <c r="O64" s="7" t="s">
        <v>83</v>
      </c>
      <c r="P64" s="7">
        <v>17761</v>
      </c>
      <c r="Q64" s="7">
        <f t="shared" si="3"/>
        <v>17.760999999999999</v>
      </c>
      <c r="R64" s="7">
        <v>2247.4500000000003</v>
      </c>
      <c r="S64" s="4">
        <v>1.7390000000000001</v>
      </c>
      <c r="T64" s="4">
        <v>1</v>
      </c>
      <c r="U64" s="3">
        <v>34.2348</v>
      </c>
      <c r="V64" s="17">
        <v>6.3338000000000001</v>
      </c>
      <c r="W64" s="17">
        <v>1.9365000000000001</v>
      </c>
      <c r="X64" s="17">
        <v>1.4771000000000001</v>
      </c>
      <c r="Y64" s="3">
        <f t="shared" si="7"/>
        <v>18.501057403577647</v>
      </c>
      <c r="Z64" s="3">
        <f t="shared" si="8"/>
        <v>5.6565249395352106</v>
      </c>
      <c r="AA64" s="3">
        <f t="shared" si="9"/>
        <v>4.3146155374063824</v>
      </c>
      <c r="AB64" s="3">
        <f t="shared" si="10"/>
        <v>71.527802119480768</v>
      </c>
      <c r="AC64" s="3">
        <f t="shared" si="4"/>
        <v>5.6565249395352103E-2</v>
      </c>
      <c r="AD64" s="3">
        <f t="shared" si="5"/>
        <v>221.07484380148276</v>
      </c>
      <c r="AE64" s="3">
        <f t="shared" si="6"/>
        <v>5.6565249395352106</v>
      </c>
    </row>
    <row r="65" spans="1:31" ht="15.75" customHeight="1" x14ac:dyDescent="0.25">
      <c r="A65" s="1">
        <v>341</v>
      </c>
      <c r="B65" s="1" t="s">
        <v>15</v>
      </c>
      <c r="C65" s="1" t="s">
        <v>16</v>
      </c>
      <c r="D65" s="1">
        <v>5</v>
      </c>
      <c r="E65" s="1" t="s">
        <v>17</v>
      </c>
      <c r="F65" s="1">
        <v>3</v>
      </c>
      <c r="G65" s="1" t="s">
        <v>18</v>
      </c>
      <c r="H65" s="1">
        <v>50</v>
      </c>
      <c r="I65" s="1">
        <v>52</v>
      </c>
      <c r="J65" s="3">
        <v>32.270000000000003</v>
      </c>
      <c r="K65" s="3">
        <v>32.29</v>
      </c>
      <c r="L65" s="3">
        <v>32.036000000000001</v>
      </c>
      <c r="M65" s="3">
        <v>32.055999999999997</v>
      </c>
      <c r="N65" s="3">
        <v>32.045999999999999</v>
      </c>
      <c r="O65" s="7" t="s">
        <v>84</v>
      </c>
      <c r="P65" s="7">
        <v>17778</v>
      </c>
      <c r="Q65" s="7">
        <f t="shared" si="3"/>
        <v>17.777999999999999</v>
      </c>
      <c r="R65" s="7">
        <v>2247.4500000000003</v>
      </c>
      <c r="S65" s="4">
        <v>1.7390000000000001</v>
      </c>
      <c r="T65" s="4">
        <v>1</v>
      </c>
      <c r="U65" s="3">
        <v>37.105800000000002</v>
      </c>
      <c r="V65" s="17">
        <v>6.7107000000000001</v>
      </c>
      <c r="W65" s="17">
        <v>2.0745</v>
      </c>
      <c r="X65" s="17">
        <v>0.89239999999999997</v>
      </c>
      <c r="Y65" s="3">
        <f t="shared" si="7"/>
        <v>18.085312808240221</v>
      </c>
      <c r="Z65" s="3">
        <f t="shared" si="8"/>
        <v>5.5907701760910689</v>
      </c>
      <c r="AA65" s="3">
        <f t="shared" si="9"/>
        <v>2.4050148494305472</v>
      </c>
      <c r="AB65" s="3">
        <f t="shared" si="10"/>
        <v>73.918902166238169</v>
      </c>
      <c r="AC65" s="3">
        <f t="shared" si="4"/>
        <v>5.5907701760910686E-2</v>
      </c>
      <c r="AD65" s="3">
        <f t="shared" si="5"/>
        <v>218.50494015692965</v>
      </c>
      <c r="AE65" s="3">
        <f t="shared" si="6"/>
        <v>5.5907701760910689</v>
      </c>
    </row>
    <row r="66" spans="1:31" ht="15.75" customHeight="1" x14ac:dyDescent="0.25">
      <c r="A66" s="1">
        <v>341</v>
      </c>
      <c r="B66" s="1" t="s">
        <v>15</v>
      </c>
      <c r="C66" s="1" t="s">
        <v>16</v>
      </c>
      <c r="D66" s="1">
        <v>5</v>
      </c>
      <c r="E66" s="1" t="s">
        <v>17</v>
      </c>
      <c r="F66" s="1">
        <v>3</v>
      </c>
      <c r="G66" s="1" t="s">
        <v>18</v>
      </c>
      <c r="H66" s="1">
        <v>100</v>
      </c>
      <c r="I66" s="1">
        <v>102</v>
      </c>
      <c r="J66" s="3">
        <v>32.770000000000003</v>
      </c>
      <c r="K66" s="3">
        <v>32.79</v>
      </c>
      <c r="L66" s="3">
        <v>32.536000000000001</v>
      </c>
      <c r="M66" s="3">
        <v>32.555999999999997</v>
      </c>
      <c r="N66" s="3">
        <v>32.545999999999999</v>
      </c>
      <c r="O66" s="7" t="s">
        <v>85</v>
      </c>
      <c r="P66" s="7">
        <v>17794</v>
      </c>
      <c r="Q66" s="7">
        <f t="shared" si="3"/>
        <v>17.794</v>
      </c>
      <c r="R66" s="7">
        <v>2247.4500000000003</v>
      </c>
      <c r="S66" s="4">
        <v>1.7390000000000001</v>
      </c>
      <c r="T66" s="4">
        <v>1</v>
      </c>
      <c r="U66" s="3">
        <v>34.116</v>
      </c>
      <c r="V66" s="17">
        <v>6.3486000000000002</v>
      </c>
      <c r="W66" s="17">
        <v>1.9187000000000001</v>
      </c>
      <c r="X66" s="17">
        <v>1.9501999999999999</v>
      </c>
      <c r="Y66" s="3">
        <f t="shared" si="7"/>
        <v>18.608863876187126</v>
      </c>
      <c r="Z66" s="3">
        <f t="shared" si="8"/>
        <v>5.6240473678039633</v>
      </c>
      <c r="AA66" s="3">
        <f t="shared" si="9"/>
        <v>5.7163794114198616</v>
      </c>
      <c r="AB66" s="3">
        <f t="shared" si="10"/>
        <v>70.050709344589052</v>
      </c>
      <c r="AC66" s="3">
        <f t="shared" ref="AC66:AC97" si="11">(Z66/100)</f>
        <v>5.6240473678039631E-2</v>
      </c>
      <c r="AD66" s="3">
        <f t="shared" ref="AD66:AD97" si="12">S66*R66*AC66*T66</f>
        <v>219.80551781524801</v>
      </c>
      <c r="AE66" s="3">
        <f t="shared" ref="AE66:AE97" si="13">Z66*T66</f>
        <v>5.6240473678039633</v>
      </c>
    </row>
    <row r="67" spans="1:31" ht="15.75" customHeight="1" x14ac:dyDescent="0.25">
      <c r="A67" s="1">
        <v>341</v>
      </c>
      <c r="B67" s="1" t="s">
        <v>15</v>
      </c>
      <c r="C67" s="1" t="s">
        <v>16</v>
      </c>
      <c r="D67" s="1">
        <v>5</v>
      </c>
      <c r="E67" s="1" t="s">
        <v>17</v>
      </c>
      <c r="F67" s="1">
        <v>3</v>
      </c>
      <c r="G67" s="1" t="s">
        <v>18</v>
      </c>
      <c r="H67" s="1">
        <v>146</v>
      </c>
      <c r="I67" s="1">
        <v>148</v>
      </c>
      <c r="J67" s="3">
        <v>33.229999999999997</v>
      </c>
      <c r="K67" s="3">
        <v>33.25</v>
      </c>
      <c r="L67" s="3">
        <v>32.996000000000002</v>
      </c>
      <c r="M67" s="3">
        <v>33.015999999999998</v>
      </c>
      <c r="N67" s="3">
        <v>33.006</v>
      </c>
      <c r="O67" s="7" t="s">
        <v>86</v>
      </c>
      <c r="P67" s="7">
        <v>17809</v>
      </c>
      <c r="Q67" s="7">
        <f t="shared" ref="Q67:Q130" si="14">P67/1000</f>
        <v>17.809000000000001</v>
      </c>
      <c r="R67" s="7">
        <v>2247.4500000000003</v>
      </c>
      <c r="S67" s="4">
        <v>1.7390000000000001</v>
      </c>
      <c r="T67" s="4">
        <v>1</v>
      </c>
      <c r="U67" s="3">
        <v>34.385000000000005</v>
      </c>
      <c r="V67" s="17">
        <v>5.9824000000000002</v>
      </c>
      <c r="W67" s="17">
        <v>1.7982</v>
      </c>
      <c r="X67" s="17">
        <v>2.6294</v>
      </c>
      <c r="Y67" s="3">
        <f t="shared" si="7"/>
        <v>17.398284135524207</v>
      </c>
      <c r="Z67" s="3">
        <f t="shared" si="8"/>
        <v>5.2296059328195428</v>
      </c>
      <c r="AA67" s="3">
        <f t="shared" si="9"/>
        <v>7.646939072269884</v>
      </c>
      <c r="AB67" s="3">
        <f t="shared" si="10"/>
        <v>69.725170859386367</v>
      </c>
      <c r="AC67" s="3">
        <f t="shared" si="11"/>
        <v>5.2296059328195428E-2</v>
      </c>
      <c r="AD67" s="3">
        <f t="shared" si="12"/>
        <v>204.3895018761088</v>
      </c>
      <c r="AE67" s="3">
        <f t="shared" si="13"/>
        <v>5.2296059328195428</v>
      </c>
    </row>
    <row r="68" spans="1:31" ht="15.75" customHeight="1" x14ac:dyDescent="0.25">
      <c r="A68" s="1">
        <v>341</v>
      </c>
      <c r="B68" s="1" t="s">
        <v>15</v>
      </c>
      <c r="C68" s="1" t="s">
        <v>16</v>
      </c>
      <c r="D68" s="1">
        <v>6</v>
      </c>
      <c r="E68" s="1" t="s">
        <v>17</v>
      </c>
      <c r="F68" s="1">
        <v>1</v>
      </c>
      <c r="G68" s="1" t="s">
        <v>18</v>
      </c>
      <c r="H68" s="1">
        <v>0</v>
      </c>
      <c r="I68" s="1">
        <v>2</v>
      </c>
      <c r="J68" s="3">
        <v>33.700000000000003</v>
      </c>
      <c r="K68" s="3">
        <v>33.72</v>
      </c>
      <c r="L68" s="3">
        <v>33.466000000000001</v>
      </c>
      <c r="M68" s="3">
        <v>33.485999999999997</v>
      </c>
      <c r="N68" s="3">
        <v>33.475999999999999</v>
      </c>
      <c r="O68" s="7" t="s">
        <v>87</v>
      </c>
      <c r="P68" s="7">
        <v>17824</v>
      </c>
      <c r="Q68" s="7">
        <f t="shared" si="14"/>
        <v>17.824000000000002</v>
      </c>
      <c r="R68" s="7">
        <v>2247.4500000000003</v>
      </c>
      <c r="S68" s="4">
        <v>1.7390000000000001</v>
      </c>
      <c r="T68" s="4">
        <v>0.9</v>
      </c>
      <c r="U68" s="3">
        <v>29.379199999999997</v>
      </c>
      <c r="V68" s="17">
        <v>5.1104000000000003</v>
      </c>
      <c r="W68" s="17">
        <v>2.1640000000000001</v>
      </c>
      <c r="X68" s="17">
        <v>1.8021</v>
      </c>
      <c r="Y68" s="3">
        <f t="shared" si="7"/>
        <v>17.39461932251389</v>
      </c>
      <c r="Z68" s="3">
        <f t="shared" si="8"/>
        <v>7.3657553643393978</v>
      </c>
      <c r="AA68" s="3">
        <f t="shared" si="9"/>
        <v>6.13393148894456</v>
      </c>
      <c r="AB68" s="3">
        <f t="shared" si="10"/>
        <v>69.105693824202149</v>
      </c>
      <c r="AC68" s="3">
        <f t="shared" si="11"/>
        <v>7.3657553643393978E-2</v>
      </c>
      <c r="AD68" s="3">
        <f t="shared" si="12"/>
        <v>259.0892660514923</v>
      </c>
      <c r="AE68" s="3">
        <f t="shared" si="13"/>
        <v>6.6291798279054586</v>
      </c>
    </row>
    <row r="69" spans="1:31" ht="15.75" customHeight="1" x14ac:dyDescent="0.25">
      <c r="A69" s="1">
        <v>341</v>
      </c>
      <c r="B69" s="1" t="s">
        <v>15</v>
      </c>
      <c r="C69" s="1" t="s">
        <v>16</v>
      </c>
      <c r="D69" s="1">
        <v>6</v>
      </c>
      <c r="E69" s="1" t="s">
        <v>17</v>
      </c>
      <c r="F69" s="1">
        <v>1</v>
      </c>
      <c r="G69" s="1" t="s">
        <v>18</v>
      </c>
      <c r="H69" s="1">
        <v>50</v>
      </c>
      <c r="I69" s="1">
        <v>52</v>
      </c>
      <c r="J69" s="3">
        <v>34.200000000000003</v>
      </c>
      <c r="K69" s="3">
        <v>34.22</v>
      </c>
      <c r="L69" s="3">
        <v>33.966000000000001</v>
      </c>
      <c r="M69" s="3">
        <v>33.985999999999997</v>
      </c>
      <c r="N69" s="3">
        <v>33.975999999999999</v>
      </c>
      <c r="O69" s="7" t="s">
        <v>88</v>
      </c>
      <c r="P69" s="7">
        <v>17841</v>
      </c>
      <c r="Q69" s="7">
        <f t="shared" si="14"/>
        <v>17.841000000000001</v>
      </c>
      <c r="R69" s="7">
        <v>2247.4500000000003</v>
      </c>
      <c r="S69" s="4">
        <v>1.7390000000000001</v>
      </c>
      <c r="T69" s="4">
        <v>0.98</v>
      </c>
      <c r="U69" s="3">
        <v>35.510100000000001</v>
      </c>
      <c r="V69" s="17">
        <v>6.3578999999999999</v>
      </c>
      <c r="W69" s="17">
        <v>2.0552000000000001</v>
      </c>
      <c r="X69" s="17">
        <v>2.5467</v>
      </c>
      <c r="Y69" s="3">
        <f t="shared" si="7"/>
        <v>17.904483513141329</v>
      </c>
      <c r="Z69" s="3">
        <f t="shared" si="8"/>
        <v>5.7876491477072722</v>
      </c>
      <c r="AA69" s="3">
        <f t="shared" si="9"/>
        <v>7.1717623999932405</v>
      </c>
      <c r="AB69" s="3">
        <f t="shared" si="10"/>
        <v>69.136104939158145</v>
      </c>
      <c r="AC69" s="3">
        <f t="shared" si="11"/>
        <v>5.7876491477072724E-2</v>
      </c>
      <c r="AD69" s="3">
        <f t="shared" si="12"/>
        <v>221.67559978690011</v>
      </c>
      <c r="AE69" s="3">
        <f t="shared" si="13"/>
        <v>5.671896164753127</v>
      </c>
    </row>
    <row r="70" spans="1:31" ht="15.75" customHeight="1" x14ac:dyDescent="0.25">
      <c r="A70" s="1">
        <v>341</v>
      </c>
      <c r="B70" s="1" t="s">
        <v>15</v>
      </c>
      <c r="C70" s="1" t="s">
        <v>16</v>
      </c>
      <c r="D70" s="1">
        <v>6</v>
      </c>
      <c r="E70" s="1" t="s">
        <v>17</v>
      </c>
      <c r="F70" s="1">
        <v>2</v>
      </c>
      <c r="G70" s="1" t="s">
        <v>18</v>
      </c>
      <c r="H70" s="1">
        <v>0</v>
      </c>
      <c r="I70" s="1">
        <v>2</v>
      </c>
      <c r="J70" s="3">
        <v>34.520000000000003</v>
      </c>
      <c r="K70" s="3">
        <v>34.54</v>
      </c>
      <c r="L70" s="3">
        <v>34.286000000000001</v>
      </c>
      <c r="M70" s="3">
        <v>34.305999999999997</v>
      </c>
      <c r="N70" s="3">
        <v>34.295999999999999</v>
      </c>
      <c r="O70" s="7" t="s">
        <v>89</v>
      </c>
      <c r="P70" s="7">
        <v>17851</v>
      </c>
      <c r="Q70" s="7">
        <f t="shared" si="14"/>
        <v>17.850999999999999</v>
      </c>
      <c r="R70" s="7">
        <v>2247.4500000000003</v>
      </c>
      <c r="S70" s="4">
        <v>1.7390000000000001</v>
      </c>
      <c r="T70" s="4">
        <v>1</v>
      </c>
      <c r="U70" s="3">
        <v>38.5229</v>
      </c>
      <c r="V70" s="17">
        <v>7.5829000000000004</v>
      </c>
      <c r="W70" s="17">
        <v>2.3336999999999999</v>
      </c>
      <c r="X70" s="17">
        <v>1.1457999999999999</v>
      </c>
      <c r="Y70" s="3">
        <f t="shared" si="7"/>
        <v>19.684135929538016</v>
      </c>
      <c r="Z70" s="3">
        <f t="shared" si="8"/>
        <v>6.0579551383722405</v>
      </c>
      <c r="AA70" s="3">
        <f t="shared" si="9"/>
        <v>2.9743347463456802</v>
      </c>
      <c r="AB70" s="3">
        <f t="shared" si="10"/>
        <v>71.283574185744058</v>
      </c>
      <c r="AC70" s="3">
        <f t="shared" si="11"/>
        <v>6.0579551383722403E-2</v>
      </c>
      <c r="AD70" s="3">
        <f t="shared" si="12"/>
        <v>236.76400268502633</v>
      </c>
      <c r="AE70" s="3">
        <f t="shared" si="13"/>
        <v>6.0579551383722405</v>
      </c>
    </row>
    <row r="71" spans="1:31" ht="15.75" customHeight="1" x14ac:dyDescent="0.25">
      <c r="A71" s="1">
        <v>341</v>
      </c>
      <c r="B71" s="1" t="s">
        <v>15</v>
      </c>
      <c r="C71" s="1" t="s">
        <v>16</v>
      </c>
      <c r="D71" s="1">
        <v>6</v>
      </c>
      <c r="E71" s="1" t="s">
        <v>17</v>
      </c>
      <c r="F71" s="1">
        <v>2</v>
      </c>
      <c r="G71" s="1" t="s">
        <v>18</v>
      </c>
      <c r="H71" s="1">
        <v>50</v>
      </c>
      <c r="I71" s="1">
        <v>52</v>
      </c>
      <c r="J71" s="3">
        <v>35.020000000000003</v>
      </c>
      <c r="K71" s="3">
        <v>35.04</v>
      </c>
      <c r="L71" s="3">
        <v>34.786000000000001</v>
      </c>
      <c r="M71" s="3">
        <v>34.805999999999997</v>
      </c>
      <c r="N71" s="3">
        <v>34.795999999999999</v>
      </c>
      <c r="O71" s="7" t="s">
        <v>90</v>
      </c>
      <c r="P71" s="7">
        <v>17867.5</v>
      </c>
      <c r="Q71" s="7">
        <f t="shared" si="14"/>
        <v>17.8675</v>
      </c>
      <c r="R71" s="7">
        <v>2247.4500000000003</v>
      </c>
      <c r="S71" s="4">
        <v>1.7390000000000001</v>
      </c>
      <c r="T71" s="4">
        <v>0.98</v>
      </c>
      <c r="U71" s="3">
        <v>33.5321</v>
      </c>
      <c r="V71" s="17">
        <v>6.7245999999999997</v>
      </c>
      <c r="W71" s="17">
        <v>2.1013999999999999</v>
      </c>
      <c r="X71" s="17">
        <v>0.69769999999999999</v>
      </c>
      <c r="Y71" s="3">
        <f t="shared" si="7"/>
        <v>20.054216705783411</v>
      </c>
      <c r="Z71" s="3">
        <f t="shared" si="8"/>
        <v>6.2668308874183243</v>
      </c>
      <c r="AA71" s="3">
        <f t="shared" si="9"/>
        <v>2.0806928286626842</v>
      </c>
      <c r="AB71" s="3">
        <f t="shared" si="10"/>
        <v>71.598259578135583</v>
      </c>
      <c r="AC71" s="3">
        <f t="shared" si="11"/>
        <v>6.2668308874183246E-2</v>
      </c>
      <c r="AD71" s="3">
        <f t="shared" si="12"/>
        <v>240.02897554386996</v>
      </c>
      <c r="AE71" s="3">
        <f t="shared" si="13"/>
        <v>6.1414942696699573</v>
      </c>
    </row>
    <row r="72" spans="1:31" ht="15.75" customHeight="1" x14ac:dyDescent="0.25">
      <c r="A72" s="1">
        <v>341</v>
      </c>
      <c r="B72" s="1" t="s">
        <v>15</v>
      </c>
      <c r="C72" s="1" t="s">
        <v>16</v>
      </c>
      <c r="D72" s="1">
        <v>6</v>
      </c>
      <c r="E72" s="1" t="s">
        <v>17</v>
      </c>
      <c r="F72" s="1">
        <v>2</v>
      </c>
      <c r="G72" s="1" t="s">
        <v>18</v>
      </c>
      <c r="H72" s="1">
        <v>100</v>
      </c>
      <c r="I72" s="1">
        <v>102</v>
      </c>
      <c r="J72" s="3">
        <v>35.520000000000003</v>
      </c>
      <c r="K72" s="3">
        <v>35.54</v>
      </c>
      <c r="L72" s="3">
        <v>35.286000000000001</v>
      </c>
      <c r="M72" s="3">
        <v>35.305999999999997</v>
      </c>
      <c r="N72" s="3">
        <v>35.295999999999999</v>
      </c>
      <c r="O72" s="7" t="s">
        <v>91</v>
      </c>
      <c r="P72" s="7">
        <v>17883</v>
      </c>
      <c r="Q72" s="7">
        <f t="shared" si="14"/>
        <v>17.882999999999999</v>
      </c>
      <c r="R72" s="7">
        <v>2247.4500000000003</v>
      </c>
      <c r="S72" s="4">
        <v>1.7390000000000001</v>
      </c>
      <c r="T72" s="4">
        <v>0.99</v>
      </c>
      <c r="U72" s="3">
        <v>30.974699999999999</v>
      </c>
      <c r="V72" s="17">
        <v>6.1566999999999998</v>
      </c>
      <c r="W72" s="17">
        <v>1.8826000000000001</v>
      </c>
      <c r="X72" s="17">
        <v>1.4486000000000001</v>
      </c>
      <c r="Y72" s="3">
        <f t="shared" si="7"/>
        <v>19.876544405595535</v>
      </c>
      <c r="Z72" s="3">
        <f t="shared" si="8"/>
        <v>6.0778635467010176</v>
      </c>
      <c r="AA72" s="3">
        <f t="shared" si="9"/>
        <v>4.6767200328009642</v>
      </c>
      <c r="AB72" s="3">
        <f t="shared" si="10"/>
        <v>69.368872014902479</v>
      </c>
      <c r="AC72" s="3">
        <f t="shared" si="11"/>
        <v>6.0778635467010178E-2</v>
      </c>
      <c r="AD72" s="3">
        <f t="shared" si="12"/>
        <v>235.16666524246247</v>
      </c>
      <c r="AE72" s="3">
        <f t="shared" si="13"/>
        <v>6.017084911234007</v>
      </c>
    </row>
    <row r="73" spans="1:31" ht="15.75" customHeight="1" x14ac:dyDescent="0.25">
      <c r="A73" s="1">
        <v>341</v>
      </c>
      <c r="B73" s="1" t="s">
        <v>15</v>
      </c>
      <c r="C73" s="1" t="s">
        <v>16</v>
      </c>
      <c r="D73" s="1">
        <v>6</v>
      </c>
      <c r="E73" s="1" t="s">
        <v>17</v>
      </c>
      <c r="F73" s="1">
        <v>3</v>
      </c>
      <c r="G73" s="1" t="s">
        <v>18</v>
      </c>
      <c r="H73" s="1">
        <v>0</v>
      </c>
      <c r="I73" s="1">
        <v>2</v>
      </c>
      <c r="J73" s="3">
        <v>35.65</v>
      </c>
      <c r="K73" s="3">
        <v>35.67</v>
      </c>
      <c r="L73" s="3">
        <v>35.415999999999997</v>
      </c>
      <c r="M73" s="3">
        <v>35.436</v>
      </c>
      <c r="N73" s="3">
        <v>35.426000000000002</v>
      </c>
      <c r="O73" s="7" t="s">
        <v>92</v>
      </c>
      <c r="P73" s="7">
        <v>17888</v>
      </c>
      <c r="Q73" s="7">
        <f t="shared" si="14"/>
        <v>17.888000000000002</v>
      </c>
      <c r="R73" s="7">
        <v>2247.4500000000003</v>
      </c>
      <c r="S73" s="4">
        <v>1.7390000000000001</v>
      </c>
      <c r="T73" s="4">
        <v>0.9</v>
      </c>
      <c r="U73" s="3">
        <v>36.098600000000005</v>
      </c>
      <c r="V73" s="17">
        <v>7.2492000000000001</v>
      </c>
      <c r="W73" s="17">
        <v>2.2848999999999999</v>
      </c>
      <c r="X73" s="17">
        <v>1.466</v>
      </c>
      <c r="Y73" s="3">
        <f t="shared" si="7"/>
        <v>20.081665216933619</v>
      </c>
      <c r="Z73" s="3">
        <f t="shared" si="8"/>
        <v>6.3296083504623439</v>
      </c>
      <c r="AA73" s="3">
        <f t="shared" si="9"/>
        <v>4.0610993224113949</v>
      </c>
      <c r="AB73" s="3">
        <f t="shared" si="10"/>
        <v>69.52762711019264</v>
      </c>
      <c r="AC73" s="3">
        <f t="shared" si="11"/>
        <v>6.3296083504623443E-2</v>
      </c>
      <c r="AD73" s="3">
        <f t="shared" si="12"/>
        <v>222.64296067369654</v>
      </c>
      <c r="AE73" s="3">
        <f t="shared" si="13"/>
        <v>5.6966475154161094</v>
      </c>
    </row>
    <row r="74" spans="1:31" ht="15.75" customHeight="1" x14ac:dyDescent="0.25">
      <c r="A74" s="1">
        <v>341</v>
      </c>
      <c r="B74" s="1" t="s">
        <v>15</v>
      </c>
      <c r="C74" s="1" t="s">
        <v>16</v>
      </c>
      <c r="D74" s="1">
        <v>6</v>
      </c>
      <c r="E74" s="1" t="s">
        <v>17</v>
      </c>
      <c r="F74" s="1">
        <v>3</v>
      </c>
      <c r="G74" s="1" t="s">
        <v>18</v>
      </c>
      <c r="H74" s="1">
        <v>50</v>
      </c>
      <c r="I74" s="1">
        <v>52</v>
      </c>
      <c r="J74" s="3">
        <v>36.15</v>
      </c>
      <c r="K74" s="3">
        <v>36.17</v>
      </c>
      <c r="L74" s="3">
        <v>35.915999999999997</v>
      </c>
      <c r="M74" s="3">
        <v>35.936</v>
      </c>
      <c r="N74" s="3">
        <v>35.926000000000002</v>
      </c>
      <c r="O74" s="7" t="s">
        <v>93</v>
      </c>
      <c r="P74" s="7">
        <v>17904</v>
      </c>
      <c r="Q74" s="7">
        <f t="shared" si="14"/>
        <v>17.904</v>
      </c>
      <c r="R74" s="7">
        <v>2247.4500000000003</v>
      </c>
      <c r="S74" s="4">
        <v>1.7390000000000001</v>
      </c>
      <c r="T74" s="4">
        <v>0.9</v>
      </c>
      <c r="U74" s="3">
        <v>27.595100000000002</v>
      </c>
      <c r="V74" s="17">
        <v>5.7881</v>
      </c>
      <c r="W74" s="17">
        <v>1.7139</v>
      </c>
      <c r="X74" s="17">
        <v>0.87070000000000003</v>
      </c>
      <c r="Y74" s="3">
        <f t="shared" si="7"/>
        <v>20.975100651927335</v>
      </c>
      <c r="Z74" s="3">
        <f t="shared" si="8"/>
        <v>6.2108852658624167</v>
      </c>
      <c r="AA74" s="3">
        <f t="shared" si="9"/>
        <v>3.1552703197306768</v>
      </c>
      <c r="AB74" s="3">
        <f t="shared" si="10"/>
        <v>69.658743762479574</v>
      </c>
      <c r="AC74" s="3">
        <f t="shared" si="11"/>
        <v>6.2108852658624168E-2</v>
      </c>
      <c r="AD74" s="3">
        <f t="shared" si="12"/>
        <v>218.46689517452376</v>
      </c>
      <c r="AE74" s="3">
        <f t="shared" si="13"/>
        <v>5.5897967392761752</v>
      </c>
    </row>
    <row r="75" spans="1:31" ht="15.75" customHeight="1" x14ac:dyDescent="0.25">
      <c r="A75" s="1">
        <v>341</v>
      </c>
      <c r="B75" s="1" t="s">
        <v>15</v>
      </c>
      <c r="C75" s="1" t="s">
        <v>16</v>
      </c>
      <c r="D75" s="1">
        <v>6</v>
      </c>
      <c r="E75" s="1" t="s">
        <v>17</v>
      </c>
      <c r="F75" s="1">
        <v>3</v>
      </c>
      <c r="G75" s="1" t="s">
        <v>18</v>
      </c>
      <c r="H75" s="1">
        <v>98</v>
      </c>
      <c r="I75" s="1">
        <v>100</v>
      </c>
      <c r="J75" s="3">
        <v>36.630000000000003</v>
      </c>
      <c r="K75" s="3">
        <v>36.65</v>
      </c>
      <c r="L75" s="3">
        <v>36.396000000000001</v>
      </c>
      <c r="M75" s="3">
        <v>36.415999999999997</v>
      </c>
      <c r="N75" s="3">
        <v>36.405999999999999</v>
      </c>
      <c r="O75" s="7" t="s">
        <v>94</v>
      </c>
      <c r="P75" s="7">
        <v>17920</v>
      </c>
      <c r="Q75" s="7">
        <f t="shared" si="14"/>
        <v>17.920000000000002</v>
      </c>
      <c r="R75" s="7">
        <v>2247.4500000000003</v>
      </c>
      <c r="S75" s="4">
        <v>1.7390000000000001</v>
      </c>
      <c r="T75" s="4">
        <v>0.9</v>
      </c>
      <c r="U75" s="3">
        <v>35.480800000000002</v>
      </c>
      <c r="V75" s="17">
        <v>6.2723000000000004</v>
      </c>
      <c r="W75" s="17">
        <v>1.9302999999999999</v>
      </c>
      <c r="X75" s="17">
        <v>2.1143000000000001</v>
      </c>
      <c r="Y75" s="3">
        <f t="shared" si="7"/>
        <v>17.67801176974589</v>
      </c>
      <c r="Z75" s="3">
        <f t="shared" si="8"/>
        <v>5.4404072061509314</v>
      </c>
      <c r="AA75" s="3">
        <f t="shared" si="9"/>
        <v>5.9589975423327539</v>
      </c>
      <c r="AB75" s="3">
        <f t="shared" si="10"/>
        <v>70.922583481770417</v>
      </c>
      <c r="AC75" s="3">
        <f t="shared" si="11"/>
        <v>5.4404072061509316E-2</v>
      </c>
      <c r="AD75" s="3">
        <f t="shared" si="12"/>
        <v>191.36545273918571</v>
      </c>
      <c r="AE75" s="3">
        <f t="shared" si="13"/>
        <v>4.8963664855358386</v>
      </c>
    </row>
    <row r="76" spans="1:31" ht="15.75" customHeight="1" x14ac:dyDescent="0.25">
      <c r="A76" s="1">
        <v>341</v>
      </c>
      <c r="B76" s="1" t="s">
        <v>15</v>
      </c>
      <c r="C76" s="1" t="s">
        <v>16</v>
      </c>
      <c r="D76" s="1">
        <v>6</v>
      </c>
      <c r="E76" s="1" t="s">
        <v>17</v>
      </c>
      <c r="F76" s="1">
        <v>4</v>
      </c>
      <c r="G76" s="1" t="s">
        <v>18</v>
      </c>
      <c r="H76" s="1">
        <v>0</v>
      </c>
      <c r="I76" s="1">
        <v>2</v>
      </c>
      <c r="J76" s="3">
        <v>36.75</v>
      </c>
      <c r="K76" s="3">
        <v>36.770000000000003</v>
      </c>
      <c r="L76" s="3">
        <v>36.515999999999998</v>
      </c>
      <c r="M76" s="3">
        <v>36.536000000000001</v>
      </c>
      <c r="N76" s="3">
        <v>36.525999999999996</v>
      </c>
      <c r="O76" s="7" t="s">
        <v>95</v>
      </c>
      <c r="P76" s="7">
        <v>17924</v>
      </c>
      <c r="Q76" s="7">
        <f t="shared" si="14"/>
        <v>17.923999999999999</v>
      </c>
      <c r="R76" s="7">
        <v>2247.4500000000003</v>
      </c>
      <c r="S76" s="4">
        <v>1.7390000000000001</v>
      </c>
      <c r="T76" s="4">
        <v>1</v>
      </c>
      <c r="U76" s="3">
        <v>33.511600000000001</v>
      </c>
      <c r="V76" s="17">
        <v>6.0846</v>
      </c>
      <c r="W76" s="17">
        <v>1.9927999999999999</v>
      </c>
      <c r="X76" s="17">
        <v>1.3752</v>
      </c>
      <c r="Y76" s="3">
        <f t="shared" si="7"/>
        <v>18.156697979207198</v>
      </c>
      <c r="Z76" s="3">
        <f t="shared" si="8"/>
        <v>5.9465975960562902</v>
      </c>
      <c r="AA76" s="3">
        <f t="shared" si="9"/>
        <v>4.1036536602251159</v>
      </c>
      <c r="AB76" s="3">
        <f t="shared" si="10"/>
        <v>71.793050764511392</v>
      </c>
      <c r="AC76" s="3">
        <f t="shared" si="11"/>
        <v>5.9465975960562904E-2</v>
      </c>
      <c r="AD76" s="3">
        <f t="shared" si="12"/>
        <v>232.41179854259423</v>
      </c>
      <c r="AE76" s="3">
        <f t="shared" si="13"/>
        <v>5.9465975960562902</v>
      </c>
    </row>
    <row r="77" spans="1:31" ht="15.75" customHeight="1" x14ac:dyDescent="0.25">
      <c r="A77" s="1">
        <v>341</v>
      </c>
      <c r="B77" s="1" t="s">
        <v>15</v>
      </c>
      <c r="C77" s="1" t="s">
        <v>16</v>
      </c>
      <c r="D77" s="1">
        <v>6</v>
      </c>
      <c r="E77" s="1" t="s">
        <v>17</v>
      </c>
      <c r="F77" s="1">
        <v>4</v>
      </c>
      <c r="G77" s="1" t="s">
        <v>18</v>
      </c>
      <c r="H77" s="1">
        <v>50</v>
      </c>
      <c r="I77" s="1">
        <v>52</v>
      </c>
      <c r="J77" s="3">
        <v>37.25</v>
      </c>
      <c r="K77" s="3">
        <v>37.270000000000003</v>
      </c>
      <c r="L77" s="3">
        <v>37.015999999999998</v>
      </c>
      <c r="M77" s="3">
        <v>37.036000000000001</v>
      </c>
      <c r="N77" s="3">
        <v>37.025999999999996</v>
      </c>
      <c r="O77" s="7" t="s">
        <v>96</v>
      </c>
      <c r="P77" s="7">
        <v>17940</v>
      </c>
      <c r="Q77" s="7">
        <f t="shared" si="14"/>
        <v>17.940000000000001</v>
      </c>
      <c r="R77" s="7">
        <v>2247.4500000000003</v>
      </c>
      <c r="S77" s="4">
        <v>1.7390000000000001</v>
      </c>
      <c r="T77" s="4">
        <v>0.8</v>
      </c>
      <c r="U77" s="3">
        <v>38.036200000000001</v>
      </c>
      <c r="V77" s="17">
        <v>7.4898999999999996</v>
      </c>
      <c r="W77" s="17">
        <v>3.1970999999999998</v>
      </c>
      <c r="X77" s="17">
        <v>2.1025</v>
      </c>
      <c r="Y77" s="3">
        <f t="shared" si="7"/>
        <v>19.69150440895778</v>
      </c>
      <c r="Z77" s="3">
        <f t="shared" si="8"/>
        <v>8.4054137900210844</v>
      </c>
      <c r="AA77" s="3">
        <f t="shared" si="9"/>
        <v>5.5276289429543439</v>
      </c>
      <c r="AB77" s="3">
        <f t="shared" si="10"/>
        <v>66.37545285806678</v>
      </c>
      <c r="AC77" s="3">
        <f t="shared" si="11"/>
        <v>8.4054137900210837E-2</v>
      </c>
      <c r="AD77" s="3">
        <f t="shared" si="12"/>
        <v>262.80807535779076</v>
      </c>
      <c r="AE77" s="3">
        <f t="shared" si="13"/>
        <v>6.7243310320168677</v>
      </c>
    </row>
    <row r="78" spans="1:31" ht="15.75" customHeight="1" x14ac:dyDescent="0.25">
      <c r="A78" s="1">
        <v>341</v>
      </c>
      <c r="B78" s="1" t="s">
        <v>15</v>
      </c>
      <c r="C78" s="1" t="s">
        <v>16</v>
      </c>
      <c r="D78" s="1">
        <v>6</v>
      </c>
      <c r="E78" s="1" t="s">
        <v>17</v>
      </c>
      <c r="F78" s="1">
        <v>4</v>
      </c>
      <c r="G78" s="1" t="s">
        <v>18</v>
      </c>
      <c r="H78" s="1">
        <v>100</v>
      </c>
      <c r="I78" s="1">
        <v>102</v>
      </c>
      <c r="J78" s="3">
        <v>37.75</v>
      </c>
      <c r="K78" s="3">
        <v>37.770000000000003</v>
      </c>
      <c r="L78" s="3">
        <v>37.515999999999998</v>
      </c>
      <c r="M78" s="3">
        <v>37.536000000000001</v>
      </c>
      <c r="N78" s="3">
        <v>37.525999999999996</v>
      </c>
      <c r="O78" s="7" t="s">
        <v>97</v>
      </c>
      <c r="P78" s="7">
        <v>17956</v>
      </c>
      <c r="Q78" s="7">
        <f t="shared" si="14"/>
        <v>17.956</v>
      </c>
      <c r="R78" s="7">
        <v>1381.1</v>
      </c>
      <c r="S78" s="4">
        <v>1.7390000000000001</v>
      </c>
      <c r="T78" s="4">
        <v>1</v>
      </c>
      <c r="U78" s="3">
        <v>33.4589</v>
      </c>
      <c r="V78" s="17">
        <v>7.0644999999999998</v>
      </c>
      <c r="W78" s="17">
        <v>2.0566</v>
      </c>
      <c r="X78" s="17">
        <v>1.3125</v>
      </c>
      <c r="Y78" s="3">
        <f t="shared" si="7"/>
        <v>21.113963698746822</v>
      </c>
      <c r="Z78" s="3">
        <f t="shared" si="8"/>
        <v>6.1466455860772466</v>
      </c>
      <c r="AA78" s="3">
        <f t="shared" si="9"/>
        <v>3.9227231020744853</v>
      </c>
      <c r="AB78" s="3">
        <f t="shared" si="10"/>
        <v>68.816667613101458</v>
      </c>
      <c r="AC78" s="3">
        <f t="shared" si="11"/>
        <v>6.1466455860772463E-2</v>
      </c>
      <c r="AD78" s="3">
        <f t="shared" si="12"/>
        <v>147.62600928721506</v>
      </c>
      <c r="AE78" s="3">
        <f t="shared" si="13"/>
        <v>6.1466455860772466</v>
      </c>
    </row>
    <row r="79" spans="1:31" ht="15.75" customHeight="1" x14ac:dyDescent="0.25">
      <c r="A79" s="1">
        <v>341</v>
      </c>
      <c r="B79" s="1" t="s">
        <v>15</v>
      </c>
      <c r="C79" s="1" t="s">
        <v>16</v>
      </c>
      <c r="D79" s="1">
        <v>6</v>
      </c>
      <c r="E79" s="1" t="s">
        <v>17</v>
      </c>
      <c r="F79" s="1" t="s">
        <v>33</v>
      </c>
      <c r="G79" s="1" t="s">
        <v>18</v>
      </c>
      <c r="H79" s="1">
        <v>0</v>
      </c>
      <c r="I79" s="1">
        <v>2</v>
      </c>
      <c r="J79" s="3">
        <v>37.86</v>
      </c>
      <c r="K79" s="3">
        <v>37.880000000000003</v>
      </c>
      <c r="L79" s="3">
        <v>37.625999999999998</v>
      </c>
      <c r="M79" s="3">
        <v>37.646000000000001</v>
      </c>
      <c r="N79" s="3">
        <v>37.635999999999996</v>
      </c>
      <c r="O79" s="7" t="s">
        <v>98</v>
      </c>
      <c r="P79" s="7">
        <v>17959</v>
      </c>
      <c r="Q79" s="7">
        <f t="shared" si="14"/>
        <v>17.959</v>
      </c>
      <c r="R79" s="7">
        <v>1381.1</v>
      </c>
      <c r="S79" s="4">
        <v>1.7390000000000001</v>
      </c>
      <c r="T79" s="4">
        <v>0.9</v>
      </c>
      <c r="U79" s="3">
        <v>30.635899999999996</v>
      </c>
      <c r="V79" s="17">
        <v>6.0252999999999997</v>
      </c>
      <c r="W79" s="17">
        <v>1.9948999999999999</v>
      </c>
      <c r="X79" s="17">
        <v>2.1396000000000002</v>
      </c>
      <c r="Y79" s="3">
        <f t="shared" si="7"/>
        <v>19.667448973263397</v>
      </c>
      <c r="Z79" s="3">
        <f t="shared" si="8"/>
        <v>6.5116415708368294</v>
      </c>
      <c r="AA79" s="3">
        <f t="shared" si="9"/>
        <v>6.9839632587911575</v>
      </c>
      <c r="AB79" s="3">
        <f t="shared" si="10"/>
        <v>66.836946197108617</v>
      </c>
      <c r="AC79" s="3">
        <f t="shared" si="11"/>
        <v>6.5116415708368292E-2</v>
      </c>
      <c r="AD79" s="3">
        <f t="shared" si="12"/>
        <v>140.75301414317843</v>
      </c>
      <c r="AE79" s="3">
        <f t="shared" si="13"/>
        <v>5.8604774137531468</v>
      </c>
    </row>
    <row r="80" spans="1:31" ht="15.75" customHeight="1" x14ac:dyDescent="0.25">
      <c r="A80" s="1">
        <v>341</v>
      </c>
      <c r="B80" s="1" t="s">
        <v>15</v>
      </c>
      <c r="C80" s="1" t="s">
        <v>16</v>
      </c>
      <c r="D80" s="1">
        <v>6</v>
      </c>
      <c r="E80" s="1" t="s">
        <v>17</v>
      </c>
      <c r="F80" s="1" t="s">
        <v>33</v>
      </c>
      <c r="G80" s="1" t="s">
        <v>18</v>
      </c>
      <c r="H80" s="1">
        <v>32</v>
      </c>
      <c r="I80" s="1">
        <v>34</v>
      </c>
      <c r="J80" s="3">
        <v>38.18</v>
      </c>
      <c r="K80" s="3">
        <v>38.200000000000003</v>
      </c>
      <c r="L80" s="3">
        <v>37.945999999999998</v>
      </c>
      <c r="M80" s="3">
        <v>37.966000000000001</v>
      </c>
      <c r="N80" s="3">
        <v>37.956000000000003</v>
      </c>
      <c r="O80" s="7" t="s">
        <v>99</v>
      </c>
      <c r="P80" s="7">
        <v>17969</v>
      </c>
      <c r="Q80" s="7">
        <f t="shared" si="14"/>
        <v>17.969000000000001</v>
      </c>
      <c r="R80" s="7">
        <v>1381.1</v>
      </c>
      <c r="S80" s="4">
        <v>1.7390000000000001</v>
      </c>
      <c r="T80" s="4">
        <v>0.98</v>
      </c>
      <c r="U80" s="3">
        <v>31.397500000000001</v>
      </c>
      <c r="V80" s="17">
        <v>6.4645000000000001</v>
      </c>
      <c r="W80" s="17">
        <v>2.1553</v>
      </c>
      <c r="X80" s="17">
        <v>1.0669</v>
      </c>
      <c r="Y80" s="3">
        <f t="shared" si="7"/>
        <v>20.589218886854049</v>
      </c>
      <c r="Z80" s="3">
        <f t="shared" si="8"/>
        <v>6.8645592801974669</v>
      </c>
      <c r="AA80" s="3">
        <f t="shared" si="9"/>
        <v>3.3980412453220796</v>
      </c>
      <c r="AB80" s="3">
        <f t="shared" si="10"/>
        <v>69.148180587626399</v>
      </c>
      <c r="AC80" s="3">
        <f t="shared" si="11"/>
        <v>6.8645592801974673E-2</v>
      </c>
      <c r="AD80" s="3">
        <f t="shared" si="12"/>
        <v>161.57101109905562</v>
      </c>
      <c r="AE80" s="3">
        <f t="shared" si="13"/>
        <v>6.7272680945935175</v>
      </c>
    </row>
    <row r="81" spans="1:31" ht="15.75" customHeight="1" x14ac:dyDescent="0.25">
      <c r="A81" s="1">
        <v>341</v>
      </c>
      <c r="B81" s="1" t="s">
        <v>15</v>
      </c>
      <c r="C81" s="1" t="s">
        <v>20</v>
      </c>
      <c r="D81" s="1">
        <v>6</v>
      </c>
      <c r="E81" s="1" t="s">
        <v>17</v>
      </c>
      <c r="F81" s="1">
        <v>1</v>
      </c>
      <c r="G81" s="1" t="s">
        <v>18</v>
      </c>
      <c r="H81" s="1">
        <v>0</v>
      </c>
      <c r="I81" s="1">
        <v>2</v>
      </c>
      <c r="J81" s="3">
        <v>44.8</v>
      </c>
      <c r="K81" s="3">
        <v>44.82</v>
      </c>
      <c r="L81" s="3">
        <v>46.567999999999998</v>
      </c>
      <c r="M81" s="3">
        <v>46.588000000000001</v>
      </c>
      <c r="N81" s="3">
        <v>46.578000000000003</v>
      </c>
      <c r="O81" s="7" t="s">
        <v>100</v>
      </c>
      <c r="P81" s="7">
        <v>18235</v>
      </c>
      <c r="Q81" s="7">
        <f t="shared" si="14"/>
        <v>18.234999999999999</v>
      </c>
      <c r="R81" s="7">
        <v>1381.1</v>
      </c>
      <c r="S81" s="4">
        <v>2.012</v>
      </c>
      <c r="T81" s="4">
        <v>1</v>
      </c>
      <c r="U81" s="3">
        <v>28.064499999999999</v>
      </c>
      <c r="V81" s="3">
        <v>6.1658999999999997</v>
      </c>
      <c r="W81" s="3">
        <v>1.7609999999999999</v>
      </c>
      <c r="X81" s="3">
        <v>1.9045000000000001</v>
      </c>
      <c r="Y81" s="3">
        <f t="shared" si="7"/>
        <v>21.970460902563737</v>
      </c>
      <c r="Z81" s="3">
        <f t="shared" si="8"/>
        <v>6.2748311924317193</v>
      </c>
      <c r="AA81" s="3">
        <f t="shared" si="9"/>
        <v>6.7861533253754756</v>
      </c>
      <c r="AB81" s="3">
        <f t="shared" si="10"/>
        <v>64.968554579629071</v>
      </c>
      <c r="AC81" s="3">
        <f t="shared" si="11"/>
        <v>6.2748311924317193E-2</v>
      </c>
      <c r="AD81" s="3">
        <f t="shared" si="12"/>
        <v>174.36332752053303</v>
      </c>
      <c r="AE81" s="3">
        <f t="shared" si="13"/>
        <v>6.2748311924317193</v>
      </c>
    </row>
    <row r="82" spans="1:31" ht="15.75" customHeight="1" x14ac:dyDescent="0.25">
      <c r="A82" s="1">
        <v>341</v>
      </c>
      <c r="B82" s="1" t="s">
        <v>15</v>
      </c>
      <c r="C82" s="1" t="s">
        <v>20</v>
      </c>
      <c r="D82" s="1">
        <v>6</v>
      </c>
      <c r="E82" s="1" t="s">
        <v>17</v>
      </c>
      <c r="F82" s="1">
        <v>1</v>
      </c>
      <c r="G82" s="1" t="s">
        <v>18</v>
      </c>
      <c r="H82" s="1">
        <v>51</v>
      </c>
      <c r="I82" s="1">
        <v>53</v>
      </c>
      <c r="J82" s="3">
        <v>45.31</v>
      </c>
      <c r="K82" s="3">
        <v>45.33</v>
      </c>
      <c r="L82" s="3">
        <v>47.078000000000003</v>
      </c>
      <c r="M82" s="3">
        <v>47.097999999999999</v>
      </c>
      <c r="N82" s="3">
        <v>47.088000000000001</v>
      </c>
      <c r="O82" s="7" t="s">
        <v>101</v>
      </c>
      <c r="P82" s="7">
        <v>18252</v>
      </c>
      <c r="Q82" s="7">
        <f t="shared" si="14"/>
        <v>18.251999999999999</v>
      </c>
      <c r="R82" s="7">
        <v>1381.1</v>
      </c>
      <c r="S82" s="4">
        <v>2.012</v>
      </c>
      <c r="T82" s="4">
        <v>1</v>
      </c>
      <c r="U82" s="17"/>
      <c r="V82" s="3"/>
      <c r="W82" s="3"/>
      <c r="X82" s="3"/>
      <c r="Y82" s="3">
        <v>19.796216887748972</v>
      </c>
      <c r="Z82" s="3">
        <v>7.0048357578914962</v>
      </c>
      <c r="AA82" s="3">
        <v>3.592086455870374</v>
      </c>
      <c r="AB82" s="3">
        <v>69.60686089848916</v>
      </c>
      <c r="AC82" s="3">
        <f t="shared" si="11"/>
        <v>7.0048357578914963E-2</v>
      </c>
      <c r="AD82" s="3">
        <f t="shared" si="12"/>
        <v>194.64849874430575</v>
      </c>
      <c r="AE82" s="3">
        <f t="shared" si="13"/>
        <v>7.0048357578914962</v>
      </c>
    </row>
    <row r="83" spans="1:31" ht="15.75" customHeight="1" x14ac:dyDescent="0.25">
      <c r="A83" s="1">
        <v>341</v>
      </c>
      <c r="B83" s="1" t="s">
        <v>15</v>
      </c>
      <c r="C83" s="1" t="s">
        <v>20</v>
      </c>
      <c r="D83" s="1">
        <v>6</v>
      </c>
      <c r="E83" s="1" t="s">
        <v>17</v>
      </c>
      <c r="F83" s="1">
        <v>1</v>
      </c>
      <c r="G83" s="1" t="s">
        <v>18</v>
      </c>
      <c r="H83" s="1">
        <v>100</v>
      </c>
      <c r="I83" s="1">
        <v>102</v>
      </c>
      <c r="J83" s="3">
        <v>45.8</v>
      </c>
      <c r="K83" s="3">
        <v>45.82</v>
      </c>
      <c r="L83" s="3">
        <v>47.567999999999998</v>
      </c>
      <c r="M83" s="3">
        <v>47.588000000000001</v>
      </c>
      <c r="N83" s="3">
        <v>47.578000000000003</v>
      </c>
      <c r="O83" s="7" t="s">
        <v>102</v>
      </c>
      <c r="P83" s="7">
        <v>18268.5</v>
      </c>
      <c r="Q83" s="7">
        <f t="shared" si="14"/>
        <v>18.2685</v>
      </c>
      <c r="R83" s="7">
        <v>1381.1</v>
      </c>
      <c r="S83" s="4">
        <v>2.012</v>
      </c>
      <c r="T83" s="4">
        <v>1</v>
      </c>
      <c r="U83" s="3">
        <v>33.726900000000001</v>
      </c>
      <c r="V83" s="3">
        <v>7.4219999999999997</v>
      </c>
      <c r="W83" s="3">
        <v>2.0579000000000001</v>
      </c>
      <c r="X83" s="3">
        <v>1.8124</v>
      </c>
      <c r="Y83" s="3">
        <f>V83/U83*100</f>
        <v>22.0061731140425</v>
      </c>
      <c r="Z83" s="3">
        <f>W83/U83*100</f>
        <v>6.101657727214775</v>
      </c>
      <c r="AA83" s="3">
        <f>X83/U83*100</f>
        <v>5.3737521088507991</v>
      </c>
      <c r="AB83" s="3">
        <f>(U83-SUM(V83:X83))/U83*100</f>
        <v>66.518417049891923</v>
      </c>
      <c r="AC83" s="3">
        <f t="shared" si="11"/>
        <v>6.1016577272147751E-2</v>
      </c>
      <c r="AD83" s="3">
        <f t="shared" si="12"/>
        <v>169.55122967957325</v>
      </c>
      <c r="AE83" s="3">
        <f t="shared" si="13"/>
        <v>6.101657727214775</v>
      </c>
    </row>
    <row r="84" spans="1:31" ht="15.75" customHeight="1" x14ac:dyDescent="0.25">
      <c r="A84" s="1">
        <v>341</v>
      </c>
      <c r="B84" s="1" t="s">
        <v>15</v>
      </c>
      <c r="C84" s="1" t="s">
        <v>20</v>
      </c>
      <c r="D84" s="1">
        <v>6</v>
      </c>
      <c r="E84" s="1" t="s">
        <v>17</v>
      </c>
      <c r="F84" s="1">
        <v>2</v>
      </c>
      <c r="G84" s="1" t="s">
        <v>18</v>
      </c>
      <c r="H84" s="1">
        <v>0</v>
      </c>
      <c r="I84" s="1">
        <v>2</v>
      </c>
      <c r="J84" s="3">
        <v>46.3</v>
      </c>
      <c r="K84" s="3">
        <v>46.32</v>
      </c>
      <c r="L84" s="3">
        <v>48.067999999999998</v>
      </c>
      <c r="M84" s="3">
        <v>48.088000000000001</v>
      </c>
      <c r="N84" s="3">
        <v>48.078000000000003</v>
      </c>
      <c r="O84" s="7" t="s">
        <v>103</v>
      </c>
      <c r="P84" s="7">
        <v>18285</v>
      </c>
      <c r="Q84" s="7">
        <f t="shared" si="14"/>
        <v>18.285</v>
      </c>
      <c r="R84" s="7">
        <v>1381.1</v>
      </c>
      <c r="S84" s="4">
        <v>2.012</v>
      </c>
      <c r="T84" s="4">
        <v>1</v>
      </c>
      <c r="U84" s="3">
        <v>33.766600000000004</v>
      </c>
      <c r="V84" s="3">
        <v>6.1658999999999997</v>
      </c>
      <c r="W84" s="3">
        <v>1.7609999999999999</v>
      </c>
      <c r="X84" s="3">
        <v>1.9045000000000001</v>
      </c>
      <c r="Y84" s="3">
        <f>V84/U84*100</f>
        <v>18.260351945413511</v>
      </c>
      <c r="Z84" s="3">
        <f>W84/U84*100</f>
        <v>5.2152126657703164</v>
      </c>
      <c r="AA84" s="3">
        <f>X84/U84*100</f>
        <v>5.6401888256442749</v>
      </c>
      <c r="AB84" s="3">
        <f>(U84-SUM(V84:X84))/U84*100</f>
        <v>70.884246563171899</v>
      </c>
      <c r="AC84" s="3">
        <f t="shared" si="11"/>
        <v>5.2152126657703163E-2</v>
      </c>
      <c r="AD84" s="3">
        <f t="shared" si="12"/>
        <v>144.91893187943111</v>
      </c>
      <c r="AE84" s="3">
        <f t="shared" si="13"/>
        <v>5.2152126657703164</v>
      </c>
    </row>
    <row r="85" spans="1:31" ht="15.75" customHeight="1" x14ac:dyDescent="0.25">
      <c r="A85" s="1">
        <v>341</v>
      </c>
      <c r="B85" s="1" t="s">
        <v>15</v>
      </c>
      <c r="C85" s="1" t="s">
        <v>20</v>
      </c>
      <c r="D85" s="1">
        <v>6</v>
      </c>
      <c r="E85" s="1" t="s">
        <v>17</v>
      </c>
      <c r="F85" s="1">
        <v>2</v>
      </c>
      <c r="G85" s="1" t="s">
        <v>18</v>
      </c>
      <c r="H85" s="1">
        <v>51</v>
      </c>
      <c r="I85" s="1">
        <v>53</v>
      </c>
      <c r="J85" s="3">
        <v>46.81</v>
      </c>
      <c r="K85" s="3">
        <v>46.83</v>
      </c>
      <c r="L85" s="3">
        <v>48.578000000000003</v>
      </c>
      <c r="M85" s="3">
        <v>48.597999999999999</v>
      </c>
      <c r="N85" s="3">
        <v>48.588000000000001</v>
      </c>
      <c r="O85" s="7" t="s">
        <v>104</v>
      </c>
      <c r="P85" s="7">
        <v>18302</v>
      </c>
      <c r="Q85" s="7">
        <f t="shared" si="14"/>
        <v>18.302</v>
      </c>
      <c r="R85" s="7">
        <v>1381.1</v>
      </c>
      <c r="S85" s="4">
        <v>2.012</v>
      </c>
      <c r="T85" s="4">
        <v>1</v>
      </c>
      <c r="U85" s="17"/>
      <c r="V85" s="3"/>
      <c r="W85" s="3"/>
      <c r="X85" s="3"/>
      <c r="Y85" s="3">
        <v>21.680818995969616</v>
      </c>
      <c r="Z85" s="3">
        <v>6.290076772461493</v>
      </c>
      <c r="AA85" s="3">
        <v>3.8539304674305788</v>
      </c>
      <c r="AB85" s="3">
        <v>68.175173764138307</v>
      </c>
      <c r="AC85" s="3">
        <f t="shared" si="11"/>
        <v>6.2900767724614934E-2</v>
      </c>
      <c r="AD85" s="3">
        <f t="shared" si="12"/>
        <v>174.78696761258493</v>
      </c>
      <c r="AE85" s="3">
        <f t="shared" si="13"/>
        <v>6.290076772461493</v>
      </c>
    </row>
    <row r="86" spans="1:31" ht="15.75" customHeight="1" x14ac:dyDescent="0.25">
      <c r="A86" s="1">
        <v>341</v>
      </c>
      <c r="B86" s="1" t="s">
        <v>15</v>
      </c>
      <c r="C86" s="1" t="s">
        <v>20</v>
      </c>
      <c r="D86" s="1">
        <v>6</v>
      </c>
      <c r="E86" s="1" t="s">
        <v>17</v>
      </c>
      <c r="F86" s="1">
        <v>2</v>
      </c>
      <c r="G86" s="1" t="s">
        <v>18</v>
      </c>
      <c r="H86" s="1">
        <v>100</v>
      </c>
      <c r="I86" s="1">
        <v>102</v>
      </c>
      <c r="J86" s="3">
        <v>47.3</v>
      </c>
      <c r="K86" s="3">
        <v>47.32</v>
      </c>
      <c r="L86" s="3">
        <v>49.067999999999998</v>
      </c>
      <c r="M86" s="3">
        <v>49.088000000000001</v>
      </c>
      <c r="N86" s="3">
        <v>49.078000000000003</v>
      </c>
      <c r="O86" s="7" t="s">
        <v>105</v>
      </c>
      <c r="P86" s="7">
        <v>18319</v>
      </c>
      <c r="Q86" s="7">
        <f t="shared" si="14"/>
        <v>18.318999999999999</v>
      </c>
      <c r="R86" s="7">
        <v>1381.1</v>
      </c>
      <c r="S86" s="4">
        <v>2.012</v>
      </c>
      <c r="T86" s="4">
        <v>1</v>
      </c>
      <c r="U86" s="3">
        <v>23.9773</v>
      </c>
      <c r="V86" s="3">
        <v>5.5749000000000004</v>
      </c>
      <c r="W86" s="3">
        <v>1.3634999999999999</v>
      </c>
      <c r="X86" s="3">
        <v>0.98650000000000004</v>
      </c>
      <c r="Y86" s="3">
        <f>V86/U86*100</f>
        <v>23.250741326171006</v>
      </c>
      <c r="Z86" s="3">
        <f>W86/U86*100</f>
        <v>5.6866286028868975</v>
      </c>
      <c r="AA86" s="3">
        <f>X86/U86*100</f>
        <v>4.1143081164267876</v>
      </c>
      <c r="AB86" s="3">
        <f>(U86-SUM(V86:X86))/U86*100</f>
        <v>66.948321954515308</v>
      </c>
      <c r="AC86" s="3">
        <f t="shared" si="11"/>
        <v>5.6866286028868979E-2</v>
      </c>
      <c r="AD86" s="3">
        <f t="shared" si="12"/>
        <v>158.01851160055551</v>
      </c>
      <c r="AE86" s="3">
        <f t="shared" si="13"/>
        <v>5.6866286028868975</v>
      </c>
    </row>
    <row r="87" spans="1:31" ht="15.75" customHeight="1" x14ac:dyDescent="0.25">
      <c r="A87" s="1">
        <v>341</v>
      </c>
      <c r="B87" s="1" t="s">
        <v>15</v>
      </c>
      <c r="C87" s="1" t="s">
        <v>20</v>
      </c>
      <c r="D87" s="1">
        <v>6</v>
      </c>
      <c r="E87" s="1" t="s">
        <v>17</v>
      </c>
      <c r="F87" s="1">
        <v>3</v>
      </c>
      <c r="G87" s="1" t="s">
        <v>18</v>
      </c>
      <c r="H87" s="1">
        <v>5</v>
      </c>
      <c r="I87" s="1">
        <v>7</v>
      </c>
      <c r="J87" s="3">
        <v>47.85</v>
      </c>
      <c r="K87" s="3">
        <v>47.87</v>
      </c>
      <c r="L87" s="3">
        <v>49.618000000000002</v>
      </c>
      <c r="M87" s="3">
        <v>49.637999999999998</v>
      </c>
      <c r="N87" s="3">
        <v>49.628</v>
      </c>
      <c r="O87" s="7" t="s">
        <v>106</v>
      </c>
      <c r="P87" s="7">
        <v>18339</v>
      </c>
      <c r="Q87" s="7">
        <f t="shared" si="14"/>
        <v>18.338999999999999</v>
      </c>
      <c r="R87" s="7">
        <v>1381.1</v>
      </c>
      <c r="S87" s="4">
        <v>2.012</v>
      </c>
      <c r="T87" s="4">
        <v>1</v>
      </c>
      <c r="U87" s="3">
        <v>35.738700000000001</v>
      </c>
      <c r="V87" s="3">
        <v>7.9856999999999996</v>
      </c>
      <c r="W87" s="3">
        <v>2.0478000000000001</v>
      </c>
      <c r="X87" s="3">
        <v>2.9843000000000002</v>
      </c>
      <c r="Y87" s="3">
        <f>V87/U87*100</f>
        <v>22.344685173215588</v>
      </c>
      <c r="Z87" s="3">
        <f>W87/U87*100</f>
        <v>5.7299230246203692</v>
      </c>
      <c r="AA87" s="3">
        <f>X87/U87*100</f>
        <v>8.3503317132408288</v>
      </c>
      <c r="AB87" s="3">
        <f>(U87-SUM(V87:X87))/U87*100</f>
        <v>63.575060088923209</v>
      </c>
      <c r="AC87" s="3">
        <f t="shared" si="11"/>
        <v>5.7299230246203689E-2</v>
      </c>
      <c r="AD87" s="3">
        <f t="shared" si="12"/>
        <v>159.22156538878019</v>
      </c>
      <c r="AE87" s="3">
        <f t="shared" si="13"/>
        <v>5.7299230246203692</v>
      </c>
    </row>
    <row r="88" spans="1:31" ht="15.75" customHeight="1" x14ac:dyDescent="0.25">
      <c r="A88" s="1">
        <v>341</v>
      </c>
      <c r="B88" s="1" t="s">
        <v>15</v>
      </c>
      <c r="C88" s="1" t="s">
        <v>20</v>
      </c>
      <c r="D88" s="1">
        <v>6</v>
      </c>
      <c r="E88" s="1" t="s">
        <v>17</v>
      </c>
      <c r="F88" s="1">
        <v>3</v>
      </c>
      <c r="G88" s="1" t="s">
        <v>18</v>
      </c>
      <c r="H88" s="1">
        <v>100</v>
      </c>
      <c r="I88" s="1">
        <v>102</v>
      </c>
      <c r="J88" s="3">
        <v>48.8</v>
      </c>
      <c r="K88" s="3">
        <v>48.82</v>
      </c>
      <c r="L88" s="3">
        <v>50.567999999999998</v>
      </c>
      <c r="M88" s="3">
        <v>50.588000000000001</v>
      </c>
      <c r="N88" s="3">
        <v>50.578000000000003</v>
      </c>
      <c r="O88" s="7" t="s">
        <v>107</v>
      </c>
      <c r="P88" s="7">
        <v>18374</v>
      </c>
      <c r="Q88" s="7">
        <f t="shared" si="14"/>
        <v>18.373999999999999</v>
      </c>
      <c r="R88" s="7">
        <v>1381.1</v>
      </c>
      <c r="S88" s="4">
        <v>2.012</v>
      </c>
      <c r="T88" s="4">
        <v>1</v>
      </c>
      <c r="U88" s="3">
        <v>37.958199999999998</v>
      </c>
      <c r="V88" s="3">
        <v>8.5772999999999993</v>
      </c>
      <c r="W88" s="3">
        <v>2.3010000000000002</v>
      </c>
      <c r="X88" s="3">
        <v>2.6520000000000001</v>
      </c>
      <c r="Y88" s="3">
        <f>V88/U88*100</f>
        <v>22.596698473584102</v>
      </c>
      <c r="Z88" s="3">
        <f>W88/U88*100</f>
        <v>6.0619312823052729</v>
      </c>
      <c r="AA88" s="3">
        <f>X88/U88*100</f>
        <v>6.9866326643518395</v>
      </c>
      <c r="AB88" s="3">
        <f>(U88-SUM(V88:X88))/U88*100</f>
        <v>64.354737579758776</v>
      </c>
      <c r="AC88" s="3">
        <f t="shared" si="11"/>
        <v>6.0619312823052732E-2</v>
      </c>
      <c r="AD88" s="3">
        <f t="shared" si="12"/>
        <v>168.44732187511525</v>
      </c>
      <c r="AE88" s="3">
        <f t="shared" si="13"/>
        <v>6.0619312823052729</v>
      </c>
    </row>
    <row r="89" spans="1:31" ht="15.75" customHeight="1" x14ac:dyDescent="0.25">
      <c r="A89" s="1">
        <v>341</v>
      </c>
      <c r="B89" s="1" t="s">
        <v>15</v>
      </c>
      <c r="C89" s="1" t="s">
        <v>20</v>
      </c>
      <c r="D89" s="1">
        <v>6</v>
      </c>
      <c r="E89" s="1" t="s">
        <v>17</v>
      </c>
      <c r="F89" s="1">
        <v>4</v>
      </c>
      <c r="G89" s="1" t="s">
        <v>18</v>
      </c>
      <c r="H89" s="1">
        <v>0</v>
      </c>
      <c r="I89" s="1">
        <v>2</v>
      </c>
      <c r="J89" s="3">
        <v>49.3</v>
      </c>
      <c r="K89" s="3">
        <v>49.32</v>
      </c>
      <c r="L89" s="3">
        <v>51.067999999999998</v>
      </c>
      <c r="M89" s="3">
        <v>51.088000000000001</v>
      </c>
      <c r="N89" s="3">
        <v>51.078000000000003</v>
      </c>
      <c r="O89" s="7" t="s">
        <v>108</v>
      </c>
      <c r="P89" s="7">
        <v>18395</v>
      </c>
      <c r="Q89" s="7">
        <f t="shared" si="14"/>
        <v>18.395</v>
      </c>
      <c r="R89" s="7">
        <v>1381.1</v>
      </c>
      <c r="S89" s="4">
        <v>2.012</v>
      </c>
      <c r="T89" s="4">
        <v>1</v>
      </c>
      <c r="U89" s="3">
        <v>26.056000000000001</v>
      </c>
      <c r="V89" s="3">
        <v>5.5016999999999996</v>
      </c>
      <c r="W89" s="3">
        <v>1.7665999999999999</v>
      </c>
      <c r="X89" s="3">
        <v>1.3182</v>
      </c>
      <c r="Y89" s="3">
        <f>V89/U89*100</f>
        <v>21.114906355541908</v>
      </c>
      <c r="Z89" s="3">
        <f>W89/U89*100</f>
        <v>6.7800122812404053</v>
      </c>
      <c r="AA89" s="3">
        <f>X89/U89*100</f>
        <v>5.059103469450414</v>
      </c>
      <c r="AB89" s="3">
        <f>(U89-SUM(V89:X89))/U89*100</f>
        <v>67.045977893767272</v>
      </c>
      <c r="AC89" s="3">
        <f t="shared" si="11"/>
        <v>6.7800122812404051E-2</v>
      </c>
      <c r="AD89" s="3">
        <f t="shared" si="12"/>
        <v>188.40116422781699</v>
      </c>
      <c r="AE89" s="3">
        <f t="shared" si="13"/>
        <v>6.7800122812404053</v>
      </c>
    </row>
    <row r="90" spans="1:31" ht="15.75" customHeight="1" x14ac:dyDescent="0.25">
      <c r="A90" s="1">
        <v>341</v>
      </c>
      <c r="B90" s="1" t="s">
        <v>15</v>
      </c>
      <c r="C90" s="1" t="s">
        <v>20</v>
      </c>
      <c r="D90" s="1">
        <v>6</v>
      </c>
      <c r="E90" s="1" t="s">
        <v>17</v>
      </c>
      <c r="F90" s="1">
        <v>4</v>
      </c>
      <c r="G90" s="1" t="s">
        <v>18</v>
      </c>
      <c r="H90" s="1">
        <v>51</v>
      </c>
      <c r="I90" s="1">
        <v>53</v>
      </c>
      <c r="J90" s="3">
        <v>49.81</v>
      </c>
      <c r="K90" s="3">
        <v>49.83</v>
      </c>
      <c r="L90" s="3">
        <v>51.578000000000003</v>
      </c>
      <c r="M90" s="3">
        <v>51.597999999999999</v>
      </c>
      <c r="N90" s="3">
        <v>51.588000000000001</v>
      </c>
      <c r="O90" s="7" t="s">
        <v>109</v>
      </c>
      <c r="P90" s="7">
        <v>18421</v>
      </c>
      <c r="Q90" s="7">
        <f t="shared" si="14"/>
        <v>18.420999999999999</v>
      </c>
      <c r="R90" s="7">
        <v>1381.1</v>
      </c>
      <c r="S90" s="4">
        <v>2.012</v>
      </c>
      <c r="T90" s="4">
        <v>1</v>
      </c>
      <c r="U90" s="17"/>
      <c r="V90" s="3"/>
      <c r="W90" s="3"/>
      <c r="X90" s="3"/>
      <c r="Y90" s="3">
        <v>18.056603528595353</v>
      </c>
      <c r="Z90" s="3">
        <v>7.4262375259147859</v>
      </c>
      <c r="AA90" s="3">
        <v>6.6242315732676111</v>
      </c>
      <c r="AB90" s="3">
        <v>67.89292737222226</v>
      </c>
      <c r="AC90" s="3">
        <f t="shared" si="11"/>
        <v>7.4262375259147861E-2</v>
      </c>
      <c r="AD90" s="3">
        <f t="shared" si="12"/>
        <v>206.35829813846311</v>
      </c>
      <c r="AE90" s="3">
        <f t="shared" si="13"/>
        <v>7.4262375259147859</v>
      </c>
    </row>
    <row r="91" spans="1:31" ht="15.75" customHeight="1" x14ac:dyDescent="0.25">
      <c r="A91" s="1">
        <v>341</v>
      </c>
      <c r="B91" s="1" t="s">
        <v>15</v>
      </c>
      <c r="C91" s="1" t="s">
        <v>20</v>
      </c>
      <c r="D91" s="1">
        <v>6</v>
      </c>
      <c r="E91" s="1" t="s">
        <v>17</v>
      </c>
      <c r="F91" s="1">
        <v>4</v>
      </c>
      <c r="G91" s="1" t="s">
        <v>18</v>
      </c>
      <c r="H91" s="1">
        <v>100</v>
      </c>
      <c r="I91" s="1">
        <v>102</v>
      </c>
      <c r="J91" s="3">
        <v>50.3</v>
      </c>
      <c r="K91" s="3">
        <v>50.32</v>
      </c>
      <c r="L91" s="3">
        <v>52.067999999999998</v>
      </c>
      <c r="M91" s="3">
        <v>52.088000000000001</v>
      </c>
      <c r="N91" s="3">
        <v>52.078000000000003</v>
      </c>
      <c r="O91" s="7" t="s">
        <v>110</v>
      </c>
      <c r="P91" s="7">
        <v>18456</v>
      </c>
      <c r="Q91" s="7">
        <f t="shared" si="14"/>
        <v>18.456</v>
      </c>
      <c r="R91" s="7">
        <v>1381.1</v>
      </c>
      <c r="S91" s="4">
        <v>1.925</v>
      </c>
      <c r="T91" s="4">
        <v>1</v>
      </c>
      <c r="U91" s="3">
        <v>24.7182</v>
      </c>
      <c r="V91" s="3">
        <v>3.9912999999999998</v>
      </c>
      <c r="W91" s="3">
        <v>1.6232</v>
      </c>
      <c r="X91" s="3">
        <v>5.2049000000000003</v>
      </c>
      <c r="Y91" s="3">
        <f>V91/U91*100</f>
        <v>16.14721136652345</v>
      </c>
      <c r="Z91" s="3">
        <f>W91/U91*100</f>
        <v>6.5668212086640612</v>
      </c>
      <c r="AA91" s="3">
        <f>X91/U91*100</f>
        <v>21.056953985322558</v>
      </c>
      <c r="AB91" s="3">
        <f>(U91-SUM(V91:X91))/U91*100</f>
        <v>56.229013439489925</v>
      </c>
      <c r="AC91" s="3">
        <f t="shared" si="11"/>
        <v>6.5668212086640615E-2</v>
      </c>
      <c r="AD91" s="3">
        <f t="shared" si="12"/>
        <v>174.58665784725426</v>
      </c>
      <c r="AE91" s="3">
        <f t="shared" si="13"/>
        <v>6.5668212086640612</v>
      </c>
    </row>
    <row r="92" spans="1:31" ht="15.75" customHeight="1" x14ac:dyDescent="0.25">
      <c r="A92" s="1">
        <v>341</v>
      </c>
      <c r="B92" s="1" t="s">
        <v>15</v>
      </c>
      <c r="C92" s="1" t="s">
        <v>20</v>
      </c>
      <c r="D92" s="1">
        <v>7</v>
      </c>
      <c r="E92" s="1" t="s">
        <v>17</v>
      </c>
      <c r="F92" s="1">
        <v>1</v>
      </c>
      <c r="G92" s="1" t="s">
        <v>18</v>
      </c>
      <c r="H92" s="1">
        <v>0</v>
      </c>
      <c r="I92" s="1">
        <v>2</v>
      </c>
      <c r="J92" s="3">
        <v>50.8</v>
      </c>
      <c r="K92" s="3">
        <v>50.82</v>
      </c>
      <c r="L92" s="3">
        <v>52.567999999999998</v>
      </c>
      <c r="M92" s="3">
        <v>52.588000000000001</v>
      </c>
      <c r="N92" s="3">
        <v>52.578000000000003</v>
      </c>
      <c r="O92" s="7" t="s">
        <v>111</v>
      </c>
      <c r="P92" s="7">
        <v>18919</v>
      </c>
      <c r="Q92" s="7">
        <f t="shared" si="14"/>
        <v>18.919</v>
      </c>
      <c r="R92" s="7">
        <v>193.21666666666701</v>
      </c>
      <c r="S92" s="4">
        <v>1.925</v>
      </c>
      <c r="T92" s="4">
        <v>0.7</v>
      </c>
      <c r="U92" s="3">
        <v>24.6539</v>
      </c>
      <c r="V92" s="3">
        <v>1.1395</v>
      </c>
      <c r="W92" s="3">
        <v>9.5699999999999993E-2</v>
      </c>
      <c r="X92" s="3">
        <v>1.0719000000000001</v>
      </c>
      <c r="Y92" s="3">
        <f>V92/U92*100</f>
        <v>4.6219867850522638</v>
      </c>
      <c r="Z92" s="3">
        <f>W92/U92*100</f>
        <v>0.38817387918341517</v>
      </c>
      <c r="AA92" s="3">
        <f>X92/U92*100</f>
        <v>4.3477908160574996</v>
      </c>
      <c r="AB92" s="3">
        <f>(U92-SUM(V92:X92))/U92*100</f>
        <v>90.642048519706833</v>
      </c>
      <c r="AC92" s="3">
        <f t="shared" si="11"/>
        <v>3.8817387918341517E-3</v>
      </c>
      <c r="AD92" s="3">
        <f t="shared" si="12"/>
        <v>1.0106474092334292</v>
      </c>
      <c r="AE92" s="3">
        <f t="shared" si="13"/>
        <v>0.27172171542839058</v>
      </c>
    </row>
    <row r="93" spans="1:31" ht="15.75" customHeight="1" x14ac:dyDescent="0.25">
      <c r="A93" s="1">
        <v>341</v>
      </c>
      <c r="B93" s="1" t="s">
        <v>15</v>
      </c>
      <c r="C93" s="1" t="s">
        <v>20</v>
      </c>
      <c r="D93" s="1">
        <v>7</v>
      </c>
      <c r="E93" s="1" t="s">
        <v>17</v>
      </c>
      <c r="F93" s="1">
        <v>1</v>
      </c>
      <c r="G93" s="1" t="s">
        <v>18</v>
      </c>
      <c r="H93" s="1">
        <v>51</v>
      </c>
      <c r="I93" s="1">
        <v>53</v>
      </c>
      <c r="J93" s="3">
        <v>51.31</v>
      </c>
      <c r="K93" s="3">
        <v>51.33</v>
      </c>
      <c r="L93" s="3">
        <v>53.078000000000003</v>
      </c>
      <c r="M93" s="3">
        <v>53.097999999999999</v>
      </c>
      <c r="N93" s="3">
        <v>53.088000000000001</v>
      </c>
      <c r="O93" s="7" t="s">
        <v>112</v>
      </c>
      <c r="P93" s="7">
        <v>19149</v>
      </c>
      <c r="Q93" s="7">
        <f t="shared" si="14"/>
        <v>19.149000000000001</v>
      </c>
      <c r="R93" s="7">
        <v>289.63333333333304</v>
      </c>
      <c r="S93" s="4">
        <v>1.925</v>
      </c>
      <c r="T93" s="4">
        <v>0.2</v>
      </c>
      <c r="U93" s="17"/>
      <c r="V93" s="3"/>
      <c r="W93" s="3"/>
      <c r="X93" s="3"/>
      <c r="Y93" s="3">
        <v>2.8998307005410484</v>
      </c>
      <c r="Z93" s="3">
        <v>0.2828904281944738</v>
      </c>
      <c r="AA93" s="3">
        <v>0</v>
      </c>
      <c r="AB93" s="3">
        <v>96.817278871264477</v>
      </c>
      <c r="AC93" s="3">
        <f t="shared" si="11"/>
        <v>2.8289042819447381E-3</v>
      </c>
      <c r="AD93" s="3">
        <f t="shared" si="12"/>
        <v>0.31544781609132855</v>
      </c>
      <c r="AE93" s="3">
        <f t="shared" si="13"/>
        <v>5.6578085638894764E-2</v>
      </c>
    </row>
    <row r="94" spans="1:31" ht="15.75" customHeight="1" x14ac:dyDescent="0.25">
      <c r="A94" s="1">
        <v>341</v>
      </c>
      <c r="B94" s="1" t="s">
        <v>15</v>
      </c>
      <c r="C94" s="1" t="s">
        <v>20</v>
      </c>
      <c r="D94" s="1">
        <v>7</v>
      </c>
      <c r="E94" s="1" t="s">
        <v>17</v>
      </c>
      <c r="F94" s="1">
        <v>1</v>
      </c>
      <c r="G94" s="1" t="s">
        <v>18</v>
      </c>
      <c r="H94" s="1">
        <v>100</v>
      </c>
      <c r="I94" s="1">
        <v>102</v>
      </c>
      <c r="J94" s="3">
        <v>51.8</v>
      </c>
      <c r="K94" s="3">
        <v>51.82</v>
      </c>
      <c r="L94" s="3">
        <v>53.567999999999998</v>
      </c>
      <c r="M94" s="3">
        <v>53.588000000000001</v>
      </c>
      <c r="N94" s="3">
        <v>53.578000000000003</v>
      </c>
      <c r="O94" s="7" t="s">
        <v>113</v>
      </c>
      <c r="P94" s="7">
        <v>19363.5</v>
      </c>
      <c r="Q94" s="7">
        <f t="shared" si="14"/>
        <v>19.363499999999998</v>
      </c>
      <c r="R94" s="7">
        <v>193.21666666666701</v>
      </c>
      <c r="S94" s="4">
        <v>1.925</v>
      </c>
      <c r="T94" s="4">
        <v>0.8</v>
      </c>
      <c r="U94" s="3">
        <v>22.6663</v>
      </c>
      <c r="V94" s="3">
        <v>0.81830000000000003</v>
      </c>
      <c r="W94" s="3">
        <v>0.13719999999999999</v>
      </c>
      <c r="X94" s="3">
        <v>8.5099999999999995E-2</v>
      </c>
      <c r="Y94" s="3">
        <f>V94/U94*100</f>
        <v>3.6102054592059578</v>
      </c>
      <c r="Z94" s="3">
        <f>W94/U94*100</f>
        <v>0.60530390932794498</v>
      </c>
      <c r="AA94" s="3">
        <f>X94/U94*100</f>
        <v>0.37544724988198336</v>
      </c>
      <c r="AB94" s="3">
        <f>(U94-SUM(V94:X94))/U94*100</f>
        <v>95.409043381584112</v>
      </c>
      <c r="AC94" s="3">
        <f t="shared" si="11"/>
        <v>6.0530390932794498E-3</v>
      </c>
      <c r="AD94" s="3">
        <f t="shared" si="12"/>
        <v>1.801103976681979</v>
      </c>
      <c r="AE94" s="3">
        <f t="shared" si="13"/>
        <v>0.48424312746235598</v>
      </c>
    </row>
    <row r="95" spans="1:31" ht="15.75" customHeight="1" x14ac:dyDescent="0.25">
      <c r="A95" s="1">
        <v>341</v>
      </c>
      <c r="B95" s="1" t="s">
        <v>15</v>
      </c>
      <c r="C95" s="1" t="s">
        <v>20</v>
      </c>
      <c r="D95" s="1">
        <v>7</v>
      </c>
      <c r="E95" s="1" t="s">
        <v>17</v>
      </c>
      <c r="F95" s="1">
        <v>2</v>
      </c>
      <c r="G95" s="1" t="s">
        <v>18</v>
      </c>
      <c r="H95" s="1">
        <v>0</v>
      </c>
      <c r="I95" s="1">
        <v>2</v>
      </c>
      <c r="J95" s="3">
        <v>52.3</v>
      </c>
      <c r="K95" s="3">
        <v>52.32</v>
      </c>
      <c r="L95" s="3">
        <v>54.067999999999998</v>
      </c>
      <c r="M95" s="3">
        <v>54.088000000000001</v>
      </c>
      <c r="N95" s="3">
        <v>54.078000000000003</v>
      </c>
      <c r="O95" s="7" t="s">
        <v>114</v>
      </c>
      <c r="P95" s="7">
        <v>19650</v>
      </c>
      <c r="Q95" s="7">
        <f t="shared" si="14"/>
        <v>19.649999999999999</v>
      </c>
      <c r="R95" s="7">
        <v>193.21666666666701</v>
      </c>
      <c r="S95" s="4">
        <v>1.925</v>
      </c>
      <c r="T95" s="4">
        <v>1</v>
      </c>
      <c r="U95" s="3">
        <v>22.592799999999997</v>
      </c>
      <c r="V95" s="17">
        <v>0.98070000000000002</v>
      </c>
      <c r="W95" s="17">
        <v>0.33</v>
      </c>
      <c r="X95" s="17">
        <v>4.3200000000000002E-2</v>
      </c>
      <c r="Y95" s="3">
        <f>V95/U95*100</f>
        <v>4.3407634290570458</v>
      </c>
      <c r="Z95" s="3">
        <f>W95/U95*100</f>
        <v>1.4606423285294432</v>
      </c>
      <c r="AA95" s="3">
        <f>X95/U95*100</f>
        <v>0.1912113593711271</v>
      </c>
      <c r="AB95" s="3">
        <f>(U95-SUM(V95:X95))/U95*100</f>
        <v>94.007382883042396</v>
      </c>
      <c r="AC95" s="3">
        <f t="shared" si="11"/>
        <v>1.4606423285294432E-2</v>
      </c>
      <c r="AD95" s="3">
        <f t="shared" si="12"/>
        <v>5.4327435067809313</v>
      </c>
      <c r="AE95" s="3">
        <f t="shared" si="13"/>
        <v>1.4606423285294432</v>
      </c>
    </row>
    <row r="96" spans="1:31" ht="15.75" customHeight="1" x14ac:dyDescent="0.25">
      <c r="A96" s="1">
        <v>341</v>
      </c>
      <c r="B96" s="1" t="s">
        <v>15</v>
      </c>
      <c r="C96" s="1" t="s">
        <v>20</v>
      </c>
      <c r="D96" s="1">
        <v>7</v>
      </c>
      <c r="E96" s="1" t="s">
        <v>17</v>
      </c>
      <c r="F96" s="1">
        <v>2</v>
      </c>
      <c r="G96" s="1" t="s">
        <v>18</v>
      </c>
      <c r="H96" s="1">
        <v>51</v>
      </c>
      <c r="I96" s="1">
        <v>53</v>
      </c>
      <c r="J96" s="3">
        <v>52.81</v>
      </c>
      <c r="K96" s="3">
        <v>52.83</v>
      </c>
      <c r="L96" s="3">
        <v>54.578000000000003</v>
      </c>
      <c r="M96" s="3">
        <v>54.597999999999999</v>
      </c>
      <c r="N96" s="3">
        <v>54.588000000000001</v>
      </c>
      <c r="O96" s="7" t="s">
        <v>115</v>
      </c>
      <c r="P96" s="7">
        <v>19942</v>
      </c>
      <c r="Q96" s="7">
        <f t="shared" si="14"/>
        <v>19.942</v>
      </c>
      <c r="R96" s="7">
        <v>174.166666666666</v>
      </c>
      <c r="S96" s="4">
        <v>1.925</v>
      </c>
      <c r="T96" s="4">
        <v>0.98</v>
      </c>
      <c r="U96" s="17"/>
      <c r="V96" s="3"/>
      <c r="W96" s="3"/>
      <c r="X96" s="3"/>
      <c r="Y96" s="3">
        <v>1.4841773845620427</v>
      </c>
      <c r="Z96" s="3">
        <v>0.73475855938454682</v>
      </c>
      <c r="AA96" s="3">
        <v>0.26702626980008287</v>
      </c>
      <c r="AB96" s="3">
        <v>97.514037786253326</v>
      </c>
      <c r="AC96" s="3">
        <f t="shared" si="11"/>
        <v>7.3475855938454678E-3</v>
      </c>
      <c r="AD96" s="3">
        <f t="shared" si="12"/>
        <v>2.4141625221358245</v>
      </c>
      <c r="AE96" s="3">
        <f t="shared" si="13"/>
        <v>0.72006338819685589</v>
      </c>
    </row>
    <row r="97" spans="1:31" ht="15.75" customHeight="1" x14ac:dyDescent="0.25">
      <c r="A97" s="1">
        <v>341</v>
      </c>
      <c r="B97" s="1" t="s">
        <v>15</v>
      </c>
      <c r="C97" s="1" t="s">
        <v>20</v>
      </c>
      <c r="D97" s="1">
        <v>7</v>
      </c>
      <c r="E97" s="1" t="s">
        <v>17</v>
      </c>
      <c r="F97" s="1">
        <v>2</v>
      </c>
      <c r="G97" s="1" t="s">
        <v>18</v>
      </c>
      <c r="H97" s="1">
        <v>100</v>
      </c>
      <c r="I97" s="1">
        <v>102</v>
      </c>
      <c r="J97" s="3">
        <v>53.3</v>
      </c>
      <c r="K97" s="3">
        <v>53.32</v>
      </c>
      <c r="L97" s="3">
        <v>55.067999999999998</v>
      </c>
      <c r="M97" s="3">
        <v>55.088000000000001</v>
      </c>
      <c r="N97" s="3">
        <v>55.078000000000003</v>
      </c>
      <c r="O97" s="7" t="s">
        <v>116</v>
      </c>
      <c r="P97" s="7">
        <v>20222</v>
      </c>
      <c r="Q97" s="7">
        <f t="shared" si="14"/>
        <v>20.222000000000001</v>
      </c>
      <c r="R97" s="7">
        <v>174.166666666666</v>
      </c>
      <c r="S97" s="4">
        <v>1.925</v>
      </c>
      <c r="T97" s="4">
        <v>1</v>
      </c>
      <c r="U97" s="3">
        <v>24.051399999999997</v>
      </c>
      <c r="V97" s="3">
        <v>0.62290000000000001</v>
      </c>
      <c r="W97" s="3">
        <v>0.105</v>
      </c>
      <c r="X97" s="3">
        <v>0.1211</v>
      </c>
      <c r="Y97" s="3">
        <f>V97/U97*100</f>
        <v>2.5898700283559379</v>
      </c>
      <c r="Z97" s="3">
        <f>W97/U97*100</f>
        <v>0.43656502324189034</v>
      </c>
      <c r="AA97" s="3">
        <f>X97/U97*100</f>
        <v>0.50350499347231359</v>
      </c>
      <c r="AB97" s="3">
        <f>(U97-SUM(V97:X97))/U97*100</f>
        <v>96.470059954929852</v>
      </c>
      <c r="AC97" s="3">
        <f t="shared" si="11"/>
        <v>4.3656502324189031E-3</v>
      </c>
      <c r="AD97" s="3">
        <f t="shared" si="12"/>
        <v>1.4636751914649404</v>
      </c>
      <c r="AE97" s="3">
        <f t="shared" si="13"/>
        <v>0.43656502324189034</v>
      </c>
    </row>
    <row r="98" spans="1:31" ht="15.75" customHeight="1" x14ac:dyDescent="0.25">
      <c r="A98" s="1">
        <v>341</v>
      </c>
      <c r="B98" s="1" t="s">
        <v>15</v>
      </c>
      <c r="C98" s="1" t="s">
        <v>20</v>
      </c>
      <c r="D98" s="1">
        <v>7</v>
      </c>
      <c r="E98" s="1" t="s">
        <v>17</v>
      </c>
      <c r="F98" s="1">
        <v>3</v>
      </c>
      <c r="G98" s="1" t="s">
        <v>18</v>
      </c>
      <c r="H98" s="1">
        <v>51</v>
      </c>
      <c r="I98" s="1">
        <v>53</v>
      </c>
      <c r="J98" s="3">
        <v>54.31</v>
      </c>
      <c r="K98" s="3">
        <v>54.33</v>
      </c>
      <c r="L98" s="3">
        <v>56.078000000000003</v>
      </c>
      <c r="M98" s="3">
        <v>56.097999999999999</v>
      </c>
      <c r="N98" s="3">
        <v>56.088000000000001</v>
      </c>
      <c r="O98" s="7" t="s">
        <v>117</v>
      </c>
      <c r="P98" s="7">
        <v>20800</v>
      </c>
      <c r="Q98" s="7">
        <f t="shared" si="14"/>
        <v>20.8</v>
      </c>
      <c r="R98" s="7">
        <v>96.671052631578704</v>
      </c>
      <c r="S98" s="4">
        <v>1.5169999999999999</v>
      </c>
      <c r="T98" s="4">
        <v>0.5</v>
      </c>
      <c r="U98" s="17"/>
      <c r="V98" s="3"/>
      <c r="W98" s="3"/>
      <c r="X98" s="3"/>
      <c r="Y98" s="3">
        <v>5.5877593755948967</v>
      </c>
      <c r="Z98" s="3">
        <v>1.7818389491719007</v>
      </c>
      <c r="AA98" s="3">
        <v>2.1349704930515938</v>
      </c>
      <c r="AB98" s="3">
        <v>90.495431182181605</v>
      </c>
      <c r="AC98" s="3">
        <f t="shared" ref="AC98:AC129" si="15">(Z98/100)</f>
        <v>1.7818389491719006E-2</v>
      </c>
      <c r="AD98" s="3">
        <f t="shared" ref="AD98:AD129" si="16">S98*R98*AC98*T98</f>
        <v>1.306533292254046</v>
      </c>
      <c r="AE98" s="3">
        <f t="shared" ref="AE98:AE129" si="17">Z98*T98</f>
        <v>0.89091947458595033</v>
      </c>
    </row>
    <row r="99" spans="1:31" ht="15.75" customHeight="1" x14ac:dyDescent="0.25">
      <c r="A99" s="1">
        <v>341</v>
      </c>
      <c r="B99" s="1" t="s">
        <v>15</v>
      </c>
      <c r="C99" s="1" t="s">
        <v>20</v>
      </c>
      <c r="D99" s="1">
        <v>7</v>
      </c>
      <c r="E99" s="1" t="s">
        <v>17</v>
      </c>
      <c r="F99" s="1">
        <v>3</v>
      </c>
      <c r="G99" s="1" t="s">
        <v>18</v>
      </c>
      <c r="H99" s="1">
        <v>100</v>
      </c>
      <c r="I99" s="1">
        <v>102</v>
      </c>
      <c r="J99" s="3">
        <v>54.8</v>
      </c>
      <c r="K99" s="3">
        <v>54.82</v>
      </c>
      <c r="L99" s="3">
        <v>56.567999999999998</v>
      </c>
      <c r="M99" s="3">
        <v>56.588000000000001</v>
      </c>
      <c r="N99" s="3">
        <v>56.578000000000003</v>
      </c>
      <c r="O99" s="7" t="s">
        <v>118</v>
      </c>
      <c r="P99" s="7">
        <v>21082</v>
      </c>
      <c r="Q99" s="7">
        <f t="shared" si="14"/>
        <v>21.082000000000001</v>
      </c>
      <c r="R99" s="7">
        <v>96.671052631578704</v>
      </c>
      <c r="S99" s="4">
        <v>1.5169999999999999</v>
      </c>
      <c r="T99" s="4">
        <v>0.8</v>
      </c>
      <c r="U99" s="3">
        <v>28.2818</v>
      </c>
      <c r="V99" s="3">
        <v>1.3483000000000001</v>
      </c>
      <c r="W99" s="3">
        <v>0.32690000000000002</v>
      </c>
      <c r="X99" s="3">
        <v>0.36059999999999998</v>
      </c>
      <c r="Y99" s="3">
        <f>V99/U99*100</f>
        <v>4.7673768996315653</v>
      </c>
      <c r="Z99" s="3">
        <f>W99/U99*100</f>
        <v>1.1558670240225162</v>
      </c>
      <c r="AA99" s="3">
        <f>X99/U99*100</f>
        <v>1.2750249276920138</v>
      </c>
      <c r="AB99" s="3">
        <f>(U99-SUM(V99:X99))/U99*100</f>
        <v>92.801731148653914</v>
      </c>
      <c r="AC99" s="3">
        <f t="shared" si="15"/>
        <v>1.1558670240225161E-2</v>
      </c>
      <c r="AD99" s="3">
        <f t="shared" si="16"/>
        <v>1.3560630709129995</v>
      </c>
      <c r="AE99" s="3">
        <f t="shared" si="17"/>
        <v>0.92469361921801296</v>
      </c>
    </row>
    <row r="100" spans="1:31" ht="15.75" customHeight="1" x14ac:dyDescent="0.25">
      <c r="A100" s="1">
        <v>341</v>
      </c>
      <c r="B100" s="1" t="s">
        <v>15</v>
      </c>
      <c r="C100" s="1" t="s">
        <v>20</v>
      </c>
      <c r="D100" s="1">
        <v>7</v>
      </c>
      <c r="E100" s="1" t="s">
        <v>17</v>
      </c>
      <c r="F100" s="1">
        <v>3</v>
      </c>
      <c r="G100" s="1" t="s">
        <v>18</v>
      </c>
      <c r="H100" s="1">
        <v>147</v>
      </c>
      <c r="I100" s="1">
        <v>149</v>
      </c>
      <c r="J100" s="3">
        <v>55.27</v>
      </c>
      <c r="K100" s="3">
        <v>55.29</v>
      </c>
      <c r="L100" s="3">
        <v>57.037999999999997</v>
      </c>
      <c r="M100" s="3">
        <v>57.058</v>
      </c>
      <c r="N100" s="3">
        <v>57.048000000000002</v>
      </c>
      <c r="O100" s="7" t="s">
        <v>119</v>
      </c>
      <c r="P100" s="7">
        <v>21350</v>
      </c>
      <c r="Q100" s="7">
        <f t="shared" si="14"/>
        <v>21.35</v>
      </c>
      <c r="R100" s="7">
        <v>96.671052631578704</v>
      </c>
      <c r="S100" s="4">
        <v>1.5169999999999999</v>
      </c>
      <c r="T100" s="4">
        <v>0.8</v>
      </c>
      <c r="U100" s="3">
        <v>29.9468</v>
      </c>
      <c r="V100" s="17">
        <v>1.1097999999999999</v>
      </c>
      <c r="W100" s="17">
        <v>0.24310000000000001</v>
      </c>
      <c r="X100" s="17">
        <v>3.2099999999999997E-2</v>
      </c>
      <c r="Y100" s="3">
        <f>V100/U100*100</f>
        <v>3.7059051384455097</v>
      </c>
      <c r="Z100" s="3">
        <f>W100/U100*100</f>
        <v>0.81177287723563119</v>
      </c>
      <c r="AA100" s="3">
        <f>X100/U100*100</f>
        <v>0.10719008374851402</v>
      </c>
      <c r="AB100" s="3">
        <f>(U100-SUM(V100:X100))/U100*100</f>
        <v>95.375131900570338</v>
      </c>
      <c r="AC100" s="3">
        <f t="shared" si="15"/>
        <v>8.117728772356312E-3</v>
      </c>
      <c r="AD100" s="3">
        <f t="shared" si="16"/>
        <v>0.95237185412306347</v>
      </c>
      <c r="AE100" s="3">
        <f t="shared" si="17"/>
        <v>0.64941830178850501</v>
      </c>
    </row>
    <row r="101" spans="1:31" ht="15.75" customHeight="1" x14ac:dyDescent="0.25">
      <c r="A101" s="1">
        <v>341</v>
      </c>
      <c r="B101" s="1" t="s">
        <v>15</v>
      </c>
      <c r="C101" s="1" t="s">
        <v>20</v>
      </c>
      <c r="D101" s="1">
        <v>7</v>
      </c>
      <c r="E101" s="1" t="s">
        <v>17</v>
      </c>
      <c r="F101" s="1">
        <v>4</v>
      </c>
      <c r="G101" s="1" t="s">
        <v>18</v>
      </c>
      <c r="H101" s="1">
        <v>51</v>
      </c>
      <c r="I101" s="1">
        <v>53</v>
      </c>
      <c r="J101" s="3">
        <v>55.81</v>
      </c>
      <c r="K101" s="3">
        <v>55.83</v>
      </c>
      <c r="L101" s="3">
        <v>57.578000000000003</v>
      </c>
      <c r="M101" s="3">
        <v>57.597999999999999</v>
      </c>
      <c r="N101" s="3">
        <v>57.588000000000001</v>
      </c>
      <c r="O101" s="7" t="s">
        <v>120</v>
      </c>
      <c r="P101" s="7">
        <v>22379</v>
      </c>
      <c r="Q101" s="7">
        <f t="shared" si="14"/>
        <v>22.379000000000001</v>
      </c>
      <c r="R101" s="7">
        <v>663.52272727272793</v>
      </c>
      <c r="S101" s="4">
        <v>1.506</v>
      </c>
      <c r="T101" s="4">
        <v>0.6</v>
      </c>
      <c r="U101" s="17"/>
      <c r="V101" s="3"/>
      <c r="W101" s="3"/>
      <c r="X101" s="3"/>
      <c r="Y101" s="3">
        <v>3.8561229155534038</v>
      </c>
      <c r="Z101" s="3">
        <v>0.7945274152586701</v>
      </c>
      <c r="AA101" s="3">
        <v>0.75982106950634132</v>
      </c>
      <c r="AB101" s="3">
        <v>94.589528599681586</v>
      </c>
      <c r="AC101" s="3">
        <f t="shared" si="15"/>
        <v>7.9452741525867007E-3</v>
      </c>
      <c r="AD101" s="3">
        <f t="shared" si="16"/>
        <v>4.7636617090972093</v>
      </c>
      <c r="AE101" s="3">
        <f t="shared" si="17"/>
        <v>0.47671644915520206</v>
      </c>
    </row>
    <row r="102" spans="1:31" ht="15.75" customHeight="1" x14ac:dyDescent="0.25">
      <c r="A102" s="1">
        <v>341</v>
      </c>
      <c r="B102" s="1" t="s">
        <v>15</v>
      </c>
      <c r="C102" s="1" t="s">
        <v>20</v>
      </c>
      <c r="D102" s="1">
        <v>7</v>
      </c>
      <c r="E102" s="1" t="s">
        <v>17</v>
      </c>
      <c r="F102" s="1">
        <v>4</v>
      </c>
      <c r="G102" s="1" t="s">
        <v>18</v>
      </c>
      <c r="H102" s="1">
        <v>100</v>
      </c>
      <c r="I102" s="1">
        <v>102</v>
      </c>
      <c r="J102" s="3">
        <v>56.3</v>
      </c>
      <c r="K102" s="3">
        <v>56.32</v>
      </c>
      <c r="L102" s="3">
        <v>58.067999999999998</v>
      </c>
      <c r="M102" s="3">
        <v>58.088000000000001</v>
      </c>
      <c r="N102" s="3">
        <v>58.078000000000003</v>
      </c>
      <c r="O102" s="7" t="s">
        <v>121</v>
      </c>
      <c r="P102" s="7">
        <v>23372</v>
      </c>
      <c r="Q102" s="7">
        <f t="shared" si="14"/>
        <v>23.372</v>
      </c>
      <c r="R102" s="7">
        <v>663.52272727272793</v>
      </c>
      <c r="S102" s="4">
        <v>1.506</v>
      </c>
      <c r="T102" s="4">
        <v>0.95</v>
      </c>
      <c r="U102" s="3">
        <v>25.830499999999997</v>
      </c>
      <c r="V102" s="3">
        <v>0.30570000000000003</v>
      </c>
      <c r="W102" s="3">
        <v>1.8326</v>
      </c>
      <c r="X102" s="3">
        <v>0.20680000000000001</v>
      </c>
      <c r="Y102" s="3">
        <f>V102/U102*100</f>
        <v>1.1834846402508665</v>
      </c>
      <c r="Z102" s="3">
        <f>W102/U102*100</f>
        <v>7.0947136137511873</v>
      </c>
      <c r="AA102" s="3">
        <f>X102/U102*100</f>
        <v>0.8006039372060163</v>
      </c>
      <c r="AB102" s="3">
        <f>(U102-SUM(V102:X102))/U102*100</f>
        <v>90.921197808791931</v>
      </c>
      <c r="AC102" s="3">
        <f t="shared" si="15"/>
        <v>7.0947136137511871E-2</v>
      </c>
      <c r="AD102" s="3">
        <f t="shared" si="16"/>
        <v>67.350255810959993</v>
      </c>
      <c r="AE102" s="3">
        <f t="shared" si="17"/>
        <v>6.7399779330636278</v>
      </c>
    </row>
    <row r="103" spans="1:31" ht="15.75" customHeight="1" x14ac:dyDescent="0.25">
      <c r="A103" s="1">
        <v>341</v>
      </c>
      <c r="B103" s="1" t="s">
        <v>15</v>
      </c>
      <c r="C103" s="1" t="s">
        <v>20</v>
      </c>
      <c r="D103" s="1">
        <v>7</v>
      </c>
      <c r="E103" s="1" t="s">
        <v>17</v>
      </c>
      <c r="F103" s="1">
        <v>5</v>
      </c>
      <c r="G103" s="1" t="s">
        <v>18</v>
      </c>
      <c r="H103" s="1">
        <v>5</v>
      </c>
      <c r="I103" s="1">
        <v>9</v>
      </c>
      <c r="J103" s="3">
        <v>56.85</v>
      </c>
      <c r="K103" s="3">
        <v>56.89</v>
      </c>
      <c r="L103" s="3">
        <v>58.618000000000002</v>
      </c>
      <c r="M103" s="3">
        <v>58.658000000000001</v>
      </c>
      <c r="N103" s="3">
        <v>58.638000000000005</v>
      </c>
      <c r="O103" s="7" t="s">
        <v>122</v>
      </c>
      <c r="P103" s="7">
        <v>23465</v>
      </c>
      <c r="Q103" s="7">
        <f t="shared" si="14"/>
        <v>23.465</v>
      </c>
      <c r="R103" s="7">
        <v>663.52272727272793</v>
      </c>
      <c r="S103" s="4">
        <v>1.506</v>
      </c>
      <c r="T103" s="4">
        <v>0.75</v>
      </c>
      <c r="U103" s="3">
        <v>30.6068</v>
      </c>
      <c r="V103" s="3">
        <v>6.2552000000000003</v>
      </c>
      <c r="W103" s="3">
        <v>1.7892999999999999</v>
      </c>
      <c r="X103" s="3">
        <v>1.1807000000000001</v>
      </c>
      <c r="Y103" s="3">
        <f>V103/U103*100</f>
        <v>20.437288445704876</v>
      </c>
      <c r="Z103" s="3">
        <f>W103/U103*100</f>
        <v>5.846086490583791</v>
      </c>
      <c r="AA103" s="3">
        <f>X103/U103*100</f>
        <v>3.8576394788086312</v>
      </c>
      <c r="AB103" s="3">
        <f>(U103-SUM(V103:X103))/U103*100</f>
        <v>69.858985584902697</v>
      </c>
      <c r="AC103" s="3">
        <f t="shared" si="15"/>
        <v>5.8460864905837913E-2</v>
      </c>
      <c r="AD103" s="3">
        <f t="shared" si="16"/>
        <v>43.813432092519292</v>
      </c>
      <c r="AE103" s="3">
        <f t="shared" si="17"/>
        <v>4.3845648679378435</v>
      </c>
    </row>
    <row r="104" spans="1:31" ht="15.75" customHeight="1" x14ac:dyDescent="0.25">
      <c r="A104" s="1">
        <v>341</v>
      </c>
      <c r="B104" s="1" t="s">
        <v>15</v>
      </c>
      <c r="C104" s="1" t="s">
        <v>20</v>
      </c>
      <c r="D104" s="1">
        <v>7</v>
      </c>
      <c r="E104" s="1" t="s">
        <v>17</v>
      </c>
      <c r="F104" s="1">
        <v>5</v>
      </c>
      <c r="G104" s="1" t="s">
        <v>18</v>
      </c>
      <c r="H104" s="1">
        <v>51</v>
      </c>
      <c r="I104" s="1">
        <v>55</v>
      </c>
      <c r="J104" s="3">
        <v>57.31</v>
      </c>
      <c r="K104" s="3">
        <v>57.35</v>
      </c>
      <c r="L104" s="3">
        <v>59.078000000000003</v>
      </c>
      <c r="M104" s="3">
        <v>59.118000000000002</v>
      </c>
      <c r="N104" s="3">
        <v>59.097999999999999</v>
      </c>
      <c r="O104" s="7" t="s">
        <v>123</v>
      </c>
      <c r="P104" s="7">
        <v>23514</v>
      </c>
      <c r="Q104" s="7">
        <f t="shared" si="14"/>
        <v>23.513999999999999</v>
      </c>
      <c r="R104" s="7">
        <v>663.52272727272793</v>
      </c>
      <c r="S104" s="4">
        <v>1.506</v>
      </c>
      <c r="T104" s="4">
        <v>1</v>
      </c>
      <c r="U104" s="17"/>
      <c r="V104" s="3"/>
      <c r="W104" s="3"/>
      <c r="X104" s="3"/>
      <c r="Y104" s="3">
        <v>18.968692202175948</v>
      </c>
      <c r="Z104" s="3">
        <v>5.5195999216164235</v>
      </c>
      <c r="AA104" s="3">
        <v>1.967374176905291</v>
      </c>
      <c r="AB104" s="3">
        <v>73.544333699302342</v>
      </c>
      <c r="AC104" s="3">
        <f t="shared" si="15"/>
        <v>5.5195999216164235E-2</v>
      </c>
      <c r="AD104" s="3">
        <f t="shared" si="16"/>
        <v>55.155442701285686</v>
      </c>
      <c r="AE104" s="3">
        <f t="shared" si="17"/>
        <v>5.5195999216164235</v>
      </c>
    </row>
    <row r="105" spans="1:31" ht="15.75" customHeight="1" x14ac:dyDescent="0.25">
      <c r="A105" s="1">
        <v>341</v>
      </c>
      <c r="B105" s="1" t="s">
        <v>15</v>
      </c>
      <c r="C105" s="1" t="s">
        <v>20</v>
      </c>
      <c r="D105" s="1">
        <v>7</v>
      </c>
      <c r="E105" s="1" t="s">
        <v>17</v>
      </c>
      <c r="F105" s="1">
        <v>5</v>
      </c>
      <c r="G105" s="1" t="s">
        <v>18</v>
      </c>
      <c r="H105" s="1">
        <v>100</v>
      </c>
      <c r="I105" s="1">
        <v>104</v>
      </c>
      <c r="J105" s="3">
        <v>57.8</v>
      </c>
      <c r="K105" s="3">
        <v>57.84</v>
      </c>
      <c r="L105" s="3">
        <v>59.567999999999998</v>
      </c>
      <c r="M105" s="3">
        <v>59.607999999999997</v>
      </c>
      <c r="N105" s="3">
        <v>59.587999999999994</v>
      </c>
      <c r="O105" s="7" t="s">
        <v>124</v>
      </c>
      <c r="P105" s="7">
        <v>23563</v>
      </c>
      <c r="Q105" s="7">
        <f t="shared" si="14"/>
        <v>23.562999999999999</v>
      </c>
      <c r="R105" s="7">
        <v>663.52272727272793</v>
      </c>
      <c r="S105" s="4">
        <v>1.506</v>
      </c>
      <c r="T105" s="4">
        <v>1</v>
      </c>
      <c r="U105" s="3">
        <v>28.2592</v>
      </c>
      <c r="V105" s="3">
        <v>6.3085000000000004</v>
      </c>
      <c r="W105" s="3">
        <v>1.3823000000000001</v>
      </c>
      <c r="X105" s="3">
        <v>1.1986000000000001</v>
      </c>
      <c r="Y105" s="3">
        <f>V105/U105*100</f>
        <v>22.323703431095009</v>
      </c>
      <c r="Z105" s="3">
        <f>W105/U105*100</f>
        <v>4.8915043596421706</v>
      </c>
      <c r="AA105" s="3">
        <f>X105/U105*100</f>
        <v>4.2414505718491684</v>
      </c>
      <c r="AB105" s="3">
        <f>(U105-SUM(V105:X105))/U105*100</f>
        <v>68.543341637413647</v>
      </c>
      <c r="AC105" s="3">
        <f t="shared" si="15"/>
        <v>4.8915043596421709E-2</v>
      </c>
      <c r="AD105" s="3">
        <f t="shared" si="16"/>
        <v>48.879102156433746</v>
      </c>
      <c r="AE105" s="3">
        <f t="shared" si="17"/>
        <v>4.8915043596421706</v>
      </c>
    </row>
    <row r="106" spans="1:31" ht="15.75" customHeight="1" x14ac:dyDescent="0.25">
      <c r="A106" s="1">
        <v>341</v>
      </c>
      <c r="B106" s="1" t="s">
        <v>15</v>
      </c>
      <c r="C106" s="1" t="s">
        <v>20</v>
      </c>
      <c r="D106" s="1">
        <v>7</v>
      </c>
      <c r="E106" s="1" t="s">
        <v>17</v>
      </c>
      <c r="F106" s="1">
        <v>6</v>
      </c>
      <c r="G106" s="1" t="s">
        <v>18</v>
      </c>
      <c r="H106" s="1">
        <v>0</v>
      </c>
      <c r="I106" s="1">
        <v>2</v>
      </c>
      <c r="J106" s="3">
        <v>58.2</v>
      </c>
      <c r="K106" s="3">
        <v>58.22</v>
      </c>
      <c r="L106" s="3">
        <v>59.968000000000004</v>
      </c>
      <c r="M106" s="3">
        <v>59.988</v>
      </c>
      <c r="N106" s="3">
        <v>59.978000000000002</v>
      </c>
      <c r="O106" s="7" t="s">
        <v>125</v>
      </c>
      <c r="P106" s="7">
        <v>23600</v>
      </c>
      <c r="Q106" s="7">
        <f t="shared" si="14"/>
        <v>23.6</v>
      </c>
      <c r="R106" s="7">
        <v>663.52272727272793</v>
      </c>
      <c r="S106" s="4">
        <v>1.8680000000000001</v>
      </c>
      <c r="T106" s="4">
        <v>0.9</v>
      </c>
      <c r="U106" s="3">
        <v>39.816600000000001</v>
      </c>
      <c r="V106" s="3">
        <v>6.6966999999999999</v>
      </c>
      <c r="W106" s="3">
        <v>2.2273999999999998</v>
      </c>
      <c r="X106" s="3">
        <v>3.5038999999999998</v>
      </c>
      <c r="Y106" s="3">
        <f>V106/U106*100</f>
        <v>16.818864493703632</v>
      </c>
      <c r="Z106" s="3">
        <f>W106/U106*100</f>
        <v>5.5941491739626183</v>
      </c>
      <c r="AA106" s="3">
        <f>X106/U106*100</f>
        <v>8.8000984513996663</v>
      </c>
      <c r="AB106" s="3">
        <f>(U106-SUM(V106:X106))/U106*100</f>
        <v>68.786887880934088</v>
      </c>
      <c r="AC106" s="3">
        <f t="shared" si="15"/>
        <v>5.5941491739626183E-2</v>
      </c>
      <c r="AD106" s="3">
        <f t="shared" si="16"/>
        <v>62.403540101593137</v>
      </c>
      <c r="AE106" s="3">
        <f t="shared" si="17"/>
        <v>5.0347342565663569</v>
      </c>
    </row>
    <row r="107" spans="1:31" ht="15.75" customHeight="1" x14ac:dyDescent="0.25">
      <c r="A107" s="1">
        <v>341</v>
      </c>
      <c r="B107" s="1" t="s">
        <v>15</v>
      </c>
      <c r="C107" s="1" t="s">
        <v>20</v>
      </c>
      <c r="D107" s="1">
        <v>7</v>
      </c>
      <c r="E107" s="1" t="s">
        <v>17</v>
      </c>
      <c r="F107" s="1">
        <v>6</v>
      </c>
      <c r="G107" s="1" t="s">
        <v>18</v>
      </c>
      <c r="H107" s="1">
        <v>51</v>
      </c>
      <c r="I107" s="1">
        <v>53</v>
      </c>
      <c r="J107" s="3">
        <v>58.71</v>
      </c>
      <c r="K107" s="3">
        <v>58.73</v>
      </c>
      <c r="L107" s="3">
        <v>60.478000000000002</v>
      </c>
      <c r="M107" s="3">
        <v>60.497999999999998</v>
      </c>
      <c r="N107" s="3">
        <v>60.488</v>
      </c>
      <c r="O107" s="7" t="s">
        <v>126</v>
      </c>
      <c r="P107" s="7">
        <v>23648</v>
      </c>
      <c r="Q107" s="7">
        <f t="shared" si="14"/>
        <v>23.648</v>
      </c>
      <c r="R107" s="7">
        <v>663.52272727272793</v>
      </c>
      <c r="S107" s="4">
        <v>1.8680000000000001</v>
      </c>
      <c r="T107" s="4">
        <v>1</v>
      </c>
      <c r="U107" s="17"/>
      <c r="V107" s="3"/>
      <c r="W107" s="3"/>
      <c r="X107" s="3"/>
      <c r="Y107" s="3">
        <v>18.198031452631056</v>
      </c>
      <c r="Z107" s="3">
        <v>5.377652206954882</v>
      </c>
      <c r="AA107" s="3">
        <v>5.0479266513857075</v>
      </c>
      <c r="AB107" s="3">
        <v>71.376389689028358</v>
      </c>
      <c r="AC107" s="3">
        <f t="shared" si="15"/>
        <v>5.3776522069548818E-2</v>
      </c>
      <c r="AD107" s="3">
        <f t="shared" si="16"/>
        <v>66.653872488196711</v>
      </c>
      <c r="AE107" s="3">
        <f t="shared" si="17"/>
        <v>5.377652206954882</v>
      </c>
    </row>
    <row r="108" spans="1:31" ht="15.75" customHeight="1" x14ac:dyDescent="0.25">
      <c r="A108" s="1">
        <v>341</v>
      </c>
      <c r="B108" s="1" t="s">
        <v>15</v>
      </c>
      <c r="C108" s="1" t="s">
        <v>20</v>
      </c>
      <c r="D108" s="1">
        <v>7</v>
      </c>
      <c r="E108" s="1" t="s">
        <v>17</v>
      </c>
      <c r="F108" s="1">
        <v>6</v>
      </c>
      <c r="G108" s="1" t="s">
        <v>18</v>
      </c>
      <c r="H108" s="1">
        <v>100</v>
      </c>
      <c r="I108" s="1">
        <v>102</v>
      </c>
      <c r="J108" s="3">
        <v>59.2</v>
      </c>
      <c r="K108" s="3">
        <v>59.22</v>
      </c>
      <c r="L108" s="3">
        <v>60.968000000000004</v>
      </c>
      <c r="M108" s="3">
        <v>60.988</v>
      </c>
      <c r="N108" s="3">
        <v>60.978000000000002</v>
      </c>
      <c r="O108" s="7" t="s">
        <v>127</v>
      </c>
      <c r="P108" s="7">
        <v>23692</v>
      </c>
      <c r="Q108" s="7">
        <f t="shared" si="14"/>
        <v>23.692</v>
      </c>
      <c r="R108" s="7">
        <v>663.52272727272793</v>
      </c>
      <c r="S108" s="4">
        <v>1.8680000000000001</v>
      </c>
      <c r="T108" s="4">
        <v>1</v>
      </c>
      <c r="U108" s="3">
        <v>37.816000000000003</v>
      </c>
      <c r="V108" s="3">
        <v>7.8334000000000001</v>
      </c>
      <c r="W108" s="3">
        <v>1.9233</v>
      </c>
      <c r="X108" s="3">
        <v>1.0681</v>
      </c>
      <c r="Y108" s="3">
        <f>V108/U108*100</f>
        <v>20.714512375713984</v>
      </c>
      <c r="Z108" s="3">
        <f>W108/U108*100</f>
        <v>5.0859424582187431</v>
      </c>
      <c r="AA108" s="3">
        <f>X108/U108*100</f>
        <v>2.8244658345673788</v>
      </c>
      <c r="AB108" s="3">
        <f>(U108-SUM(V108:X108))/U108*100</f>
        <v>71.375079331499904</v>
      </c>
      <c r="AC108" s="3">
        <f t="shared" si="15"/>
        <v>5.0859424582187431E-2</v>
      </c>
      <c r="AD108" s="3">
        <f t="shared" si="16"/>
        <v>63.038245510558362</v>
      </c>
      <c r="AE108" s="3">
        <f t="shared" si="17"/>
        <v>5.0859424582187431</v>
      </c>
    </row>
    <row r="109" spans="1:31" ht="15.75" customHeight="1" x14ac:dyDescent="0.25">
      <c r="A109" s="1">
        <v>341</v>
      </c>
      <c r="B109" s="1" t="s">
        <v>15</v>
      </c>
      <c r="C109" s="1" t="s">
        <v>20</v>
      </c>
      <c r="D109" s="1">
        <v>7</v>
      </c>
      <c r="E109" s="1" t="s">
        <v>17</v>
      </c>
      <c r="F109" s="1">
        <v>7</v>
      </c>
      <c r="G109" s="1" t="s">
        <v>18</v>
      </c>
      <c r="H109" s="1">
        <v>0</v>
      </c>
      <c r="I109" s="1">
        <v>2</v>
      </c>
      <c r="J109" s="3">
        <v>59.6</v>
      </c>
      <c r="K109" s="3">
        <v>59.62</v>
      </c>
      <c r="L109" s="3">
        <v>61.368000000000002</v>
      </c>
      <c r="M109" s="3">
        <v>61.387999999999998</v>
      </c>
      <c r="N109" s="3">
        <v>61.378</v>
      </c>
      <c r="O109" s="7" t="s">
        <v>128</v>
      </c>
      <c r="P109" s="7">
        <v>23727</v>
      </c>
      <c r="Q109" s="7">
        <f t="shared" si="14"/>
        <v>23.727</v>
      </c>
      <c r="R109" s="7">
        <v>663.52272727272793</v>
      </c>
      <c r="S109" s="4">
        <v>1.8680000000000001</v>
      </c>
      <c r="T109" s="4">
        <v>0.9</v>
      </c>
      <c r="U109" s="3">
        <v>33.305100000000003</v>
      </c>
      <c r="V109" s="3">
        <v>6.2857000000000003</v>
      </c>
      <c r="W109" s="3">
        <v>1.9928999999999999</v>
      </c>
      <c r="X109" s="3">
        <v>3.2534000000000001</v>
      </c>
      <c r="Y109" s="3">
        <f>V109/U109*100</f>
        <v>18.873085503421397</v>
      </c>
      <c r="Z109" s="3">
        <f>W109/U109*100</f>
        <v>5.983768251709197</v>
      </c>
      <c r="AA109" s="3">
        <f>X109/U109*100</f>
        <v>9.7684738973910896</v>
      </c>
      <c r="AB109" s="3">
        <f>(U109-SUM(V109:X109))/U109*100</f>
        <v>65.37467234747831</v>
      </c>
      <c r="AC109" s="3">
        <f t="shared" si="15"/>
        <v>5.983768251709197E-2</v>
      </c>
      <c r="AD109" s="3">
        <f t="shared" si="16"/>
        <v>66.74979705442334</v>
      </c>
      <c r="AE109" s="3">
        <f t="shared" si="17"/>
        <v>5.3853914265382778</v>
      </c>
    </row>
    <row r="110" spans="1:31" ht="15.75" customHeight="1" x14ac:dyDescent="0.25">
      <c r="A110" s="1">
        <v>341</v>
      </c>
      <c r="B110" s="1" t="s">
        <v>15</v>
      </c>
      <c r="C110" s="1" t="s">
        <v>20</v>
      </c>
      <c r="D110" s="1">
        <v>7</v>
      </c>
      <c r="E110" s="1" t="s">
        <v>17</v>
      </c>
      <c r="F110" s="1">
        <v>7</v>
      </c>
      <c r="G110" s="1" t="s">
        <v>18</v>
      </c>
      <c r="H110" s="1">
        <v>51</v>
      </c>
      <c r="I110" s="1">
        <v>53</v>
      </c>
      <c r="J110" s="3">
        <v>60.11</v>
      </c>
      <c r="K110" s="3">
        <v>60.13</v>
      </c>
      <c r="L110" s="3">
        <v>61.878</v>
      </c>
      <c r="M110" s="3">
        <v>61.898000000000003</v>
      </c>
      <c r="N110" s="3">
        <v>61.888000000000005</v>
      </c>
      <c r="O110" s="7" t="s">
        <v>129</v>
      </c>
      <c r="P110" s="7">
        <v>23771</v>
      </c>
      <c r="Q110" s="7">
        <f t="shared" si="14"/>
        <v>23.771000000000001</v>
      </c>
      <c r="R110" s="7">
        <v>663.52272727272793</v>
      </c>
      <c r="S110" s="4">
        <v>1.8680000000000001</v>
      </c>
      <c r="T110" s="4">
        <v>1</v>
      </c>
      <c r="U110" s="17"/>
      <c r="V110" s="3"/>
      <c r="W110" s="3"/>
      <c r="X110" s="3"/>
      <c r="Y110" s="3">
        <v>18.462987646414934</v>
      </c>
      <c r="Z110" s="3">
        <v>5.564698085529395</v>
      </c>
      <c r="AA110" s="3">
        <v>1.874260013552453</v>
      </c>
      <c r="AB110" s="3">
        <v>74.098054254503225</v>
      </c>
      <c r="AC110" s="3">
        <f t="shared" si="15"/>
        <v>5.5646980855293952E-2</v>
      </c>
      <c r="AD110" s="3">
        <f t="shared" si="16"/>
        <v>68.972232184984918</v>
      </c>
      <c r="AE110" s="3">
        <f t="shared" si="17"/>
        <v>5.564698085529395</v>
      </c>
    </row>
    <row r="111" spans="1:31" ht="15.75" customHeight="1" x14ac:dyDescent="0.25">
      <c r="A111" s="1">
        <v>341</v>
      </c>
      <c r="B111" s="1" t="s">
        <v>15</v>
      </c>
      <c r="C111" s="1" t="s">
        <v>20</v>
      </c>
      <c r="D111" s="1">
        <v>7</v>
      </c>
      <c r="E111" s="1" t="s">
        <v>17</v>
      </c>
      <c r="F111" s="1" t="s">
        <v>33</v>
      </c>
      <c r="G111" s="1" t="s">
        <v>18</v>
      </c>
      <c r="H111" s="1">
        <v>0</v>
      </c>
      <c r="I111" s="1">
        <v>2</v>
      </c>
      <c r="J111" s="3">
        <v>60.21</v>
      </c>
      <c r="K111" s="3">
        <v>60.23</v>
      </c>
      <c r="L111" s="3">
        <v>61.978000000000002</v>
      </c>
      <c r="M111" s="3">
        <v>61.997999999999998</v>
      </c>
      <c r="N111" s="3">
        <v>61.988</v>
      </c>
      <c r="O111" s="7" t="s">
        <v>130</v>
      </c>
      <c r="P111" s="7">
        <v>23780</v>
      </c>
      <c r="Q111" s="7">
        <f t="shared" si="14"/>
        <v>23.78</v>
      </c>
      <c r="R111" s="7">
        <v>663.52272727272793</v>
      </c>
      <c r="S111" s="4">
        <v>1.8680000000000001</v>
      </c>
      <c r="T111" s="4">
        <v>1</v>
      </c>
      <c r="U111" s="3">
        <v>25.846800000000002</v>
      </c>
      <c r="V111" s="3">
        <v>5.5502000000000002</v>
      </c>
      <c r="W111" s="3">
        <v>1.339</v>
      </c>
      <c r="X111" s="3">
        <v>0.37869999999999998</v>
      </c>
      <c r="Y111" s="3">
        <f>V111/U111*100</f>
        <v>21.473451258956622</v>
      </c>
      <c r="Z111" s="3">
        <f>W111/U111*100</f>
        <v>5.1805252487735416</v>
      </c>
      <c r="AA111" s="3">
        <f>X111/U111*100</f>
        <v>1.4651717040407322</v>
      </c>
      <c r="AB111" s="3">
        <f>(U111-SUM(V111:X111))/U111*100</f>
        <v>71.880851788229108</v>
      </c>
      <c r="AC111" s="3">
        <f t="shared" si="15"/>
        <v>5.1805252487735418E-2</v>
      </c>
      <c r="AD111" s="3">
        <f t="shared" si="16"/>
        <v>64.210561796290648</v>
      </c>
      <c r="AE111" s="3">
        <f t="shared" si="17"/>
        <v>5.1805252487735416</v>
      </c>
    </row>
    <row r="112" spans="1:31" ht="15.75" customHeight="1" x14ac:dyDescent="0.25">
      <c r="A112" s="1">
        <v>341</v>
      </c>
      <c r="B112" s="1" t="s">
        <v>15</v>
      </c>
      <c r="C112" s="1" t="s">
        <v>20</v>
      </c>
      <c r="D112" s="1">
        <v>8</v>
      </c>
      <c r="E112" s="1" t="s">
        <v>17</v>
      </c>
      <c r="F112" s="1">
        <v>1</v>
      </c>
      <c r="G112" s="1" t="s">
        <v>18</v>
      </c>
      <c r="H112" s="1">
        <v>0</v>
      </c>
      <c r="I112" s="1">
        <v>4</v>
      </c>
      <c r="J112" s="3">
        <v>60.3</v>
      </c>
      <c r="K112" s="3">
        <v>60.34</v>
      </c>
      <c r="L112" s="3">
        <v>62.067999999999998</v>
      </c>
      <c r="M112" s="3">
        <v>62.107999999999997</v>
      </c>
      <c r="N112" s="3">
        <v>62.087999999999994</v>
      </c>
      <c r="O112" s="7" t="s">
        <v>131</v>
      </c>
      <c r="P112" s="7">
        <v>23788.5</v>
      </c>
      <c r="Q112" s="7">
        <f t="shared" si="14"/>
        <v>23.788499999999999</v>
      </c>
      <c r="R112" s="7">
        <v>663.52272727272793</v>
      </c>
      <c r="S112" s="4">
        <v>1.8680000000000001</v>
      </c>
      <c r="T112" s="4">
        <v>1</v>
      </c>
      <c r="U112" s="3">
        <v>25.532300000000003</v>
      </c>
      <c r="V112" s="3">
        <v>5.3841000000000001</v>
      </c>
      <c r="W112" s="3">
        <v>1.6977</v>
      </c>
      <c r="X112" s="3">
        <v>0.57979999999999998</v>
      </c>
      <c r="Y112" s="3">
        <f>V112/U112*100</f>
        <v>21.087406931612112</v>
      </c>
      <c r="Z112" s="3">
        <f>W112/U112*100</f>
        <v>6.6492247075273276</v>
      </c>
      <c r="AA112" s="3">
        <f>X112/U112*100</f>
        <v>2.2708490813596893</v>
      </c>
      <c r="AB112" s="3">
        <f>(U112-SUM(V112:X112))/U112*100</f>
        <v>69.992519279500868</v>
      </c>
      <c r="AC112" s="3">
        <f t="shared" si="15"/>
        <v>6.6492247075273278E-2</v>
      </c>
      <c r="AD112" s="3">
        <f t="shared" si="16"/>
        <v>82.414510783666969</v>
      </c>
      <c r="AE112" s="3">
        <f t="shared" si="17"/>
        <v>6.6492247075273276</v>
      </c>
    </row>
    <row r="113" spans="1:31" ht="15.75" customHeight="1" x14ac:dyDescent="0.25">
      <c r="A113" s="1">
        <v>341</v>
      </c>
      <c r="B113" s="1" t="s">
        <v>15</v>
      </c>
      <c r="C113" s="1" t="s">
        <v>20</v>
      </c>
      <c r="D113" s="1">
        <v>8</v>
      </c>
      <c r="E113" s="1" t="s">
        <v>17</v>
      </c>
      <c r="F113" s="1">
        <v>1</v>
      </c>
      <c r="G113" s="1" t="s">
        <v>18</v>
      </c>
      <c r="H113" s="1">
        <v>51</v>
      </c>
      <c r="I113" s="1">
        <v>55</v>
      </c>
      <c r="J113" s="3">
        <v>60.81</v>
      </c>
      <c r="K113" s="3">
        <v>60.85</v>
      </c>
      <c r="L113" s="3">
        <v>62.578000000000003</v>
      </c>
      <c r="M113" s="3">
        <v>62.618000000000002</v>
      </c>
      <c r="N113" s="3">
        <v>62.597999999999999</v>
      </c>
      <c r="O113" s="7" t="s">
        <v>132</v>
      </c>
      <c r="P113" s="7">
        <v>23832</v>
      </c>
      <c r="Q113" s="7">
        <f t="shared" si="14"/>
        <v>23.832000000000001</v>
      </c>
      <c r="R113" s="7">
        <v>663.52272727272793</v>
      </c>
      <c r="S113" s="4">
        <v>1.8680000000000001</v>
      </c>
      <c r="T113" s="4">
        <v>1</v>
      </c>
      <c r="U113" s="17"/>
      <c r="V113" s="3">
        <v>3.6265999999999998</v>
      </c>
      <c r="W113" s="3">
        <v>1.5254999999999992</v>
      </c>
      <c r="X113" s="3">
        <v>2.0661999999999985</v>
      </c>
      <c r="Y113" s="3">
        <v>15.201981883040391</v>
      </c>
      <c r="Z113" s="3">
        <v>6.3945909012789137</v>
      </c>
      <c r="AA113" s="3">
        <v>8.6610971617322114</v>
      </c>
      <c r="AB113" s="3">
        <v>69.742330053948479</v>
      </c>
      <c r="AC113" s="3">
        <f t="shared" si="15"/>
        <v>6.394590901278914E-2</v>
      </c>
      <c r="AD113" s="3">
        <f t="shared" si="16"/>
        <v>79.258425451313983</v>
      </c>
      <c r="AE113" s="3">
        <f t="shared" si="17"/>
        <v>6.3945909012789137</v>
      </c>
    </row>
    <row r="114" spans="1:31" ht="15.75" customHeight="1" x14ac:dyDescent="0.25">
      <c r="A114" s="1">
        <v>341</v>
      </c>
      <c r="B114" s="1" t="s">
        <v>15</v>
      </c>
      <c r="C114" s="1" t="s">
        <v>20</v>
      </c>
      <c r="D114" s="1">
        <v>8</v>
      </c>
      <c r="E114" s="1" t="s">
        <v>17</v>
      </c>
      <c r="F114" s="1">
        <v>1</v>
      </c>
      <c r="G114" s="1" t="s">
        <v>18</v>
      </c>
      <c r="H114" s="1">
        <v>100</v>
      </c>
      <c r="I114" s="1">
        <v>104</v>
      </c>
      <c r="J114" s="3">
        <v>61.3</v>
      </c>
      <c r="K114" s="3">
        <v>61.34</v>
      </c>
      <c r="L114" s="3">
        <v>63.067999999999998</v>
      </c>
      <c r="M114" s="3">
        <v>63.107999999999997</v>
      </c>
      <c r="N114" s="3">
        <v>63.087999999999994</v>
      </c>
      <c r="O114" s="7" t="s">
        <v>133</v>
      </c>
      <c r="P114" s="7">
        <v>23875</v>
      </c>
      <c r="Q114" s="7">
        <f t="shared" si="14"/>
        <v>23.875</v>
      </c>
      <c r="R114" s="7">
        <v>1059</v>
      </c>
      <c r="S114" s="4">
        <v>1.8680000000000001</v>
      </c>
      <c r="T114" s="4">
        <v>1</v>
      </c>
      <c r="U114" s="3">
        <v>43.488</v>
      </c>
      <c r="V114" s="3">
        <v>9.9701000000000004</v>
      </c>
      <c r="W114" s="3">
        <v>2.3472</v>
      </c>
      <c r="X114" s="3">
        <v>5.5105000000000004</v>
      </c>
      <c r="Y114" s="3">
        <f>V114/U114*100</f>
        <v>22.92609455481972</v>
      </c>
      <c r="Z114" s="3">
        <f>W114/U114*100</f>
        <v>5.3973509933774828</v>
      </c>
      <c r="AA114" s="3">
        <f>X114/U114*100</f>
        <v>12.671311626195733</v>
      </c>
      <c r="AB114" s="3">
        <f>(U114-SUM(V114:X114))/U114*100</f>
        <v>59.005242825607063</v>
      </c>
      <c r="AC114" s="3">
        <f t="shared" si="15"/>
        <v>5.3973509933774831E-2</v>
      </c>
      <c r="AD114" s="3">
        <f t="shared" si="16"/>
        <v>106.77104503311259</v>
      </c>
      <c r="AE114" s="3">
        <f t="shared" si="17"/>
        <v>5.3973509933774828</v>
      </c>
    </row>
    <row r="115" spans="1:31" ht="15.75" customHeight="1" x14ac:dyDescent="0.25">
      <c r="A115" s="1">
        <v>341</v>
      </c>
      <c r="B115" s="1" t="s">
        <v>15</v>
      </c>
      <c r="C115" s="1" t="s">
        <v>20</v>
      </c>
      <c r="D115" s="1">
        <v>8</v>
      </c>
      <c r="E115" s="1" t="s">
        <v>17</v>
      </c>
      <c r="F115" s="1">
        <v>2</v>
      </c>
      <c r="G115" s="1" t="s">
        <v>18</v>
      </c>
      <c r="H115" s="1">
        <v>0</v>
      </c>
      <c r="I115" s="1">
        <v>4</v>
      </c>
      <c r="J115" s="3">
        <v>61.8</v>
      </c>
      <c r="K115" s="3">
        <v>61.84</v>
      </c>
      <c r="L115" s="3">
        <v>63.567999999999998</v>
      </c>
      <c r="M115" s="3">
        <v>63.607999999999997</v>
      </c>
      <c r="N115" s="3">
        <v>63.587999999999994</v>
      </c>
      <c r="O115" s="7" t="s">
        <v>134</v>
      </c>
      <c r="P115" s="7">
        <v>23918</v>
      </c>
      <c r="Q115" s="7">
        <f t="shared" si="14"/>
        <v>23.917999999999999</v>
      </c>
      <c r="R115" s="7">
        <v>1059</v>
      </c>
      <c r="S115" s="4">
        <v>1.9910000000000001</v>
      </c>
      <c r="T115" s="4">
        <v>1</v>
      </c>
      <c r="U115" s="3">
        <v>26.999299999999998</v>
      </c>
      <c r="V115" s="3">
        <v>5.8316999999999997</v>
      </c>
      <c r="W115" s="3">
        <v>1.8488</v>
      </c>
      <c r="X115" s="3">
        <v>0.93240000000000001</v>
      </c>
      <c r="Y115" s="3">
        <f>V115/U115*100</f>
        <v>21.599448874600451</v>
      </c>
      <c r="Z115" s="3">
        <f>W115/U115*100</f>
        <v>6.8475849373872659</v>
      </c>
      <c r="AA115" s="3">
        <f>X115/U115*100</f>
        <v>3.4534228665187618</v>
      </c>
      <c r="AB115" s="3">
        <f>(U115-SUM(V115:X115))/U115*100</f>
        <v>68.099543321493513</v>
      </c>
      <c r="AC115" s="3">
        <f t="shared" si="15"/>
        <v>6.847584937387266E-2</v>
      </c>
      <c r="AD115" s="3">
        <f t="shared" si="16"/>
        <v>144.37920565347991</v>
      </c>
      <c r="AE115" s="3">
        <f t="shared" si="17"/>
        <v>6.8475849373872659</v>
      </c>
    </row>
    <row r="116" spans="1:31" ht="15.75" customHeight="1" x14ac:dyDescent="0.25">
      <c r="A116" s="1">
        <v>341</v>
      </c>
      <c r="B116" s="1" t="s">
        <v>15</v>
      </c>
      <c r="C116" s="1" t="s">
        <v>20</v>
      </c>
      <c r="D116" s="1">
        <v>8</v>
      </c>
      <c r="E116" s="1" t="s">
        <v>17</v>
      </c>
      <c r="F116" s="1">
        <v>2</v>
      </c>
      <c r="G116" s="1" t="s">
        <v>18</v>
      </c>
      <c r="H116" s="1">
        <v>51</v>
      </c>
      <c r="I116" s="1">
        <v>55</v>
      </c>
      <c r="J116" s="3">
        <v>62.31</v>
      </c>
      <c r="K116" s="3">
        <v>62.35</v>
      </c>
      <c r="L116" s="3">
        <v>64.078000000000003</v>
      </c>
      <c r="M116" s="3">
        <v>64.117999999999995</v>
      </c>
      <c r="N116" s="3">
        <v>64.097999999999999</v>
      </c>
      <c r="O116" s="7" t="s">
        <v>135</v>
      </c>
      <c r="P116" s="7">
        <v>23963</v>
      </c>
      <c r="Q116" s="7">
        <f t="shared" si="14"/>
        <v>23.963000000000001</v>
      </c>
      <c r="R116" s="7">
        <v>1059</v>
      </c>
      <c r="S116" s="4">
        <v>1.9910000000000001</v>
      </c>
      <c r="T116" s="4">
        <v>1</v>
      </c>
      <c r="U116" s="17"/>
      <c r="V116" s="3"/>
      <c r="W116" s="3"/>
      <c r="X116" s="3"/>
      <c r="Y116" s="3">
        <v>19.656487075789599</v>
      </c>
      <c r="Z116" s="3">
        <v>6.8177430191758646</v>
      </c>
      <c r="AA116" s="3">
        <v>3.4781198433803548</v>
      </c>
      <c r="AB116" s="3">
        <v>70.047650061654181</v>
      </c>
      <c r="AC116" s="3">
        <f t="shared" si="15"/>
        <v>6.8177430191758648E-2</v>
      </c>
      <c r="AD116" s="3">
        <f t="shared" si="16"/>
        <v>143.74999805898716</v>
      </c>
      <c r="AE116" s="3">
        <f t="shared" si="17"/>
        <v>6.8177430191758646</v>
      </c>
    </row>
    <row r="117" spans="1:31" ht="15.75" customHeight="1" x14ac:dyDescent="0.25">
      <c r="A117" s="1">
        <v>341</v>
      </c>
      <c r="B117" s="1" t="s">
        <v>15</v>
      </c>
      <c r="C117" s="1" t="s">
        <v>20</v>
      </c>
      <c r="D117" s="1">
        <v>8</v>
      </c>
      <c r="E117" s="1" t="s">
        <v>17</v>
      </c>
      <c r="F117" s="1">
        <v>2</v>
      </c>
      <c r="G117" s="1" t="s">
        <v>18</v>
      </c>
      <c r="H117" s="1">
        <v>100</v>
      </c>
      <c r="I117" s="1">
        <v>104</v>
      </c>
      <c r="J117" s="3">
        <v>62.8</v>
      </c>
      <c r="K117" s="3">
        <v>62.84</v>
      </c>
      <c r="L117" s="3">
        <v>64.567999999999998</v>
      </c>
      <c r="M117" s="3">
        <v>64.608000000000004</v>
      </c>
      <c r="N117" s="3">
        <v>64.587999999999994</v>
      </c>
      <c r="O117" s="7" t="s">
        <v>136</v>
      </c>
      <c r="P117" s="7">
        <v>24005.5</v>
      </c>
      <c r="Q117" s="7">
        <f t="shared" si="14"/>
        <v>24.005500000000001</v>
      </c>
      <c r="R117" s="7">
        <v>1059</v>
      </c>
      <c r="S117" s="4">
        <v>1.9910000000000001</v>
      </c>
      <c r="T117" s="4">
        <v>0.98</v>
      </c>
      <c r="U117" s="3">
        <v>31.623999999999999</v>
      </c>
      <c r="V117" s="3">
        <v>6.7519999999999998</v>
      </c>
      <c r="W117" s="3">
        <v>2.2502</v>
      </c>
      <c r="X117" s="3">
        <v>0.9476</v>
      </c>
      <c r="Y117" s="3">
        <f>V117/U117*100</f>
        <v>21.350872754869719</v>
      </c>
      <c r="Z117" s="3">
        <f>W117/U117*100</f>
        <v>7.1154819124715409</v>
      </c>
      <c r="AA117" s="3">
        <f>X117/U117*100</f>
        <v>2.996458386035922</v>
      </c>
      <c r="AB117" s="3">
        <f>(U117-SUM(V117:X117))/U117*100</f>
        <v>68.537186946622825</v>
      </c>
      <c r="AC117" s="3">
        <f t="shared" si="15"/>
        <v>7.1154819124715413E-2</v>
      </c>
      <c r="AD117" s="3">
        <f t="shared" si="16"/>
        <v>147.0271757185682</v>
      </c>
      <c r="AE117" s="3">
        <f t="shared" si="17"/>
        <v>6.9731722742221098</v>
      </c>
    </row>
    <row r="118" spans="1:31" ht="15.75" customHeight="1" x14ac:dyDescent="0.25">
      <c r="A118" s="1">
        <v>341</v>
      </c>
      <c r="B118" s="1" t="s">
        <v>15</v>
      </c>
      <c r="C118" s="1" t="s">
        <v>20</v>
      </c>
      <c r="D118" s="1">
        <v>8</v>
      </c>
      <c r="E118" s="1" t="s">
        <v>17</v>
      </c>
      <c r="F118" s="1">
        <v>3</v>
      </c>
      <c r="G118" s="1" t="s">
        <v>18</v>
      </c>
      <c r="H118" s="1">
        <v>5</v>
      </c>
      <c r="I118" s="1">
        <v>9</v>
      </c>
      <c r="J118" s="3">
        <v>63.35</v>
      </c>
      <c r="K118" s="3">
        <v>63.39</v>
      </c>
      <c r="L118" s="3">
        <v>65.117999999999995</v>
      </c>
      <c r="M118" s="3">
        <v>65.158000000000001</v>
      </c>
      <c r="N118" s="3">
        <v>65.138000000000005</v>
      </c>
      <c r="O118" s="7" t="s">
        <v>137</v>
      </c>
      <c r="P118" s="7">
        <v>24054</v>
      </c>
      <c r="Q118" s="7">
        <f t="shared" si="14"/>
        <v>24.053999999999998</v>
      </c>
      <c r="R118" s="7">
        <v>1059</v>
      </c>
      <c r="S118" s="4">
        <v>1.9910000000000001</v>
      </c>
      <c r="T118" s="4">
        <v>0.98</v>
      </c>
      <c r="U118" s="3">
        <v>30.685700000000001</v>
      </c>
      <c r="V118" s="3">
        <v>5.6310000000000002</v>
      </c>
      <c r="W118" s="3">
        <v>2.2400000000000002</v>
      </c>
      <c r="X118" s="3">
        <v>1.0323</v>
      </c>
      <c r="Y118" s="3">
        <f>V118/U118*100</f>
        <v>18.35056720231248</v>
      </c>
      <c r="Z118" s="3">
        <f>W118/U118*100</f>
        <v>7.2998171786858386</v>
      </c>
      <c r="AA118" s="3">
        <f>X118/U118*100</f>
        <v>3.3641077114095488</v>
      </c>
      <c r="AB118" s="3">
        <f>(U118-SUM(V118:X118))/U118*100</f>
        <v>70.985507907592137</v>
      </c>
      <c r="AC118" s="3">
        <f t="shared" si="15"/>
        <v>7.2998171786858385E-2</v>
      </c>
      <c r="AD118" s="3">
        <f t="shared" si="16"/>
        <v>150.8360946238802</v>
      </c>
      <c r="AE118" s="3">
        <f t="shared" si="17"/>
        <v>7.1538208351121213</v>
      </c>
    </row>
    <row r="119" spans="1:31" ht="15.75" customHeight="1" x14ac:dyDescent="0.25">
      <c r="A119" s="1">
        <v>341</v>
      </c>
      <c r="B119" s="1" t="s">
        <v>15</v>
      </c>
      <c r="C119" s="1" t="s">
        <v>20</v>
      </c>
      <c r="D119" s="1">
        <v>8</v>
      </c>
      <c r="E119" s="1" t="s">
        <v>17</v>
      </c>
      <c r="F119" s="1">
        <v>3</v>
      </c>
      <c r="G119" s="1" t="s">
        <v>18</v>
      </c>
      <c r="H119" s="1">
        <v>51</v>
      </c>
      <c r="I119" s="1">
        <v>55</v>
      </c>
      <c r="J119" s="3">
        <v>63.81</v>
      </c>
      <c r="K119" s="3">
        <v>63.85</v>
      </c>
      <c r="L119" s="3">
        <v>65.578000000000003</v>
      </c>
      <c r="M119" s="3">
        <v>65.617999999999995</v>
      </c>
      <c r="N119" s="3">
        <v>65.597999999999999</v>
      </c>
      <c r="O119" s="7" t="s">
        <v>138</v>
      </c>
      <c r="P119" s="7">
        <v>24094.5</v>
      </c>
      <c r="Q119" s="7">
        <f t="shared" si="14"/>
        <v>24.0945</v>
      </c>
      <c r="R119" s="7">
        <v>1059</v>
      </c>
      <c r="S119" s="4">
        <v>1.9910000000000001</v>
      </c>
      <c r="T119" s="4">
        <v>1</v>
      </c>
      <c r="U119" s="17"/>
      <c r="V119" s="3"/>
      <c r="W119" s="3"/>
      <c r="X119" s="3"/>
      <c r="Y119" s="3">
        <v>19.397763990230729</v>
      </c>
      <c r="Z119" s="3">
        <v>6.1364360370746791</v>
      </c>
      <c r="AA119" s="3">
        <v>3.9233324737185411</v>
      </c>
      <c r="AB119" s="3">
        <v>70.542467498976052</v>
      </c>
      <c r="AC119" s="3">
        <f t="shared" si="15"/>
        <v>6.1364360370746794E-2</v>
      </c>
      <c r="AD119" s="3">
        <f t="shared" si="16"/>
        <v>129.38485154654813</v>
      </c>
      <c r="AE119" s="3">
        <f t="shared" si="17"/>
        <v>6.1364360370746791</v>
      </c>
    </row>
    <row r="120" spans="1:31" ht="15.75" customHeight="1" x14ac:dyDescent="0.25">
      <c r="A120" s="1">
        <v>341</v>
      </c>
      <c r="B120" s="1" t="s">
        <v>15</v>
      </c>
      <c r="C120" s="1" t="s">
        <v>20</v>
      </c>
      <c r="D120" s="1">
        <v>8</v>
      </c>
      <c r="E120" s="1" t="s">
        <v>17</v>
      </c>
      <c r="F120" s="1">
        <v>3</v>
      </c>
      <c r="G120" s="1" t="s">
        <v>18</v>
      </c>
      <c r="H120" s="1">
        <v>100</v>
      </c>
      <c r="I120" s="1">
        <v>104</v>
      </c>
      <c r="J120" s="3">
        <v>64.3</v>
      </c>
      <c r="K120" s="3">
        <v>64.34</v>
      </c>
      <c r="L120" s="3">
        <v>66.067999999999998</v>
      </c>
      <c r="M120" s="3">
        <v>66.108000000000004</v>
      </c>
      <c r="N120" s="3">
        <v>66.087999999999994</v>
      </c>
      <c r="O120" s="7" t="s">
        <v>139</v>
      </c>
      <c r="P120" s="7">
        <v>24138</v>
      </c>
      <c r="Q120" s="7">
        <f t="shared" si="14"/>
        <v>24.138000000000002</v>
      </c>
      <c r="R120" s="7">
        <v>1059</v>
      </c>
      <c r="S120" s="4">
        <v>1.9910000000000001</v>
      </c>
      <c r="T120" s="4">
        <v>1</v>
      </c>
      <c r="U120" s="3">
        <v>31.108700000000002</v>
      </c>
      <c r="V120" s="3">
        <v>6.6523000000000003</v>
      </c>
      <c r="W120" s="3">
        <v>2.0251999999999999</v>
      </c>
      <c r="X120" s="3">
        <v>0.66669999999999996</v>
      </c>
      <c r="Y120" s="3">
        <f>V120/U120*100</f>
        <v>21.384050121027236</v>
      </c>
      <c r="Z120" s="3">
        <f>W120/U120*100</f>
        <v>6.5100759594582867</v>
      </c>
      <c r="AA120" s="3">
        <f>X120/U120*100</f>
        <v>2.1431303783186051</v>
      </c>
      <c r="AB120" s="3">
        <f>(U120-SUM(V120:X120))/U120*100</f>
        <v>69.962743541195877</v>
      </c>
      <c r="AC120" s="3">
        <f t="shared" si="15"/>
        <v>6.5100759594582863E-2</v>
      </c>
      <c r="AD120" s="3">
        <f t="shared" si="16"/>
        <v>137.26293348163054</v>
      </c>
      <c r="AE120" s="3">
        <f t="shared" si="17"/>
        <v>6.5100759594582867</v>
      </c>
    </row>
    <row r="121" spans="1:31" ht="15.75" customHeight="1" x14ac:dyDescent="0.25">
      <c r="A121" s="1">
        <v>341</v>
      </c>
      <c r="B121" s="1" t="s">
        <v>15</v>
      </c>
      <c r="C121" s="1" t="s">
        <v>20</v>
      </c>
      <c r="D121" s="1">
        <v>8</v>
      </c>
      <c r="E121" s="1" t="s">
        <v>17</v>
      </c>
      <c r="F121" s="1">
        <v>4</v>
      </c>
      <c r="G121" s="1" t="s">
        <v>18</v>
      </c>
      <c r="H121" s="1">
        <v>0</v>
      </c>
      <c r="I121" s="1">
        <v>4</v>
      </c>
      <c r="J121" s="3">
        <v>64.8</v>
      </c>
      <c r="K121" s="3">
        <v>64.84</v>
      </c>
      <c r="L121" s="3">
        <v>66.567999999999998</v>
      </c>
      <c r="M121" s="3">
        <v>66.608000000000004</v>
      </c>
      <c r="N121" s="3">
        <v>66.587999999999994</v>
      </c>
      <c r="O121" s="7" t="s">
        <v>140</v>
      </c>
      <c r="P121" s="7">
        <v>24181</v>
      </c>
      <c r="Q121" s="7">
        <f t="shared" si="14"/>
        <v>24.181000000000001</v>
      </c>
      <c r="R121" s="7">
        <v>1059</v>
      </c>
      <c r="S121" s="4">
        <v>1.9379999999999999</v>
      </c>
      <c r="T121" s="4">
        <v>0.95</v>
      </c>
      <c r="U121" s="3">
        <v>33.506599999999999</v>
      </c>
      <c r="V121" s="3">
        <v>5.7286999999999999</v>
      </c>
      <c r="W121" s="3">
        <v>2.1008</v>
      </c>
      <c r="X121" s="3">
        <v>2.0301</v>
      </c>
      <c r="Y121" s="3">
        <f>V121/U121*100</f>
        <v>17.097228605707532</v>
      </c>
      <c r="Z121" s="3">
        <f>W121/U121*100</f>
        <v>6.2698095300627337</v>
      </c>
      <c r="AA121" s="3">
        <f>X121/U121*100</f>
        <v>6.0588063247240846</v>
      </c>
      <c r="AB121" s="3">
        <f>(U121-SUM(V121:X121))/U121*100</f>
        <v>70.574155539505639</v>
      </c>
      <c r="AC121" s="3">
        <f t="shared" si="15"/>
        <v>6.2698095300627338E-2</v>
      </c>
      <c r="AD121" s="3">
        <f t="shared" si="16"/>
        <v>122.24403759020609</v>
      </c>
      <c r="AE121" s="3">
        <f t="shared" si="17"/>
        <v>5.9563190535595965</v>
      </c>
    </row>
    <row r="122" spans="1:31" ht="15.75" customHeight="1" x14ac:dyDescent="0.25">
      <c r="A122" s="1">
        <v>341</v>
      </c>
      <c r="B122" s="1" t="s">
        <v>15</v>
      </c>
      <c r="C122" s="1" t="s">
        <v>20</v>
      </c>
      <c r="D122" s="1">
        <v>8</v>
      </c>
      <c r="E122" s="1" t="s">
        <v>17</v>
      </c>
      <c r="F122" s="1">
        <v>4</v>
      </c>
      <c r="G122" s="1" t="s">
        <v>18</v>
      </c>
      <c r="H122" s="1">
        <v>51</v>
      </c>
      <c r="I122" s="1">
        <v>55</v>
      </c>
      <c r="J122" s="3">
        <v>65.31</v>
      </c>
      <c r="K122" s="3">
        <v>65.349999999999994</v>
      </c>
      <c r="L122" s="3">
        <v>67.078000000000003</v>
      </c>
      <c r="M122" s="3">
        <v>67.117999999999995</v>
      </c>
      <c r="N122" s="3">
        <v>67.097999999999999</v>
      </c>
      <c r="O122" s="7" t="s">
        <v>141</v>
      </c>
      <c r="P122" s="7">
        <v>24227</v>
      </c>
      <c r="Q122" s="7">
        <f t="shared" si="14"/>
        <v>24.227</v>
      </c>
      <c r="R122" s="7">
        <v>1059</v>
      </c>
      <c r="S122" s="4">
        <v>1.9379999999999999</v>
      </c>
      <c r="T122" s="4">
        <v>1</v>
      </c>
      <c r="U122" s="17"/>
      <c r="V122" s="3"/>
      <c r="W122" s="3"/>
      <c r="X122" s="3"/>
      <c r="Y122" s="3">
        <v>16.827760424517351</v>
      </c>
      <c r="Z122" s="3">
        <v>6.0360373246076788</v>
      </c>
      <c r="AA122" s="3">
        <v>9.2631569682173094</v>
      </c>
      <c r="AB122" s="3">
        <v>67.873045282657657</v>
      </c>
      <c r="AC122" s="3">
        <f t="shared" si="15"/>
        <v>6.0360373246076786E-2</v>
      </c>
      <c r="AD122" s="3">
        <f t="shared" si="16"/>
        <v>123.88012914859974</v>
      </c>
      <c r="AE122" s="3">
        <f t="shared" si="17"/>
        <v>6.0360373246076788</v>
      </c>
    </row>
    <row r="123" spans="1:31" ht="15.75" customHeight="1" x14ac:dyDescent="0.25">
      <c r="A123" s="1">
        <v>341</v>
      </c>
      <c r="B123" s="1" t="s">
        <v>15</v>
      </c>
      <c r="C123" s="1" t="s">
        <v>20</v>
      </c>
      <c r="D123" s="1">
        <v>9</v>
      </c>
      <c r="E123" s="1" t="s">
        <v>17</v>
      </c>
      <c r="F123" s="1">
        <v>1</v>
      </c>
      <c r="G123" s="1" t="s">
        <v>18</v>
      </c>
      <c r="H123" s="1">
        <v>8</v>
      </c>
      <c r="I123" s="1">
        <v>10</v>
      </c>
      <c r="J123" s="3">
        <v>65.58</v>
      </c>
      <c r="K123" s="3">
        <v>65.599999999999994</v>
      </c>
      <c r="L123" s="3">
        <v>67.347999999999999</v>
      </c>
      <c r="M123" s="3">
        <v>67.367999999999995</v>
      </c>
      <c r="N123" s="3">
        <v>67.358000000000004</v>
      </c>
      <c r="O123" s="7" t="s">
        <v>142</v>
      </c>
      <c r="P123" s="7">
        <v>24250</v>
      </c>
      <c r="Q123" s="7">
        <f t="shared" si="14"/>
        <v>24.25</v>
      </c>
      <c r="R123" s="7">
        <v>1059</v>
      </c>
      <c r="S123" s="4">
        <v>1.9379999999999999</v>
      </c>
      <c r="T123" s="4">
        <v>1</v>
      </c>
      <c r="U123" s="3">
        <v>42.255000000000003</v>
      </c>
      <c r="V123" s="3">
        <v>8.6676000000000002</v>
      </c>
      <c r="W123" s="3">
        <v>2.8451</v>
      </c>
      <c r="X123" s="3">
        <v>2.5636999999999999</v>
      </c>
      <c r="Y123" s="3">
        <f>V123/U123*100</f>
        <v>20.512602058927936</v>
      </c>
      <c r="Z123" s="3">
        <f>W123/U123*100</f>
        <v>6.7331676724647957</v>
      </c>
      <c r="AA123" s="3">
        <f>X123/U123*100</f>
        <v>6.0672109809489996</v>
      </c>
      <c r="AB123" s="3">
        <f>(U123-SUM(V123:X123))/U123*100</f>
        <v>66.687019287658273</v>
      </c>
      <c r="AC123" s="3">
        <f t="shared" si="15"/>
        <v>6.733167672464796E-2</v>
      </c>
      <c r="AD123" s="3">
        <f t="shared" si="16"/>
        <v>138.18762807241745</v>
      </c>
      <c r="AE123" s="3">
        <f t="shared" si="17"/>
        <v>6.7331676724647957</v>
      </c>
    </row>
    <row r="124" spans="1:31" ht="15.75" customHeight="1" x14ac:dyDescent="0.25">
      <c r="A124" s="1">
        <v>341</v>
      </c>
      <c r="B124" s="1" t="s">
        <v>15</v>
      </c>
      <c r="C124" s="1" t="s">
        <v>20</v>
      </c>
      <c r="D124" s="1">
        <v>9</v>
      </c>
      <c r="E124" s="1" t="s">
        <v>17</v>
      </c>
      <c r="F124" s="1">
        <v>1</v>
      </c>
      <c r="G124" s="1" t="s">
        <v>18</v>
      </c>
      <c r="H124" s="1">
        <v>55</v>
      </c>
      <c r="I124" s="1">
        <v>57</v>
      </c>
      <c r="J124" s="3">
        <v>66.05</v>
      </c>
      <c r="K124" s="3">
        <v>66.069999999999993</v>
      </c>
      <c r="L124" s="3">
        <v>67.817999999999998</v>
      </c>
      <c r="M124" s="3">
        <v>67.837999999999994</v>
      </c>
      <c r="N124" s="3">
        <v>67.828000000000003</v>
      </c>
      <c r="O124" s="7" t="s">
        <v>143</v>
      </c>
      <c r="P124" s="7">
        <v>24291</v>
      </c>
      <c r="Q124" s="7">
        <f t="shared" si="14"/>
        <v>24.291</v>
      </c>
      <c r="R124" s="7">
        <v>1059</v>
      </c>
      <c r="S124" s="4">
        <v>1.9379999999999999</v>
      </c>
      <c r="T124" s="4">
        <v>1</v>
      </c>
      <c r="U124" s="17"/>
      <c r="V124" s="3"/>
      <c r="W124" s="3"/>
      <c r="X124" s="3"/>
      <c r="Y124" s="3">
        <v>19.815323930193642</v>
      </c>
      <c r="Z124" s="3">
        <v>6.9856930064914797</v>
      </c>
      <c r="AA124" s="3">
        <v>2.1515658618216591</v>
      </c>
      <c r="AB124" s="3">
        <v>71.047417201493218</v>
      </c>
      <c r="AC124" s="3">
        <f t="shared" si="15"/>
        <v>6.9856930064914793E-2</v>
      </c>
      <c r="AD124" s="3">
        <f t="shared" si="16"/>
        <v>143.37031156328737</v>
      </c>
      <c r="AE124" s="3">
        <f t="shared" si="17"/>
        <v>6.9856930064914797</v>
      </c>
    </row>
    <row r="125" spans="1:31" ht="15.75" customHeight="1" x14ac:dyDescent="0.25">
      <c r="A125" s="1">
        <v>341</v>
      </c>
      <c r="B125" s="1" t="s">
        <v>15</v>
      </c>
      <c r="C125" s="1" t="s">
        <v>20</v>
      </c>
      <c r="D125" s="1">
        <v>9</v>
      </c>
      <c r="E125" s="1" t="s">
        <v>17</v>
      </c>
      <c r="F125" s="1">
        <v>1</v>
      </c>
      <c r="G125" s="1" t="s">
        <v>18</v>
      </c>
      <c r="H125" s="1">
        <v>105</v>
      </c>
      <c r="I125" s="1">
        <v>107</v>
      </c>
      <c r="J125" s="3">
        <v>66.55</v>
      </c>
      <c r="K125" s="3">
        <v>66.569999999999993</v>
      </c>
      <c r="L125" s="3">
        <v>68.317999999999998</v>
      </c>
      <c r="M125" s="3">
        <v>68.337999999999994</v>
      </c>
      <c r="N125" s="3">
        <v>68.328000000000003</v>
      </c>
      <c r="O125" s="7" t="s">
        <v>144</v>
      </c>
      <c r="P125" s="7">
        <v>24336</v>
      </c>
      <c r="Q125" s="7">
        <f t="shared" si="14"/>
        <v>24.335999999999999</v>
      </c>
      <c r="R125" s="7">
        <v>1059</v>
      </c>
      <c r="S125" s="4">
        <v>1.9379999999999999</v>
      </c>
      <c r="T125" s="4">
        <v>1</v>
      </c>
      <c r="U125" s="3">
        <v>34.895899999999997</v>
      </c>
      <c r="V125" s="3">
        <v>7.2008999999999999</v>
      </c>
      <c r="W125" s="3">
        <v>2.0468000000000002</v>
      </c>
      <c r="X125" s="3">
        <v>3.6107999999999998</v>
      </c>
      <c r="Y125" s="3">
        <f>V125/U125*100</f>
        <v>20.635375502566205</v>
      </c>
      <c r="Z125" s="3">
        <f>W125/U125*100</f>
        <v>5.8654455107906669</v>
      </c>
      <c r="AA125" s="3">
        <f>X125/U125*100</f>
        <v>10.347347396112436</v>
      </c>
      <c r="AB125" s="3">
        <f>(U125-SUM(V125:X125))/U125*100</f>
        <v>63.151831590530691</v>
      </c>
      <c r="AC125" s="3">
        <f t="shared" si="15"/>
        <v>5.8654455107906671E-2</v>
      </c>
      <c r="AD125" s="3">
        <f t="shared" si="16"/>
        <v>120.3790017050714</v>
      </c>
      <c r="AE125" s="3">
        <f t="shared" si="17"/>
        <v>5.8654455107906669</v>
      </c>
    </row>
    <row r="126" spans="1:31" ht="15.75" customHeight="1" x14ac:dyDescent="0.25">
      <c r="A126" s="1">
        <v>341</v>
      </c>
      <c r="B126" s="1" t="s">
        <v>15</v>
      </c>
      <c r="C126" s="1" t="s">
        <v>20</v>
      </c>
      <c r="D126" s="1">
        <v>9</v>
      </c>
      <c r="E126" s="1" t="s">
        <v>17</v>
      </c>
      <c r="F126" s="1">
        <v>2</v>
      </c>
      <c r="G126" s="1" t="s">
        <v>18</v>
      </c>
      <c r="H126" s="1">
        <v>0</v>
      </c>
      <c r="I126" s="1">
        <v>4</v>
      </c>
      <c r="J126" s="3">
        <v>67</v>
      </c>
      <c r="K126" s="3">
        <v>67.040000000000006</v>
      </c>
      <c r="L126" s="3">
        <v>68.768000000000001</v>
      </c>
      <c r="M126" s="3">
        <v>68.808000000000007</v>
      </c>
      <c r="N126" s="3">
        <v>68.788000000000011</v>
      </c>
      <c r="O126" s="7" t="s">
        <v>145</v>
      </c>
      <c r="P126" s="7">
        <v>24377</v>
      </c>
      <c r="Q126" s="7">
        <f t="shared" si="14"/>
        <v>24.376999999999999</v>
      </c>
      <c r="R126" s="7">
        <v>1059</v>
      </c>
      <c r="S126" s="4">
        <v>2.0369999999999999</v>
      </c>
      <c r="T126" s="4">
        <v>1</v>
      </c>
      <c r="U126" s="3">
        <v>32.2517</v>
      </c>
      <c r="V126" s="3">
        <v>6.641</v>
      </c>
      <c r="W126" s="3">
        <v>2.2606000000000002</v>
      </c>
      <c r="X126" s="3">
        <v>1.843</v>
      </c>
      <c r="Y126" s="3">
        <f>V126/U126*100</f>
        <v>20.591162636388162</v>
      </c>
      <c r="Z126" s="3">
        <f>W126/U126*100</f>
        <v>7.0092429236288316</v>
      </c>
      <c r="AA126" s="3">
        <f>X126/U126*100</f>
        <v>5.7144274565371749</v>
      </c>
      <c r="AB126" s="3">
        <f>(U126-SUM(V126:X126))/U126*100</f>
        <v>66.685166983445839</v>
      </c>
      <c r="AC126" s="3">
        <f t="shared" si="15"/>
        <v>7.009242923628832E-2</v>
      </c>
      <c r="AD126" s="3">
        <f t="shared" si="16"/>
        <v>151.20219677722415</v>
      </c>
      <c r="AE126" s="3">
        <f t="shared" si="17"/>
        <v>7.0092429236288316</v>
      </c>
    </row>
    <row r="127" spans="1:31" ht="15.75" customHeight="1" x14ac:dyDescent="0.25">
      <c r="A127" s="1">
        <v>341</v>
      </c>
      <c r="B127" s="1" t="s">
        <v>15</v>
      </c>
      <c r="C127" s="1" t="s">
        <v>20</v>
      </c>
      <c r="D127" s="1">
        <v>9</v>
      </c>
      <c r="E127" s="1" t="s">
        <v>17</v>
      </c>
      <c r="F127" s="1">
        <v>2</v>
      </c>
      <c r="G127" s="1" t="s">
        <v>18</v>
      </c>
      <c r="H127" s="1">
        <v>51</v>
      </c>
      <c r="I127" s="1">
        <v>55</v>
      </c>
      <c r="J127" s="3">
        <v>67.510000000000005</v>
      </c>
      <c r="K127" s="3">
        <v>67.55</v>
      </c>
      <c r="L127" s="3">
        <v>69.278000000000006</v>
      </c>
      <c r="M127" s="3">
        <v>69.317999999999998</v>
      </c>
      <c r="N127" s="3">
        <v>69.298000000000002</v>
      </c>
      <c r="O127" s="7" t="s">
        <v>146</v>
      </c>
      <c r="P127" s="7">
        <v>24424</v>
      </c>
      <c r="Q127" s="7">
        <f t="shared" si="14"/>
        <v>24.423999999999999</v>
      </c>
      <c r="R127" s="7">
        <v>1059</v>
      </c>
      <c r="S127" s="4">
        <v>2.0369999999999999</v>
      </c>
      <c r="T127" s="4">
        <v>1</v>
      </c>
      <c r="U127" s="17"/>
      <c r="V127" s="3"/>
      <c r="W127" s="3"/>
      <c r="X127" s="3"/>
      <c r="Y127" s="3">
        <v>17.687227876076918</v>
      </c>
      <c r="Z127" s="3">
        <v>6.6222886862617871</v>
      </c>
      <c r="AA127" s="3">
        <v>9.5645355531146254</v>
      </c>
      <c r="AB127" s="3">
        <v>66.125947884546662</v>
      </c>
      <c r="AC127" s="3">
        <f t="shared" si="15"/>
        <v>6.6222886862617875E-2</v>
      </c>
      <c r="AD127" s="3">
        <f t="shared" si="16"/>
        <v>142.85488575096261</v>
      </c>
      <c r="AE127" s="3">
        <f t="shared" si="17"/>
        <v>6.6222886862617871</v>
      </c>
    </row>
    <row r="128" spans="1:31" ht="15.75" customHeight="1" x14ac:dyDescent="0.25">
      <c r="A128" s="1">
        <v>341</v>
      </c>
      <c r="B128" s="1" t="s">
        <v>15</v>
      </c>
      <c r="C128" s="1" t="s">
        <v>20</v>
      </c>
      <c r="D128" s="1">
        <v>9</v>
      </c>
      <c r="E128" s="1" t="s">
        <v>17</v>
      </c>
      <c r="F128" s="1">
        <v>2</v>
      </c>
      <c r="G128" s="1" t="s">
        <v>18</v>
      </c>
      <c r="H128" s="1">
        <v>100</v>
      </c>
      <c r="I128" s="1">
        <v>104</v>
      </c>
      <c r="J128" s="3">
        <v>68</v>
      </c>
      <c r="K128" s="3">
        <v>68.040000000000006</v>
      </c>
      <c r="L128" s="3">
        <v>69.768000000000001</v>
      </c>
      <c r="M128" s="3">
        <v>69.808000000000007</v>
      </c>
      <c r="N128" s="3">
        <v>69.788000000000011</v>
      </c>
      <c r="O128" s="7" t="s">
        <v>147</v>
      </c>
      <c r="P128" s="7">
        <v>24467</v>
      </c>
      <c r="Q128" s="7">
        <f t="shared" si="14"/>
        <v>24.466999999999999</v>
      </c>
      <c r="R128" s="7">
        <v>1059</v>
      </c>
      <c r="S128" s="4">
        <v>2.0369999999999999</v>
      </c>
      <c r="T128" s="4">
        <v>1</v>
      </c>
      <c r="U128" s="3">
        <v>35.293700000000001</v>
      </c>
      <c r="V128" s="3">
        <v>7.0631000000000004</v>
      </c>
      <c r="W128" s="3">
        <v>2.3113000000000001</v>
      </c>
      <c r="X128" s="3">
        <v>0.64670000000000005</v>
      </c>
      <c r="Y128" s="3">
        <f>V128/U128*100</f>
        <v>20.012353479516172</v>
      </c>
      <c r="Z128" s="3">
        <f>W128/U128*100</f>
        <v>6.5487608270031199</v>
      </c>
      <c r="AA128" s="3">
        <f>X128/U128*100</f>
        <v>1.8323383493371339</v>
      </c>
      <c r="AB128" s="3">
        <f>(U128-SUM(V128:X128))/U128*100</f>
        <v>71.606547344143564</v>
      </c>
      <c r="AC128" s="3">
        <f t="shared" si="15"/>
        <v>6.5487608270031195E-2</v>
      </c>
      <c r="AD128" s="3">
        <f t="shared" si="16"/>
        <v>141.2687552707707</v>
      </c>
      <c r="AE128" s="3">
        <f t="shared" si="17"/>
        <v>6.5487608270031199</v>
      </c>
    </row>
    <row r="129" spans="1:31" ht="15.75" customHeight="1" x14ac:dyDescent="0.25">
      <c r="A129" s="1">
        <v>341</v>
      </c>
      <c r="B129" s="1" t="s">
        <v>15</v>
      </c>
      <c r="C129" s="1" t="s">
        <v>20</v>
      </c>
      <c r="D129" s="1">
        <v>9</v>
      </c>
      <c r="E129" s="1" t="s">
        <v>17</v>
      </c>
      <c r="F129" s="1">
        <v>3</v>
      </c>
      <c r="G129" s="1" t="s">
        <v>18</v>
      </c>
      <c r="H129" s="1">
        <v>5</v>
      </c>
      <c r="I129" s="1">
        <v>9</v>
      </c>
      <c r="J129" s="3">
        <v>68.55</v>
      </c>
      <c r="K129" s="3">
        <v>68.59</v>
      </c>
      <c r="L129" s="3">
        <v>70.317999999999998</v>
      </c>
      <c r="M129" s="3">
        <v>70.358000000000004</v>
      </c>
      <c r="N129" s="3">
        <v>70.337999999999994</v>
      </c>
      <c r="O129" s="7" t="s">
        <v>148</v>
      </c>
      <c r="P129" s="7">
        <v>24519</v>
      </c>
      <c r="Q129" s="7">
        <f t="shared" si="14"/>
        <v>24.518999999999998</v>
      </c>
      <c r="R129" s="7">
        <v>1059</v>
      </c>
      <c r="S129" s="4">
        <v>2.0369999999999999</v>
      </c>
      <c r="T129" s="4">
        <v>1</v>
      </c>
      <c r="U129" s="3">
        <v>35.242599999999996</v>
      </c>
      <c r="V129" s="3">
        <v>3.7913000000000001</v>
      </c>
      <c r="W129" s="3">
        <v>2.0541999999999998</v>
      </c>
      <c r="X129" s="3">
        <v>1.2020999999999999</v>
      </c>
      <c r="Y129" s="3">
        <f>V129/U129*100</f>
        <v>10.757719351012698</v>
      </c>
      <c r="Z129" s="3">
        <f>W129/U129*100</f>
        <v>5.828741352794629</v>
      </c>
      <c r="AA129" s="3">
        <f>X129/U129*100</f>
        <v>3.4109288190996123</v>
      </c>
      <c r="AB129" s="3">
        <f>(U129-SUM(V129:X129))/U129*100</f>
        <v>80.002610477093057</v>
      </c>
      <c r="AC129" s="3">
        <f t="shared" si="15"/>
        <v>5.8287413527946287E-2</v>
      </c>
      <c r="AD129" s="3">
        <f t="shared" si="16"/>
        <v>125.73661757645576</v>
      </c>
      <c r="AE129" s="3">
        <f t="shared" si="17"/>
        <v>5.828741352794629</v>
      </c>
    </row>
    <row r="130" spans="1:31" ht="15.75" customHeight="1" x14ac:dyDescent="0.25">
      <c r="A130" s="1">
        <v>341</v>
      </c>
      <c r="B130" s="1" t="s">
        <v>15</v>
      </c>
      <c r="C130" s="1" t="s">
        <v>20</v>
      </c>
      <c r="D130" s="1">
        <v>9</v>
      </c>
      <c r="E130" s="1" t="s">
        <v>17</v>
      </c>
      <c r="F130" s="1">
        <v>3</v>
      </c>
      <c r="G130" s="1" t="s">
        <v>18</v>
      </c>
      <c r="H130" s="1">
        <v>55</v>
      </c>
      <c r="I130" s="1">
        <v>59</v>
      </c>
      <c r="J130" s="3">
        <v>69.05</v>
      </c>
      <c r="K130" s="3">
        <v>69.09</v>
      </c>
      <c r="L130" s="3">
        <v>70.817999999999998</v>
      </c>
      <c r="M130" s="3">
        <v>70.858000000000004</v>
      </c>
      <c r="N130" s="3">
        <v>70.837999999999994</v>
      </c>
      <c r="O130" s="7" t="s">
        <v>149</v>
      </c>
      <c r="P130" s="7">
        <v>24566</v>
      </c>
      <c r="Q130" s="7">
        <f t="shared" si="14"/>
        <v>24.565999999999999</v>
      </c>
      <c r="R130" s="7">
        <v>1059</v>
      </c>
      <c r="S130" s="4">
        <v>2.0369999999999999</v>
      </c>
      <c r="T130" s="4">
        <v>1</v>
      </c>
      <c r="U130" s="17"/>
      <c r="V130" s="3"/>
      <c r="W130" s="3"/>
      <c r="X130" s="3"/>
      <c r="Y130" s="3">
        <v>17.866512693744248</v>
      </c>
      <c r="Z130" s="3">
        <v>6.8919723570487674</v>
      </c>
      <c r="AA130" s="3">
        <v>3.9966799588603656</v>
      </c>
      <c r="AB130" s="3">
        <v>71.244834990346618</v>
      </c>
      <c r="AC130" s="3">
        <f t="shared" ref="AC130:AC161" si="18">(Z130/100)</f>
        <v>6.8919723570487673E-2</v>
      </c>
      <c r="AD130" s="3">
        <f t="shared" ref="AD130:AD161" si="19">S130*R130*AC130*T130</f>
        <v>148.6724560509553</v>
      </c>
      <c r="AE130" s="3">
        <f t="shared" ref="AE130:AE161" si="20">Z130*T130</f>
        <v>6.8919723570487674</v>
      </c>
    </row>
    <row r="131" spans="1:31" ht="15.75" customHeight="1" x14ac:dyDescent="0.25">
      <c r="A131" s="1">
        <v>341</v>
      </c>
      <c r="B131" s="1" t="s">
        <v>15</v>
      </c>
      <c r="C131" s="1" t="s">
        <v>20</v>
      </c>
      <c r="D131" s="1">
        <v>9</v>
      </c>
      <c r="E131" s="1" t="s">
        <v>17</v>
      </c>
      <c r="F131" s="1">
        <v>3</v>
      </c>
      <c r="G131" s="1" t="s">
        <v>18</v>
      </c>
      <c r="H131" s="1">
        <v>105</v>
      </c>
      <c r="I131" s="1">
        <v>109</v>
      </c>
      <c r="J131" s="3">
        <v>69.55</v>
      </c>
      <c r="K131" s="3">
        <v>69.59</v>
      </c>
      <c r="L131" s="3">
        <v>71.317999999999998</v>
      </c>
      <c r="M131" s="3">
        <v>71.358000000000004</v>
      </c>
      <c r="N131" s="3">
        <v>71.337999999999994</v>
      </c>
      <c r="O131" s="7" t="s">
        <v>150</v>
      </c>
      <c r="P131" s="7">
        <v>24611</v>
      </c>
      <c r="Q131" s="7">
        <f t="shared" ref="Q131:Q194" si="21">P131/1000</f>
        <v>24.611000000000001</v>
      </c>
      <c r="R131" s="7">
        <v>1059</v>
      </c>
      <c r="S131" s="4">
        <v>2.0369999999999999</v>
      </c>
      <c r="T131" s="4">
        <v>1</v>
      </c>
      <c r="U131" s="3">
        <v>37.197099999999999</v>
      </c>
      <c r="V131" s="3">
        <v>7.2583000000000002</v>
      </c>
      <c r="W131" s="3">
        <v>2.6141000000000001</v>
      </c>
      <c r="X131" s="3">
        <v>2.2347999999999999</v>
      </c>
      <c r="Y131" s="3">
        <f>V131/U131*100</f>
        <v>19.513080320777696</v>
      </c>
      <c r="Z131" s="3">
        <f>W131/U131*100</f>
        <v>7.0276983958426866</v>
      </c>
      <c r="AA131" s="3">
        <f>X131/U131*100</f>
        <v>6.0079952469412934</v>
      </c>
      <c r="AB131" s="3">
        <f>(U131-SUM(V131:X131))/U131*100</f>
        <v>67.451226036438328</v>
      </c>
      <c r="AC131" s="3">
        <f t="shared" si="18"/>
        <v>7.0276983958426867E-2</v>
      </c>
      <c r="AD131" s="3">
        <f t="shared" si="19"/>
        <v>151.60031508639113</v>
      </c>
      <c r="AE131" s="3">
        <f t="shared" si="20"/>
        <v>7.0276983958426866</v>
      </c>
    </row>
    <row r="132" spans="1:31" ht="15.75" customHeight="1" x14ac:dyDescent="0.25">
      <c r="A132" s="1">
        <v>341</v>
      </c>
      <c r="B132" s="1" t="s">
        <v>15</v>
      </c>
      <c r="C132" s="1" t="s">
        <v>20</v>
      </c>
      <c r="D132" s="1">
        <v>9</v>
      </c>
      <c r="E132" s="1" t="s">
        <v>17</v>
      </c>
      <c r="F132" s="1">
        <v>3</v>
      </c>
      <c r="G132" s="1" t="s">
        <v>18</v>
      </c>
      <c r="H132" s="1">
        <v>147</v>
      </c>
      <c r="I132" s="1">
        <v>151</v>
      </c>
      <c r="J132" s="3">
        <v>69.97</v>
      </c>
      <c r="K132" s="3">
        <v>70.010000000000005</v>
      </c>
      <c r="L132" s="3">
        <v>71.738</v>
      </c>
      <c r="M132" s="3">
        <v>71.778000000000006</v>
      </c>
      <c r="N132" s="3">
        <v>71.75800000000001</v>
      </c>
      <c r="O132" s="7" t="s">
        <v>151</v>
      </c>
      <c r="P132" s="7">
        <v>24648</v>
      </c>
      <c r="Q132" s="7">
        <f t="shared" si="21"/>
        <v>24.648</v>
      </c>
      <c r="R132" s="7">
        <v>1059</v>
      </c>
      <c r="S132" s="4">
        <v>2.0369999999999999</v>
      </c>
      <c r="T132" s="4">
        <v>1</v>
      </c>
      <c r="U132" s="3">
        <v>32.410799999999995</v>
      </c>
      <c r="V132" s="3">
        <v>6.2335000000000003</v>
      </c>
      <c r="W132" s="3">
        <v>2.2553999999999998</v>
      </c>
      <c r="X132" s="3">
        <v>1.1664000000000001</v>
      </c>
      <c r="Y132" s="3">
        <f>V132/U132*100</f>
        <v>19.232786601996867</v>
      </c>
      <c r="Z132" s="3">
        <f>W132/U132*100</f>
        <v>6.958791513939798</v>
      </c>
      <c r="AA132" s="3">
        <f>X132/U132*100</f>
        <v>3.598800399866712</v>
      </c>
      <c r="AB132" s="3">
        <f>(U132-SUM(V132:X132))/U132*100</f>
        <v>70.209621484196617</v>
      </c>
      <c r="AC132" s="3">
        <f t="shared" si="18"/>
        <v>6.9587915139397979E-2</v>
      </c>
      <c r="AD132" s="3">
        <f t="shared" si="19"/>
        <v>150.11386754415196</v>
      </c>
      <c r="AE132" s="3">
        <f t="shared" si="20"/>
        <v>6.958791513939798</v>
      </c>
    </row>
    <row r="133" spans="1:31" ht="15.75" customHeight="1" x14ac:dyDescent="0.25">
      <c r="A133" s="1">
        <v>341</v>
      </c>
      <c r="B133" s="1" t="s">
        <v>15</v>
      </c>
      <c r="C133" s="1" t="s">
        <v>20</v>
      </c>
      <c r="D133" s="1">
        <v>10</v>
      </c>
      <c r="E133" s="1" t="s">
        <v>17</v>
      </c>
      <c r="F133" s="1">
        <v>1</v>
      </c>
      <c r="G133" s="1" t="s">
        <v>18</v>
      </c>
      <c r="H133" s="1">
        <v>5</v>
      </c>
      <c r="I133" s="1">
        <v>7</v>
      </c>
      <c r="J133" s="3">
        <v>70.25</v>
      </c>
      <c r="K133" s="3">
        <v>70.27</v>
      </c>
      <c r="L133" s="3">
        <v>72.018000000000001</v>
      </c>
      <c r="M133" s="3">
        <v>72.037999999999997</v>
      </c>
      <c r="N133" s="3">
        <v>72.027999999999992</v>
      </c>
      <c r="O133" s="7" t="s">
        <v>152</v>
      </c>
      <c r="P133" s="7">
        <v>24673</v>
      </c>
      <c r="Q133" s="7">
        <f t="shared" si="21"/>
        <v>24.672999999999998</v>
      </c>
      <c r="R133" s="7">
        <v>1059</v>
      </c>
      <c r="S133" s="4">
        <v>1.9330000000000001</v>
      </c>
      <c r="T133" s="4">
        <v>1</v>
      </c>
      <c r="U133" s="3">
        <v>20.1691</v>
      </c>
      <c r="V133" s="3">
        <v>3.8915999999999999</v>
      </c>
      <c r="W133" s="3">
        <v>1.468</v>
      </c>
      <c r="X133" s="3">
        <v>0.52929999999999999</v>
      </c>
      <c r="Y133" s="3">
        <f>V133/U133*100</f>
        <v>19.29486194227804</v>
      </c>
      <c r="Z133" s="3">
        <f>W133/U133*100</f>
        <v>7.2784606154959812</v>
      </c>
      <c r="AA133" s="3">
        <f>X133/U133*100</f>
        <v>2.6243114467179995</v>
      </c>
      <c r="AB133" s="3">
        <f>(U133-SUM(V133:X133))/U133*100</f>
        <v>70.802365995507984</v>
      </c>
      <c r="AC133" s="3">
        <f t="shared" si="18"/>
        <v>7.2784606154959811E-2</v>
      </c>
      <c r="AD133" s="3">
        <f t="shared" si="19"/>
        <v>148.99350967569202</v>
      </c>
      <c r="AE133" s="3">
        <f t="shared" si="20"/>
        <v>7.2784606154959812</v>
      </c>
    </row>
    <row r="134" spans="1:31" ht="15.75" customHeight="1" x14ac:dyDescent="0.25">
      <c r="A134" s="1">
        <v>341</v>
      </c>
      <c r="B134" s="1" t="s">
        <v>15</v>
      </c>
      <c r="C134" s="1" t="s">
        <v>20</v>
      </c>
      <c r="D134" s="1">
        <v>10</v>
      </c>
      <c r="E134" s="1" t="s">
        <v>17</v>
      </c>
      <c r="F134" s="1">
        <v>1</v>
      </c>
      <c r="G134" s="1" t="s">
        <v>18</v>
      </c>
      <c r="H134" s="1">
        <v>51</v>
      </c>
      <c r="I134" s="1">
        <v>53</v>
      </c>
      <c r="J134" s="3">
        <v>70.709999999999994</v>
      </c>
      <c r="K134" s="3">
        <v>70.73</v>
      </c>
      <c r="L134" s="3">
        <v>72.477999999999994</v>
      </c>
      <c r="M134" s="3">
        <v>72.498000000000005</v>
      </c>
      <c r="N134" s="3">
        <v>72.488</v>
      </c>
      <c r="O134" s="7" t="s">
        <v>153</v>
      </c>
      <c r="P134" s="7">
        <v>24716</v>
      </c>
      <c r="Q134" s="7">
        <f t="shared" si="21"/>
        <v>24.716000000000001</v>
      </c>
      <c r="R134" s="7">
        <v>1059</v>
      </c>
      <c r="S134" s="4">
        <v>1.9330000000000001</v>
      </c>
      <c r="T134" s="4">
        <v>1</v>
      </c>
      <c r="U134" s="17"/>
      <c r="V134" s="3"/>
      <c r="W134" s="3"/>
      <c r="X134" s="3"/>
      <c r="Y134" s="3">
        <v>16.780468685535112</v>
      </c>
      <c r="Z134" s="3">
        <v>6.8242900757959708</v>
      </c>
      <c r="AA134" s="3">
        <v>4.6542913724611843</v>
      </c>
      <c r="AB134" s="3">
        <v>71.740949866207728</v>
      </c>
      <c r="AC134" s="3">
        <f t="shared" si="18"/>
        <v>6.8242900757959704E-2</v>
      </c>
      <c r="AD134" s="3">
        <f t="shared" si="19"/>
        <v>139.69642526787914</v>
      </c>
      <c r="AE134" s="3">
        <f t="shared" si="20"/>
        <v>6.8242900757959708</v>
      </c>
    </row>
    <row r="135" spans="1:31" ht="15.75" customHeight="1" x14ac:dyDescent="0.25">
      <c r="A135" s="1">
        <v>341</v>
      </c>
      <c r="B135" s="1" t="s">
        <v>15</v>
      </c>
      <c r="C135" s="1" t="s">
        <v>20</v>
      </c>
      <c r="D135" s="1">
        <v>11</v>
      </c>
      <c r="E135" s="1" t="s">
        <v>17</v>
      </c>
      <c r="F135" s="1">
        <v>1</v>
      </c>
      <c r="G135" s="1" t="s">
        <v>18</v>
      </c>
      <c r="H135" s="1">
        <v>0</v>
      </c>
      <c r="I135" s="1">
        <v>4</v>
      </c>
      <c r="J135" s="3">
        <v>70.8</v>
      </c>
      <c r="K135" s="3">
        <v>70.84</v>
      </c>
      <c r="L135" s="3">
        <v>72.567999999999998</v>
      </c>
      <c r="M135" s="3">
        <v>72.608000000000004</v>
      </c>
      <c r="N135" s="3">
        <v>72.587999999999994</v>
      </c>
      <c r="O135" s="7" t="s">
        <v>154</v>
      </c>
      <c r="P135" s="7">
        <v>24725</v>
      </c>
      <c r="Q135" s="7">
        <f t="shared" si="21"/>
        <v>24.725000000000001</v>
      </c>
      <c r="R135" s="7">
        <v>1059</v>
      </c>
      <c r="S135" s="4">
        <v>1.9330000000000001</v>
      </c>
      <c r="T135" s="4">
        <v>1</v>
      </c>
      <c r="U135" s="3">
        <v>21.248999999999999</v>
      </c>
      <c r="V135" s="3">
        <v>3.391</v>
      </c>
      <c r="W135" s="3">
        <v>1.3858999999999999</v>
      </c>
      <c r="X135" s="3">
        <v>2.2465999999999999</v>
      </c>
      <c r="Y135" s="3">
        <f>V135/U135*100</f>
        <v>15.958398042260812</v>
      </c>
      <c r="Z135" s="3">
        <f>W135/U135*100</f>
        <v>6.522189279495505</v>
      </c>
      <c r="AA135" s="3">
        <f>X135/U135*100</f>
        <v>10.572732834486329</v>
      </c>
      <c r="AB135" s="3">
        <f>(U135-SUM(V135:X135))/U135*100</f>
        <v>66.946679843757366</v>
      </c>
      <c r="AC135" s="3">
        <f t="shared" si="18"/>
        <v>6.522189279495505E-2</v>
      </c>
      <c r="AD135" s="3">
        <f t="shared" si="19"/>
        <v>133.51227998023435</v>
      </c>
      <c r="AE135" s="3">
        <f t="shared" si="20"/>
        <v>6.522189279495505</v>
      </c>
    </row>
    <row r="136" spans="1:31" ht="15.75" customHeight="1" x14ac:dyDescent="0.25">
      <c r="A136" s="1">
        <v>341</v>
      </c>
      <c r="B136" s="1" t="s">
        <v>15</v>
      </c>
      <c r="C136" s="1" t="s">
        <v>20</v>
      </c>
      <c r="D136" s="1">
        <v>11</v>
      </c>
      <c r="E136" s="1" t="s">
        <v>17</v>
      </c>
      <c r="F136" s="1">
        <v>1</v>
      </c>
      <c r="G136" s="1" t="s">
        <v>18</v>
      </c>
      <c r="H136" s="1">
        <v>51</v>
      </c>
      <c r="I136" s="1">
        <v>55</v>
      </c>
      <c r="J136" s="3">
        <v>71.31</v>
      </c>
      <c r="K136" s="3">
        <v>71.349999999999994</v>
      </c>
      <c r="L136" s="3">
        <v>73.078000000000003</v>
      </c>
      <c r="M136" s="3">
        <v>73.117999999999995</v>
      </c>
      <c r="N136" s="3">
        <v>73.097999999999999</v>
      </c>
      <c r="O136" s="7" t="s">
        <v>155</v>
      </c>
      <c r="P136" s="7">
        <v>24772</v>
      </c>
      <c r="Q136" s="7">
        <f t="shared" si="21"/>
        <v>24.771999999999998</v>
      </c>
      <c r="R136" s="7">
        <v>1059</v>
      </c>
      <c r="S136" s="4">
        <v>1.853</v>
      </c>
      <c r="T136" s="4">
        <v>1</v>
      </c>
      <c r="U136" s="17"/>
      <c r="V136" s="3"/>
      <c r="W136" s="3"/>
      <c r="X136" s="3"/>
      <c r="Y136" s="3">
        <v>20.121859683591474</v>
      </c>
      <c r="Z136" s="3">
        <v>7.0587491671034135</v>
      </c>
      <c r="AA136" s="3">
        <v>5.1648806027932688</v>
      </c>
      <c r="AB136" s="3">
        <v>67.654510546511844</v>
      </c>
      <c r="AC136" s="3">
        <f t="shared" si="18"/>
        <v>7.0587491671034133E-2</v>
      </c>
      <c r="AD136" s="3">
        <f t="shared" si="19"/>
        <v>138.51574076834541</v>
      </c>
      <c r="AE136" s="3">
        <f t="shared" si="20"/>
        <v>7.0587491671034135</v>
      </c>
    </row>
    <row r="137" spans="1:31" ht="15.75" customHeight="1" x14ac:dyDescent="0.25">
      <c r="A137" s="1">
        <v>341</v>
      </c>
      <c r="B137" s="1" t="s">
        <v>15</v>
      </c>
      <c r="C137" s="1" t="s">
        <v>20</v>
      </c>
      <c r="D137" s="1">
        <v>11</v>
      </c>
      <c r="E137" s="1" t="s">
        <v>17</v>
      </c>
      <c r="F137" s="1">
        <v>1</v>
      </c>
      <c r="G137" s="1" t="s">
        <v>18</v>
      </c>
      <c r="H137" s="1">
        <v>100</v>
      </c>
      <c r="I137" s="1">
        <v>104</v>
      </c>
      <c r="J137" s="3">
        <v>71.8</v>
      </c>
      <c r="K137" s="3">
        <v>71.84</v>
      </c>
      <c r="L137" s="3">
        <v>73.567999999999998</v>
      </c>
      <c r="M137" s="3">
        <v>73.608000000000004</v>
      </c>
      <c r="N137" s="3">
        <v>73.587999999999994</v>
      </c>
      <c r="O137" s="7" t="s">
        <v>156</v>
      </c>
      <c r="P137" s="7">
        <v>24817.5</v>
      </c>
      <c r="Q137" s="7">
        <f t="shared" si="21"/>
        <v>24.817499999999999</v>
      </c>
      <c r="R137" s="7">
        <v>1059</v>
      </c>
      <c r="S137" s="4">
        <v>1.853</v>
      </c>
      <c r="T137" s="4">
        <v>1</v>
      </c>
      <c r="U137" s="3">
        <v>29.501100000000001</v>
      </c>
      <c r="V137" s="3">
        <v>6.4115000000000002</v>
      </c>
      <c r="W137" s="3">
        <v>2.1236999999999999</v>
      </c>
      <c r="X137" s="3">
        <v>1.0710999999999999</v>
      </c>
      <c r="Y137" s="3">
        <f>V137/U137*100</f>
        <v>21.733087918755572</v>
      </c>
      <c r="Z137" s="3">
        <f>W137/U137*100</f>
        <v>7.1987146242004529</v>
      </c>
      <c r="AA137" s="3">
        <f>X137/U137*100</f>
        <v>3.6307120751429602</v>
      </c>
      <c r="AB137" s="3">
        <f>(U137-SUM(V137:X137))/U137*100</f>
        <v>67.437485381901013</v>
      </c>
      <c r="AC137" s="3">
        <f t="shared" si="18"/>
        <v>7.1987146242004529E-2</v>
      </c>
      <c r="AD137" s="3">
        <f t="shared" si="19"/>
        <v>141.26232072363402</v>
      </c>
      <c r="AE137" s="3">
        <f t="shared" si="20"/>
        <v>7.1987146242004529</v>
      </c>
    </row>
    <row r="138" spans="1:31" ht="15.75" customHeight="1" x14ac:dyDescent="0.25">
      <c r="A138" s="1">
        <v>341</v>
      </c>
      <c r="B138" s="1" t="s">
        <v>15</v>
      </c>
      <c r="C138" s="1" t="s">
        <v>20</v>
      </c>
      <c r="D138" s="1">
        <v>11</v>
      </c>
      <c r="E138" s="1" t="s">
        <v>17</v>
      </c>
      <c r="F138" s="1">
        <v>1</v>
      </c>
      <c r="G138" s="1" t="s">
        <v>18</v>
      </c>
      <c r="H138" s="1">
        <v>146</v>
      </c>
      <c r="I138" s="1">
        <v>150</v>
      </c>
      <c r="J138" s="3">
        <v>72.260000000000005</v>
      </c>
      <c r="K138" s="3">
        <v>72.3</v>
      </c>
      <c r="L138" s="3">
        <v>74.028000000000006</v>
      </c>
      <c r="M138" s="3">
        <v>74.067999999999998</v>
      </c>
      <c r="N138" s="3">
        <v>74.048000000000002</v>
      </c>
      <c r="O138" s="7" t="s">
        <v>157</v>
      </c>
      <c r="P138" s="7">
        <v>24860</v>
      </c>
      <c r="Q138" s="7">
        <f t="shared" si="21"/>
        <v>24.86</v>
      </c>
      <c r="R138" s="7">
        <v>1059</v>
      </c>
      <c r="S138" s="4">
        <v>1.853</v>
      </c>
      <c r="T138" s="4">
        <v>1</v>
      </c>
      <c r="U138" s="3">
        <v>32.911500000000004</v>
      </c>
      <c r="V138" s="3">
        <v>6.9778000000000002</v>
      </c>
      <c r="W138" s="3">
        <v>2.3046000000000002</v>
      </c>
      <c r="X138" s="3">
        <v>1.9729000000000001</v>
      </c>
      <c r="Y138" s="3">
        <f>V138/U138*100</f>
        <v>21.201707609802042</v>
      </c>
      <c r="Z138" s="3">
        <f>W138/U138*100</f>
        <v>7.0024155690260246</v>
      </c>
      <c r="AA138" s="3">
        <f>X138/U138*100</f>
        <v>5.9945611716269385</v>
      </c>
      <c r="AB138" s="3">
        <f>(U138-SUM(V138:X138))/U138*100</f>
        <v>65.801315649544989</v>
      </c>
      <c r="AC138" s="3">
        <f t="shared" si="18"/>
        <v>7.0024155690260242E-2</v>
      </c>
      <c r="AD138" s="3">
        <f t="shared" si="19"/>
        <v>137.41029136320131</v>
      </c>
      <c r="AE138" s="3">
        <f t="shared" si="20"/>
        <v>7.0024155690260246</v>
      </c>
    </row>
    <row r="139" spans="1:31" ht="15.75" customHeight="1" x14ac:dyDescent="0.25">
      <c r="A139" s="1">
        <v>341</v>
      </c>
      <c r="B139" s="1" t="s">
        <v>15</v>
      </c>
      <c r="C139" s="1" t="s">
        <v>20</v>
      </c>
      <c r="D139" s="1">
        <v>11</v>
      </c>
      <c r="E139" s="1" t="s">
        <v>17</v>
      </c>
      <c r="F139" s="1">
        <v>2</v>
      </c>
      <c r="G139" s="1" t="s">
        <v>18</v>
      </c>
      <c r="H139" s="1">
        <v>51</v>
      </c>
      <c r="I139" s="1">
        <v>55</v>
      </c>
      <c r="J139" s="3">
        <v>72.81</v>
      </c>
      <c r="K139" s="3">
        <v>72.849999999999994</v>
      </c>
      <c r="L139" s="3">
        <v>74.578000000000003</v>
      </c>
      <c r="M139" s="3">
        <v>74.617999999999995</v>
      </c>
      <c r="N139" s="3">
        <v>74.597999999999999</v>
      </c>
      <c r="O139" s="7" t="s">
        <v>158</v>
      </c>
      <c r="P139" s="7">
        <v>24910</v>
      </c>
      <c r="Q139" s="7">
        <f t="shared" si="21"/>
        <v>24.91</v>
      </c>
      <c r="R139" s="7">
        <v>2043.4999999999998</v>
      </c>
      <c r="S139" s="4">
        <v>1.917</v>
      </c>
      <c r="T139" s="4">
        <v>1</v>
      </c>
      <c r="U139" s="17"/>
      <c r="V139" s="3"/>
      <c r="W139" s="3"/>
      <c r="X139" s="3"/>
      <c r="Y139" s="3">
        <v>21.184868613503234</v>
      </c>
      <c r="Z139" s="3">
        <v>6.4178004980058407</v>
      </c>
      <c r="AA139" s="3">
        <v>4.0858061201920597</v>
      </c>
      <c r="AB139" s="3">
        <v>68.311524768298867</v>
      </c>
      <c r="AC139" s="3">
        <f t="shared" si="18"/>
        <v>6.4178004980058406E-2</v>
      </c>
      <c r="AD139" s="3">
        <f t="shared" si="19"/>
        <v>251.4102428398285</v>
      </c>
      <c r="AE139" s="3">
        <f t="shared" si="20"/>
        <v>6.4178004980058407</v>
      </c>
    </row>
    <row r="140" spans="1:31" ht="15.75" customHeight="1" x14ac:dyDescent="0.25">
      <c r="A140" s="1">
        <v>341</v>
      </c>
      <c r="B140" s="1" t="s">
        <v>15</v>
      </c>
      <c r="C140" s="1" t="s">
        <v>20</v>
      </c>
      <c r="D140" s="1">
        <v>11</v>
      </c>
      <c r="E140" s="1" t="s">
        <v>17</v>
      </c>
      <c r="F140" s="1">
        <v>2</v>
      </c>
      <c r="G140" s="1" t="s">
        <v>18</v>
      </c>
      <c r="H140" s="1">
        <v>100</v>
      </c>
      <c r="I140" s="1">
        <v>104</v>
      </c>
      <c r="J140" s="3">
        <v>73.3</v>
      </c>
      <c r="K140" s="3">
        <v>73.34</v>
      </c>
      <c r="L140" s="3">
        <v>75.067999999999998</v>
      </c>
      <c r="M140" s="3">
        <v>75.108000000000004</v>
      </c>
      <c r="N140" s="3">
        <v>75.087999999999994</v>
      </c>
      <c r="O140" s="7" t="s">
        <v>159</v>
      </c>
      <c r="P140" s="7">
        <v>24954.5</v>
      </c>
      <c r="Q140" s="7">
        <f t="shared" si="21"/>
        <v>24.954499999999999</v>
      </c>
      <c r="R140" s="7">
        <v>2043.4999999999998</v>
      </c>
      <c r="S140" s="4">
        <v>1.917</v>
      </c>
      <c r="T140" s="4">
        <v>1</v>
      </c>
      <c r="U140" s="3">
        <v>35.415700000000001</v>
      </c>
      <c r="V140" s="3">
        <v>7.6071999999999997</v>
      </c>
      <c r="W140" s="3">
        <v>2.2591000000000001</v>
      </c>
      <c r="X140" s="3">
        <v>2.1495000000000002</v>
      </c>
      <c r="Y140" s="3">
        <f>V140/U140*100</f>
        <v>21.479739211705542</v>
      </c>
      <c r="Z140" s="3">
        <f>W140/U140*100</f>
        <v>6.378809398091807</v>
      </c>
      <c r="AA140" s="3">
        <f>X140/U140*100</f>
        <v>6.0693421279263156</v>
      </c>
      <c r="AB140" s="3">
        <f>(U140-SUM(V140:X140))/U140*100</f>
        <v>66.072109262276342</v>
      </c>
      <c r="AC140" s="3">
        <f t="shared" si="18"/>
        <v>6.3788093980918073E-2</v>
      </c>
      <c r="AD140" s="3">
        <f t="shared" si="19"/>
        <v>249.88280958586165</v>
      </c>
      <c r="AE140" s="3">
        <f t="shared" si="20"/>
        <v>6.378809398091807</v>
      </c>
    </row>
    <row r="141" spans="1:31" ht="15.75" customHeight="1" x14ac:dyDescent="0.25">
      <c r="A141" s="1">
        <v>341</v>
      </c>
      <c r="B141" s="1" t="s">
        <v>15</v>
      </c>
      <c r="C141" s="1" t="s">
        <v>20</v>
      </c>
      <c r="D141" s="1">
        <v>11</v>
      </c>
      <c r="E141" s="1" t="s">
        <v>17</v>
      </c>
      <c r="F141" s="1">
        <v>3</v>
      </c>
      <c r="G141" s="1" t="s">
        <v>18</v>
      </c>
      <c r="H141" s="1">
        <v>5</v>
      </c>
      <c r="I141" s="1">
        <v>7</v>
      </c>
      <c r="J141" s="3">
        <v>73.849999999999994</v>
      </c>
      <c r="K141" s="3">
        <v>73.87</v>
      </c>
      <c r="L141" s="3">
        <v>75.617999999999995</v>
      </c>
      <c r="M141" s="3">
        <v>75.638000000000005</v>
      </c>
      <c r="N141" s="3">
        <v>75.628</v>
      </c>
      <c r="O141" s="7" t="s">
        <v>160</v>
      </c>
      <c r="P141" s="7">
        <v>25004</v>
      </c>
      <c r="Q141" s="7">
        <f t="shared" si="21"/>
        <v>25.004000000000001</v>
      </c>
      <c r="R141" s="7">
        <v>2043.4999999999998</v>
      </c>
      <c r="S141" s="4">
        <v>1.9419999999999999</v>
      </c>
      <c r="T141" s="4">
        <v>1</v>
      </c>
      <c r="U141" s="3">
        <v>27.326400000000003</v>
      </c>
      <c r="V141" s="3">
        <v>6.0620000000000003</v>
      </c>
      <c r="W141" s="3">
        <v>1.778</v>
      </c>
      <c r="X141" s="3">
        <v>1.1433</v>
      </c>
      <c r="Y141" s="3">
        <f>V141/U141*100</f>
        <v>22.183675859242342</v>
      </c>
      <c r="Z141" s="3">
        <f>W141/U141*100</f>
        <v>6.5065284852743126</v>
      </c>
      <c r="AA141" s="3">
        <f>X141/U141*100</f>
        <v>4.1838661514140165</v>
      </c>
      <c r="AB141" s="3">
        <f>(U141-SUM(V141:X141))/U141*100</f>
        <v>67.125929504069319</v>
      </c>
      <c r="AC141" s="3">
        <f t="shared" si="18"/>
        <v>6.5065284852743127E-2</v>
      </c>
      <c r="AD141" s="3">
        <f t="shared" si="19"/>
        <v>258.21008643655944</v>
      </c>
      <c r="AE141" s="3">
        <f t="shared" si="20"/>
        <v>6.5065284852743126</v>
      </c>
    </row>
    <row r="142" spans="1:31" ht="15.75" customHeight="1" x14ac:dyDescent="0.25">
      <c r="A142" s="1">
        <v>341</v>
      </c>
      <c r="B142" s="1" t="s">
        <v>15</v>
      </c>
      <c r="C142" s="1" t="s">
        <v>20</v>
      </c>
      <c r="D142" s="1">
        <v>11</v>
      </c>
      <c r="E142" s="1" t="s">
        <v>17</v>
      </c>
      <c r="F142" s="1">
        <v>3</v>
      </c>
      <c r="G142" s="1" t="s">
        <v>18</v>
      </c>
      <c r="H142" s="1">
        <v>51</v>
      </c>
      <c r="I142" s="1">
        <v>53</v>
      </c>
      <c r="J142" s="3">
        <v>74.31</v>
      </c>
      <c r="K142" s="3">
        <v>74.33</v>
      </c>
      <c r="L142" s="3">
        <v>76.078000000000003</v>
      </c>
      <c r="M142" s="3">
        <v>76.097999999999999</v>
      </c>
      <c r="N142" s="3">
        <v>76.087999999999994</v>
      </c>
      <c r="O142" s="7" t="s">
        <v>161</v>
      </c>
      <c r="P142" s="7">
        <v>25045</v>
      </c>
      <c r="Q142" s="7">
        <f t="shared" si="21"/>
        <v>25.045000000000002</v>
      </c>
      <c r="R142" s="7">
        <v>2043.4999999999998</v>
      </c>
      <c r="S142" s="4">
        <v>1.9419999999999999</v>
      </c>
      <c r="T142" s="4">
        <v>1</v>
      </c>
      <c r="U142" s="17"/>
      <c r="V142" s="3"/>
      <c r="W142" s="3"/>
      <c r="X142" s="3"/>
      <c r="Y142" s="3">
        <v>20.400250825890122</v>
      </c>
      <c r="Z142" s="3">
        <v>6.9126238835189096</v>
      </c>
      <c r="AA142" s="3">
        <v>5.3086381989477429</v>
      </c>
      <c r="AB142" s="3">
        <v>67.378487091643208</v>
      </c>
      <c r="AC142" s="3">
        <f t="shared" si="18"/>
        <v>6.9126238835189091E-2</v>
      </c>
      <c r="AD142" s="3">
        <f t="shared" si="19"/>
        <v>274.32588891395466</v>
      </c>
      <c r="AE142" s="3">
        <f t="shared" si="20"/>
        <v>6.9126238835189096</v>
      </c>
    </row>
    <row r="143" spans="1:31" ht="15.75" customHeight="1" x14ac:dyDescent="0.25">
      <c r="A143" s="1">
        <v>341</v>
      </c>
      <c r="B143" s="1" t="s">
        <v>15</v>
      </c>
      <c r="C143" s="1" t="s">
        <v>20</v>
      </c>
      <c r="D143" s="1">
        <v>11</v>
      </c>
      <c r="E143" s="1" t="s">
        <v>17</v>
      </c>
      <c r="F143" s="1">
        <v>3</v>
      </c>
      <c r="G143" s="1" t="s">
        <v>18</v>
      </c>
      <c r="H143" s="1">
        <v>99</v>
      </c>
      <c r="I143" s="1">
        <v>101</v>
      </c>
      <c r="J143" s="3">
        <v>74.790000000000006</v>
      </c>
      <c r="K143" s="3">
        <v>74.81</v>
      </c>
      <c r="L143" s="3">
        <v>76.558000000000007</v>
      </c>
      <c r="M143" s="3">
        <v>76.578000000000003</v>
      </c>
      <c r="N143" s="3">
        <v>76.568000000000012</v>
      </c>
      <c r="O143" s="7" t="s">
        <v>162</v>
      </c>
      <c r="P143" s="7">
        <v>25089</v>
      </c>
      <c r="Q143" s="7">
        <f t="shared" si="21"/>
        <v>25.088999999999999</v>
      </c>
      <c r="R143" s="7">
        <v>2043.4999999999998</v>
      </c>
      <c r="S143" s="4">
        <v>1.9419999999999999</v>
      </c>
      <c r="T143" s="4">
        <v>1</v>
      </c>
      <c r="U143" s="3">
        <v>38.141599999999997</v>
      </c>
      <c r="V143" s="3">
        <v>8.3122000000000007</v>
      </c>
      <c r="W143" s="3">
        <v>2.4982000000000002</v>
      </c>
      <c r="X143" s="3">
        <v>1.8333999999999999</v>
      </c>
      <c r="Y143" s="3">
        <f>V143/U143*100</f>
        <v>21.793002915451897</v>
      </c>
      <c r="Z143" s="3">
        <f>W143/U143*100</f>
        <v>6.5498038886674923</v>
      </c>
      <c r="AA143" s="3">
        <f>X143/U143*100</f>
        <v>4.8068250938607715</v>
      </c>
      <c r="AB143" s="3">
        <f>(U143-SUM(V143:X143))/U143*100</f>
        <v>66.850368102019843</v>
      </c>
      <c r="AC143" s="3">
        <f t="shared" si="18"/>
        <v>6.5498038886674922E-2</v>
      </c>
      <c r="AD143" s="3">
        <f t="shared" si="19"/>
        <v>259.92746086687498</v>
      </c>
      <c r="AE143" s="3">
        <f t="shared" si="20"/>
        <v>6.5498038886674923</v>
      </c>
    </row>
    <row r="144" spans="1:31" ht="15.75" customHeight="1" x14ac:dyDescent="0.25">
      <c r="A144" s="1">
        <v>341</v>
      </c>
      <c r="B144" s="1" t="s">
        <v>15</v>
      </c>
      <c r="C144" s="1" t="s">
        <v>20</v>
      </c>
      <c r="D144" s="1">
        <v>11</v>
      </c>
      <c r="E144" s="1" t="s">
        <v>17</v>
      </c>
      <c r="F144" s="1">
        <v>4</v>
      </c>
      <c r="G144" s="1" t="s">
        <v>18</v>
      </c>
      <c r="H144" s="1">
        <v>52</v>
      </c>
      <c r="I144" s="1">
        <v>54</v>
      </c>
      <c r="J144" s="3">
        <v>75.33</v>
      </c>
      <c r="K144" s="3">
        <v>75.349999999999994</v>
      </c>
      <c r="L144" s="3">
        <v>77.097999999999999</v>
      </c>
      <c r="M144" s="3">
        <v>77.117999999999995</v>
      </c>
      <c r="N144" s="3">
        <v>77.108000000000004</v>
      </c>
      <c r="O144" s="7" t="s">
        <v>163</v>
      </c>
      <c r="P144" s="7">
        <v>25138</v>
      </c>
      <c r="Q144" s="7">
        <f t="shared" si="21"/>
        <v>25.138000000000002</v>
      </c>
      <c r="R144" s="7">
        <v>2043.4999999999998</v>
      </c>
      <c r="S144" s="4">
        <v>1.9419999999999999</v>
      </c>
      <c r="T144" s="4">
        <v>1</v>
      </c>
      <c r="U144" s="3">
        <v>34.296099999999996</v>
      </c>
      <c r="V144" s="3">
        <v>7.5263999999999998</v>
      </c>
      <c r="W144" s="3">
        <v>2.3654999999999999</v>
      </c>
      <c r="X144" s="3">
        <v>1.1616</v>
      </c>
      <c r="Y144" s="3">
        <f>V144/U144*100</f>
        <v>21.945352387006103</v>
      </c>
      <c r="Z144" s="3">
        <f>W144/U144*100</f>
        <v>6.897285697207554</v>
      </c>
      <c r="AA144" s="3">
        <f>X144/U144*100</f>
        <v>3.3869740291170141</v>
      </c>
      <c r="AB144" s="3">
        <f>(U144-SUM(V144:X144))/U144*100</f>
        <v>67.770387886669326</v>
      </c>
      <c r="AC144" s="3">
        <f t="shared" si="18"/>
        <v>6.8972856972075544E-2</v>
      </c>
      <c r="AD144" s="3">
        <f t="shared" si="19"/>
        <v>273.71719651797139</v>
      </c>
      <c r="AE144" s="3">
        <f t="shared" si="20"/>
        <v>6.897285697207554</v>
      </c>
    </row>
    <row r="145" spans="1:46" ht="15.75" customHeight="1" x14ac:dyDescent="0.25">
      <c r="A145" s="1">
        <v>341</v>
      </c>
      <c r="B145" s="1" t="s">
        <v>15</v>
      </c>
      <c r="C145" s="1" t="s">
        <v>20</v>
      </c>
      <c r="D145" s="1">
        <v>12</v>
      </c>
      <c r="E145" s="1" t="s">
        <v>17</v>
      </c>
      <c r="F145" s="1">
        <v>1</v>
      </c>
      <c r="G145" s="1" t="s">
        <v>18</v>
      </c>
      <c r="H145" s="1">
        <v>0</v>
      </c>
      <c r="I145" s="1">
        <v>2</v>
      </c>
      <c r="J145" s="3">
        <v>75.5</v>
      </c>
      <c r="K145" s="3">
        <v>75.52</v>
      </c>
      <c r="L145" s="3">
        <v>77.268000000000001</v>
      </c>
      <c r="M145" s="3">
        <v>77.287999999999997</v>
      </c>
      <c r="N145" s="3">
        <v>77.277999999999992</v>
      </c>
      <c r="O145" s="7" t="s">
        <v>164</v>
      </c>
      <c r="P145" s="7">
        <v>25153</v>
      </c>
      <c r="Q145" s="7">
        <f t="shared" si="21"/>
        <v>25.152999999999999</v>
      </c>
      <c r="R145" s="7">
        <v>2043.4999999999998</v>
      </c>
      <c r="S145" s="4">
        <v>2.0019999999999998</v>
      </c>
      <c r="T145" s="4">
        <v>1</v>
      </c>
      <c r="U145" s="3">
        <v>31.6632</v>
      </c>
      <c r="V145" s="3">
        <v>6.1910999999999996</v>
      </c>
      <c r="W145" s="3">
        <v>1.83</v>
      </c>
      <c r="X145" s="3">
        <v>5.6074999999999999</v>
      </c>
      <c r="Y145" s="3">
        <f>V145/U145*100</f>
        <v>19.552982642310315</v>
      </c>
      <c r="Z145" s="3">
        <f>W145/U145*100</f>
        <v>5.7795800803456379</v>
      </c>
      <c r="AA145" s="3">
        <f>X145/U145*100</f>
        <v>17.709833497561839</v>
      </c>
      <c r="AB145" s="3">
        <f>(U145-SUM(V145:X145))/U145*100</f>
        <v>56.957603779782197</v>
      </c>
      <c r="AC145" s="3">
        <f t="shared" si="18"/>
        <v>5.7795800803456379E-2</v>
      </c>
      <c r="AD145" s="3">
        <f t="shared" si="19"/>
        <v>236.4476493216099</v>
      </c>
      <c r="AE145" s="3">
        <f t="shared" si="20"/>
        <v>5.7795800803456379</v>
      </c>
    </row>
    <row r="146" spans="1:46" ht="15.75" customHeight="1" x14ac:dyDescent="0.25">
      <c r="A146" s="1">
        <v>341</v>
      </c>
      <c r="B146" s="1" t="s">
        <v>15</v>
      </c>
      <c r="C146" s="1" t="s">
        <v>20</v>
      </c>
      <c r="D146" s="1">
        <v>12</v>
      </c>
      <c r="E146" s="1" t="s">
        <v>17</v>
      </c>
      <c r="F146" s="1">
        <v>1</v>
      </c>
      <c r="G146" s="1" t="s">
        <v>18</v>
      </c>
      <c r="H146" s="1">
        <v>51</v>
      </c>
      <c r="I146" s="1">
        <v>53</v>
      </c>
      <c r="J146" s="3">
        <v>76.010000000000005</v>
      </c>
      <c r="K146" s="3">
        <v>76.03</v>
      </c>
      <c r="L146" s="3">
        <v>77.778000000000006</v>
      </c>
      <c r="M146" s="3">
        <v>77.798000000000002</v>
      </c>
      <c r="N146" s="3">
        <v>77.788000000000011</v>
      </c>
      <c r="O146" s="7" t="s">
        <v>165</v>
      </c>
      <c r="P146" s="7">
        <v>25199</v>
      </c>
      <c r="Q146" s="7">
        <f t="shared" si="21"/>
        <v>25.199000000000002</v>
      </c>
      <c r="R146" s="7">
        <v>2043.4999999999998</v>
      </c>
      <c r="S146" s="4">
        <v>2.0019999999999998</v>
      </c>
      <c r="T146" s="4">
        <v>1</v>
      </c>
      <c r="U146" s="17"/>
      <c r="V146" s="3"/>
      <c r="W146" s="3"/>
      <c r="X146" s="3"/>
      <c r="Y146" s="3">
        <v>17.745652257512965</v>
      </c>
      <c r="Z146" s="3">
        <v>6.1736612147943033</v>
      </c>
      <c r="AA146" s="3">
        <v>9.6104410899011636</v>
      </c>
      <c r="AB146" s="3">
        <v>66.470245437791576</v>
      </c>
      <c r="AC146" s="3">
        <f t="shared" si="18"/>
        <v>6.1736612147943036E-2</v>
      </c>
      <c r="AD146" s="3">
        <f t="shared" si="19"/>
        <v>252.56985138249178</v>
      </c>
      <c r="AE146" s="3">
        <f t="shared" si="20"/>
        <v>6.1736612147943033</v>
      </c>
      <c r="AT146" s="5"/>
    </row>
    <row r="147" spans="1:46" ht="15.75" customHeight="1" x14ac:dyDescent="0.25">
      <c r="A147" s="1">
        <v>341</v>
      </c>
      <c r="B147" s="1" t="s">
        <v>15</v>
      </c>
      <c r="C147" s="1" t="s">
        <v>20</v>
      </c>
      <c r="D147" s="1">
        <v>12</v>
      </c>
      <c r="E147" s="1" t="s">
        <v>17</v>
      </c>
      <c r="F147" s="1">
        <v>1</v>
      </c>
      <c r="G147" s="1" t="s">
        <v>18</v>
      </c>
      <c r="H147" s="1">
        <v>100</v>
      </c>
      <c r="I147" s="1">
        <v>102</v>
      </c>
      <c r="J147" s="3">
        <v>76.5</v>
      </c>
      <c r="K147" s="3">
        <v>76.52</v>
      </c>
      <c r="L147" s="3">
        <v>78.268000000000001</v>
      </c>
      <c r="M147" s="3">
        <v>78.287999999999997</v>
      </c>
      <c r="N147" s="3">
        <v>78.277999999999992</v>
      </c>
      <c r="O147" s="7" t="s">
        <v>166</v>
      </c>
      <c r="P147" s="7">
        <v>25241</v>
      </c>
      <c r="Q147" s="7">
        <f t="shared" si="21"/>
        <v>25.241</v>
      </c>
      <c r="R147" s="7">
        <v>2043.4999999999998</v>
      </c>
      <c r="S147" s="4">
        <v>2.0019999999999998</v>
      </c>
      <c r="T147" s="4">
        <v>1</v>
      </c>
      <c r="U147" s="3">
        <v>30.110399999999998</v>
      </c>
      <c r="V147" s="3">
        <v>6.5468000000000002</v>
      </c>
      <c r="W147" s="3">
        <v>2.0714000000000001</v>
      </c>
      <c r="X147" s="3">
        <v>0.93810000000000004</v>
      </c>
      <c r="Y147" s="3">
        <f>V147/U147*100</f>
        <v>21.742653701046816</v>
      </c>
      <c r="Z147" s="3">
        <f>W147/U147*100</f>
        <v>6.8793506562516606</v>
      </c>
      <c r="AA147" s="3">
        <f>X147/U147*100</f>
        <v>3.1155348318189069</v>
      </c>
      <c r="AB147" s="3">
        <f>(U147-SUM(V147:X147))/U147*100</f>
        <v>68.262460810882615</v>
      </c>
      <c r="AC147" s="3">
        <f t="shared" si="18"/>
        <v>6.8793506562516607E-2</v>
      </c>
      <c r="AD147" s="3">
        <f t="shared" si="19"/>
        <v>281.44022038232629</v>
      </c>
      <c r="AE147" s="3">
        <f t="shared" si="20"/>
        <v>6.8793506562516606</v>
      </c>
    </row>
    <row r="148" spans="1:46" ht="15.75" customHeight="1" x14ac:dyDescent="0.25">
      <c r="A148" s="1">
        <v>341</v>
      </c>
      <c r="B148" s="1" t="s">
        <v>15</v>
      </c>
      <c r="C148" s="1" t="s">
        <v>20</v>
      </c>
      <c r="D148" s="1">
        <v>12</v>
      </c>
      <c r="E148" s="1" t="s">
        <v>17</v>
      </c>
      <c r="F148" s="1">
        <v>1</v>
      </c>
      <c r="G148" s="1" t="s">
        <v>18</v>
      </c>
      <c r="H148" s="1">
        <v>148</v>
      </c>
      <c r="I148" s="1">
        <v>150</v>
      </c>
      <c r="J148" s="3">
        <v>76.98</v>
      </c>
      <c r="K148" s="3">
        <v>77</v>
      </c>
      <c r="L148" s="3">
        <v>78.748000000000005</v>
      </c>
      <c r="M148" s="3">
        <v>78.768000000000001</v>
      </c>
      <c r="N148" s="3">
        <v>78.75800000000001</v>
      </c>
      <c r="O148" s="7" t="s">
        <v>167</v>
      </c>
      <c r="P148" s="7">
        <v>25285</v>
      </c>
      <c r="Q148" s="7">
        <f t="shared" si="21"/>
        <v>25.285</v>
      </c>
      <c r="R148" s="7">
        <v>2043.4999999999998</v>
      </c>
      <c r="S148" s="4">
        <v>2.0019999999999998</v>
      </c>
      <c r="T148" s="4">
        <v>1</v>
      </c>
      <c r="U148" s="3">
        <v>36.040199999999999</v>
      </c>
      <c r="V148" s="3">
        <v>7.5552999999999999</v>
      </c>
      <c r="W148" s="3">
        <v>2.2019000000000002</v>
      </c>
      <c r="X148" s="3">
        <v>1.6158999999999999</v>
      </c>
      <c r="Y148" s="3">
        <f>V148/U148*100</f>
        <v>20.963535163511857</v>
      </c>
      <c r="Z148" s="3">
        <f>W148/U148*100</f>
        <v>6.1095665395863517</v>
      </c>
      <c r="AA148" s="3">
        <f>X148/U148*100</f>
        <v>4.4836044195093256</v>
      </c>
      <c r="AB148" s="3">
        <f>(U148-SUM(V148:X148))/U148*100</f>
        <v>68.443293877392463</v>
      </c>
      <c r="AC148" s="3">
        <f t="shared" si="18"/>
        <v>6.1095665395863516E-2</v>
      </c>
      <c r="AD148" s="3">
        <f t="shared" si="19"/>
        <v>249.94768245736702</v>
      </c>
      <c r="AE148" s="3">
        <f t="shared" si="20"/>
        <v>6.1095665395863517</v>
      </c>
    </row>
    <row r="149" spans="1:46" ht="15.75" customHeight="1" x14ac:dyDescent="0.25">
      <c r="A149" s="1">
        <v>341</v>
      </c>
      <c r="B149" s="1" t="s">
        <v>15</v>
      </c>
      <c r="C149" s="1" t="s">
        <v>20</v>
      </c>
      <c r="D149" s="1">
        <v>12</v>
      </c>
      <c r="E149" s="1" t="s">
        <v>17</v>
      </c>
      <c r="F149" s="1">
        <v>2</v>
      </c>
      <c r="G149" s="1" t="s">
        <v>18</v>
      </c>
      <c r="H149" s="1">
        <v>5</v>
      </c>
      <c r="I149" s="1">
        <v>7</v>
      </c>
      <c r="J149" s="3">
        <v>77.05</v>
      </c>
      <c r="K149" s="3">
        <v>77.069999999999993</v>
      </c>
      <c r="L149" s="3">
        <v>78.817999999999998</v>
      </c>
      <c r="M149" s="3">
        <v>78.837999999999994</v>
      </c>
      <c r="N149" s="3">
        <v>78.828000000000003</v>
      </c>
      <c r="O149" s="7" t="s">
        <v>168</v>
      </c>
      <c r="P149" s="7">
        <v>25291</v>
      </c>
      <c r="Q149" s="7">
        <f t="shared" si="21"/>
        <v>25.291</v>
      </c>
      <c r="R149" s="7">
        <v>2043.4999999999998</v>
      </c>
      <c r="S149" s="4">
        <v>2.0019999999999998</v>
      </c>
      <c r="T149" s="4">
        <v>1</v>
      </c>
      <c r="U149" s="3">
        <v>28.033300000000001</v>
      </c>
      <c r="V149" s="3">
        <v>5.4836</v>
      </c>
      <c r="W149" s="3">
        <v>1.5707</v>
      </c>
      <c r="X149" s="3">
        <v>3.6316999999999999</v>
      </c>
      <c r="Y149" s="3">
        <f>V149/U149*100</f>
        <v>19.561022070180819</v>
      </c>
      <c r="Z149" s="3">
        <f>W149/U149*100</f>
        <v>5.6029793138874124</v>
      </c>
      <c r="AA149" s="3">
        <f>X149/U149*100</f>
        <v>12.954950005885857</v>
      </c>
      <c r="AB149" s="3">
        <f>(U149-SUM(V149:X149))/U149*100</f>
        <v>61.881048610045909</v>
      </c>
      <c r="AC149" s="3">
        <f t="shared" si="18"/>
        <v>5.6029793138874122E-2</v>
      </c>
      <c r="AD149" s="3">
        <f t="shared" si="19"/>
        <v>229.22275832313707</v>
      </c>
      <c r="AE149" s="3">
        <f t="shared" si="20"/>
        <v>5.6029793138874124</v>
      </c>
    </row>
    <row r="150" spans="1:46" ht="15.75" customHeight="1" x14ac:dyDescent="0.25">
      <c r="A150" s="1">
        <v>341</v>
      </c>
      <c r="B150" s="1" t="s">
        <v>15</v>
      </c>
      <c r="C150" s="1" t="s">
        <v>20</v>
      </c>
      <c r="D150" s="1">
        <v>12</v>
      </c>
      <c r="E150" s="1" t="s">
        <v>17</v>
      </c>
      <c r="F150" s="1">
        <v>2</v>
      </c>
      <c r="G150" s="1" t="s">
        <v>18</v>
      </c>
      <c r="H150" s="1">
        <v>51</v>
      </c>
      <c r="I150" s="1">
        <v>53</v>
      </c>
      <c r="J150" s="3">
        <v>77.510000000000005</v>
      </c>
      <c r="K150" s="3">
        <v>77.53</v>
      </c>
      <c r="L150" s="3">
        <v>79.278000000000006</v>
      </c>
      <c r="M150" s="3">
        <v>79.298000000000002</v>
      </c>
      <c r="N150" s="3">
        <v>79.288000000000011</v>
      </c>
      <c r="O150" s="7" t="s">
        <v>169</v>
      </c>
      <c r="P150" s="7">
        <v>25332</v>
      </c>
      <c r="Q150" s="7">
        <f t="shared" si="21"/>
        <v>25.332000000000001</v>
      </c>
      <c r="R150" s="7">
        <v>2043.4999999999998</v>
      </c>
      <c r="S150" s="4">
        <v>2.0019999999999998</v>
      </c>
      <c r="T150" s="4">
        <v>1</v>
      </c>
      <c r="U150" s="17"/>
      <c r="V150" s="3"/>
      <c r="W150" s="3"/>
      <c r="X150" s="3"/>
      <c r="Y150" s="3">
        <v>17.404333739132106</v>
      </c>
      <c r="Z150" s="3">
        <v>5.872619127500692</v>
      </c>
      <c r="AA150" s="3">
        <v>7.7041055971472678</v>
      </c>
      <c r="AB150" s="3">
        <v>69.018941536219941</v>
      </c>
      <c r="AC150" s="3">
        <f t="shared" si="18"/>
        <v>5.8726191275006917E-2</v>
      </c>
      <c r="AD150" s="3">
        <f t="shared" si="19"/>
        <v>240.25395768469417</v>
      </c>
      <c r="AE150" s="3">
        <f t="shared" si="20"/>
        <v>5.872619127500692</v>
      </c>
    </row>
    <row r="151" spans="1:46" ht="15.75" customHeight="1" x14ac:dyDescent="0.25">
      <c r="A151" s="1">
        <v>341</v>
      </c>
      <c r="B151" s="1" t="s">
        <v>15</v>
      </c>
      <c r="C151" s="1" t="s">
        <v>20</v>
      </c>
      <c r="D151" s="1">
        <v>12</v>
      </c>
      <c r="E151" s="1" t="s">
        <v>17</v>
      </c>
      <c r="F151" s="1">
        <v>2</v>
      </c>
      <c r="G151" s="1" t="s">
        <v>18</v>
      </c>
      <c r="H151" s="1">
        <v>100</v>
      </c>
      <c r="I151" s="1">
        <v>102</v>
      </c>
      <c r="J151" s="3">
        <v>78</v>
      </c>
      <c r="K151" s="3">
        <v>78.02</v>
      </c>
      <c r="L151" s="3">
        <v>79.768000000000001</v>
      </c>
      <c r="M151" s="3">
        <v>79.787999999999997</v>
      </c>
      <c r="N151" s="3">
        <v>79.777999999999992</v>
      </c>
      <c r="O151" s="7" t="s">
        <v>170</v>
      </c>
      <c r="P151" s="7">
        <v>25377</v>
      </c>
      <c r="Q151" s="7">
        <f t="shared" si="21"/>
        <v>25.376999999999999</v>
      </c>
      <c r="R151" s="7">
        <v>2043.4999999999998</v>
      </c>
      <c r="S151" s="4">
        <v>2.0019999999999998</v>
      </c>
      <c r="T151" s="4">
        <v>1</v>
      </c>
      <c r="U151" s="3">
        <v>26.9101</v>
      </c>
      <c r="V151" s="3">
        <v>4.1109999999999998</v>
      </c>
      <c r="W151" s="3">
        <v>1.7381</v>
      </c>
      <c r="X151" s="3">
        <v>0.74080000000000001</v>
      </c>
      <c r="Y151" s="3">
        <f>V151/U151*100</f>
        <v>15.276791985165419</v>
      </c>
      <c r="Z151" s="3">
        <f>W151/U151*100</f>
        <v>6.4589131961605499</v>
      </c>
      <c r="AA151" s="3">
        <f>X151/U151*100</f>
        <v>2.7528697403577098</v>
      </c>
      <c r="AB151" s="3">
        <f>(U151-SUM(V151:X151))/U151*100</f>
        <v>75.511425078316321</v>
      </c>
      <c r="AC151" s="3">
        <f t="shared" si="18"/>
        <v>6.4589131961605498E-2</v>
      </c>
      <c r="AD151" s="3">
        <f t="shared" si="19"/>
        <v>264.23975810940868</v>
      </c>
      <c r="AE151" s="3">
        <f t="shared" si="20"/>
        <v>6.4589131961605499</v>
      </c>
    </row>
    <row r="152" spans="1:46" ht="15.75" customHeight="1" x14ac:dyDescent="0.25">
      <c r="A152" s="1">
        <v>341</v>
      </c>
      <c r="B152" s="1" t="s">
        <v>15</v>
      </c>
      <c r="C152" s="1" t="s">
        <v>20</v>
      </c>
      <c r="D152" s="1">
        <v>12</v>
      </c>
      <c r="E152" s="1" t="s">
        <v>17</v>
      </c>
      <c r="F152" s="1">
        <v>3</v>
      </c>
      <c r="G152" s="1" t="s">
        <v>18</v>
      </c>
      <c r="H152" s="1">
        <v>0</v>
      </c>
      <c r="I152" s="1">
        <v>2</v>
      </c>
      <c r="J152" s="3">
        <v>78.5</v>
      </c>
      <c r="K152" s="3">
        <v>78.52</v>
      </c>
      <c r="L152" s="3">
        <v>80.268000000000001</v>
      </c>
      <c r="M152" s="3">
        <v>80.287999999999997</v>
      </c>
      <c r="N152" s="3">
        <v>80.277999999999992</v>
      </c>
      <c r="O152" s="7" t="s">
        <v>171</v>
      </c>
      <c r="P152" s="7">
        <v>25424</v>
      </c>
      <c r="Q152" s="7">
        <f t="shared" si="21"/>
        <v>25.423999999999999</v>
      </c>
      <c r="R152" s="7">
        <v>2043.4999999999998</v>
      </c>
      <c r="S152" s="4">
        <v>1.8169999999999999</v>
      </c>
      <c r="T152" s="4">
        <v>1</v>
      </c>
      <c r="U152" s="3">
        <v>24.7987</v>
      </c>
      <c r="V152" s="3">
        <v>4.5094000000000003</v>
      </c>
      <c r="W152" s="3">
        <v>1.5497000000000001</v>
      </c>
      <c r="X152" s="3">
        <v>1.3399000000000001</v>
      </c>
      <c r="Y152" s="3">
        <f>V152/U152*100</f>
        <v>18.184017710605797</v>
      </c>
      <c r="Z152" s="3">
        <f>W152/U152*100</f>
        <v>6.2491178973091328</v>
      </c>
      <c r="AA152" s="3">
        <f>X152/U152*100</f>
        <v>5.4031058079657406</v>
      </c>
      <c r="AB152" s="3">
        <f>(U152-SUM(V152:X152))/U152*100</f>
        <v>70.163758584119336</v>
      </c>
      <c r="AC152" s="3">
        <f t="shared" si="18"/>
        <v>6.2491178973091331E-2</v>
      </c>
      <c r="AD152" s="3">
        <f t="shared" si="19"/>
        <v>232.03221592865751</v>
      </c>
      <c r="AE152" s="3">
        <f t="shared" si="20"/>
        <v>6.2491178973091328</v>
      </c>
    </row>
    <row r="153" spans="1:46" ht="15.75" customHeight="1" x14ac:dyDescent="0.25">
      <c r="A153" s="1">
        <v>341</v>
      </c>
      <c r="B153" s="1" t="s">
        <v>15</v>
      </c>
      <c r="C153" s="1" t="s">
        <v>20</v>
      </c>
      <c r="D153" s="1">
        <v>12</v>
      </c>
      <c r="E153" s="1" t="s">
        <v>17</v>
      </c>
      <c r="F153" s="1">
        <v>3</v>
      </c>
      <c r="G153" s="1" t="s">
        <v>18</v>
      </c>
      <c r="H153" s="1">
        <v>51</v>
      </c>
      <c r="I153" s="1">
        <v>53</v>
      </c>
      <c r="J153" s="3">
        <v>79.010000000000005</v>
      </c>
      <c r="K153" s="3">
        <v>79.03</v>
      </c>
      <c r="L153" s="3">
        <v>80.778000000000006</v>
      </c>
      <c r="M153" s="3">
        <v>80.798000000000002</v>
      </c>
      <c r="N153" s="3">
        <v>80.788000000000011</v>
      </c>
      <c r="O153" s="7" t="s">
        <v>172</v>
      </c>
      <c r="P153" s="7">
        <v>25473</v>
      </c>
      <c r="Q153" s="7">
        <f t="shared" si="21"/>
        <v>25.472999999999999</v>
      </c>
      <c r="R153" s="7">
        <v>2043.4999999999998</v>
      </c>
      <c r="S153" s="4">
        <v>1.8169999999999999</v>
      </c>
      <c r="T153" s="4">
        <v>1</v>
      </c>
      <c r="U153" s="17"/>
      <c r="V153" s="3"/>
      <c r="W153" s="3"/>
      <c r="X153" s="3"/>
      <c r="Y153" s="3">
        <v>11.671199485402816</v>
      </c>
      <c r="Z153" s="3">
        <v>4.3933734327920293</v>
      </c>
      <c r="AA153" s="3">
        <v>5.4445735952963998</v>
      </c>
      <c r="AB153" s="3">
        <v>78.490853486508755</v>
      </c>
      <c r="AC153" s="3">
        <f t="shared" si="18"/>
        <v>4.393373432792029E-2</v>
      </c>
      <c r="AD153" s="3">
        <f t="shared" si="19"/>
        <v>163.12769094207397</v>
      </c>
      <c r="AE153" s="3">
        <f t="shared" si="20"/>
        <v>4.3933734327920293</v>
      </c>
    </row>
    <row r="154" spans="1:46" ht="15.75" customHeight="1" x14ac:dyDescent="0.25">
      <c r="A154" s="1">
        <v>341</v>
      </c>
      <c r="B154" s="1" t="s">
        <v>15</v>
      </c>
      <c r="C154" s="1" t="s">
        <v>20</v>
      </c>
      <c r="D154" s="1">
        <v>12</v>
      </c>
      <c r="E154" s="1" t="s">
        <v>17</v>
      </c>
      <c r="F154" s="1">
        <v>3</v>
      </c>
      <c r="G154" s="1" t="s">
        <v>18</v>
      </c>
      <c r="H154" s="1">
        <v>100</v>
      </c>
      <c r="I154" s="1">
        <v>102</v>
      </c>
      <c r="J154" s="3">
        <v>79.5</v>
      </c>
      <c r="K154" s="3">
        <v>79.52</v>
      </c>
      <c r="L154" s="3">
        <v>81.268000000000001</v>
      </c>
      <c r="M154" s="3">
        <v>81.287999999999997</v>
      </c>
      <c r="N154" s="3">
        <v>81.277999999999992</v>
      </c>
      <c r="O154" s="7" t="s">
        <v>173</v>
      </c>
      <c r="P154" s="7">
        <v>25535</v>
      </c>
      <c r="Q154" s="7">
        <f t="shared" si="21"/>
        <v>25.535</v>
      </c>
      <c r="R154" s="7">
        <v>2043.4999999999998</v>
      </c>
      <c r="S154" s="4">
        <v>1.8169999999999999</v>
      </c>
      <c r="T154" s="4">
        <v>0.8</v>
      </c>
      <c r="U154" s="3">
        <v>21.171900000000001</v>
      </c>
      <c r="V154" s="3">
        <v>1.0954999999999999</v>
      </c>
      <c r="W154" s="3">
        <v>0.61</v>
      </c>
      <c r="X154" s="3">
        <v>0.1249</v>
      </c>
      <c r="Y154" s="3">
        <f>V154/U154*100</f>
        <v>5.1743112332856276</v>
      </c>
      <c r="Z154" s="3">
        <f>W154/U154*100</f>
        <v>2.8811774096798115</v>
      </c>
      <c r="AA154" s="3">
        <f>X154/U154*100</f>
        <v>0.58993288273607947</v>
      </c>
      <c r="AB154" s="3">
        <f>(U154-SUM(V154:X154))/U154*100</f>
        <v>91.354578474298478</v>
      </c>
      <c r="AC154" s="3">
        <f t="shared" si="18"/>
        <v>2.8811774096798116E-2</v>
      </c>
      <c r="AD154" s="3">
        <f t="shared" si="19"/>
        <v>85.583404229190577</v>
      </c>
      <c r="AE154" s="3">
        <f t="shared" si="20"/>
        <v>2.3049419277438492</v>
      </c>
    </row>
    <row r="155" spans="1:46" ht="15.75" customHeight="1" x14ac:dyDescent="0.25">
      <c r="A155" s="1">
        <v>341</v>
      </c>
      <c r="B155" s="1" t="s">
        <v>15</v>
      </c>
      <c r="C155" s="1" t="s">
        <v>20</v>
      </c>
      <c r="D155" s="1">
        <v>13</v>
      </c>
      <c r="E155" s="1" t="s">
        <v>17</v>
      </c>
      <c r="F155" s="1">
        <v>1</v>
      </c>
      <c r="G155" s="1" t="s">
        <v>18</v>
      </c>
      <c r="H155" s="1">
        <v>0</v>
      </c>
      <c r="I155" s="1">
        <v>2</v>
      </c>
      <c r="J155" s="3">
        <v>80.2</v>
      </c>
      <c r="K155" s="3">
        <v>80.22</v>
      </c>
      <c r="L155" s="3">
        <v>81.968000000000004</v>
      </c>
      <c r="M155" s="3">
        <v>81.988</v>
      </c>
      <c r="N155" s="3">
        <v>81.978000000000009</v>
      </c>
      <c r="O155" s="7" t="s">
        <v>174</v>
      </c>
      <c r="P155" s="7">
        <v>25574</v>
      </c>
      <c r="Q155" s="7">
        <f t="shared" si="21"/>
        <v>25.574000000000002</v>
      </c>
      <c r="R155" s="7">
        <v>2043.4999999999998</v>
      </c>
      <c r="S155" s="4">
        <v>2.0019999999999998</v>
      </c>
      <c r="T155" s="4">
        <v>1</v>
      </c>
      <c r="U155" s="3">
        <v>20.176300000000001</v>
      </c>
      <c r="V155" s="17">
        <v>3.4192999999999998</v>
      </c>
      <c r="W155" s="17">
        <v>1.4995000000000001</v>
      </c>
      <c r="X155" s="17">
        <v>0.4728</v>
      </c>
      <c r="Y155" s="3">
        <f>V155/U155*100</f>
        <v>16.94711121464292</v>
      </c>
      <c r="Z155" s="3">
        <f>W155/U155*100</f>
        <v>7.4319870342927103</v>
      </c>
      <c r="AA155" s="3">
        <f>X155/U155*100</f>
        <v>2.3433434276849572</v>
      </c>
      <c r="AB155" s="3">
        <f>(U155-SUM(V155:X155))/U155*100</f>
        <v>73.277558323379409</v>
      </c>
      <c r="AC155" s="3">
        <f t="shared" si="18"/>
        <v>7.43198703429271E-2</v>
      </c>
      <c r="AD155" s="3">
        <f t="shared" si="19"/>
        <v>304.04905540163452</v>
      </c>
      <c r="AE155" s="3">
        <f t="shared" si="20"/>
        <v>7.4319870342927103</v>
      </c>
    </row>
    <row r="156" spans="1:46" ht="15.75" customHeight="1" x14ac:dyDescent="0.25">
      <c r="A156" s="1">
        <v>341</v>
      </c>
      <c r="B156" s="1" t="s">
        <v>15</v>
      </c>
      <c r="C156" s="1" t="s">
        <v>20</v>
      </c>
      <c r="D156" s="1">
        <v>12</v>
      </c>
      <c r="E156" s="1" t="s">
        <v>17</v>
      </c>
      <c r="F156" s="1" t="s">
        <v>33</v>
      </c>
      <c r="G156" s="1" t="s">
        <v>18</v>
      </c>
      <c r="H156" s="1">
        <v>0</v>
      </c>
      <c r="I156" s="1">
        <v>2</v>
      </c>
      <c r="J156" s="3">
        <v>80.23</v>
      </c>
      <c r="K156" s="3">
        <v>80.25</v>
      </c>
      <c r="L156" s="3">
        <v>81.998000000000005</v>
      </c>
      <c r="M156" s="3">
        <v>82.018000000000001</v>
      </c>
      <c r="N156" s="3">
        <v>82.00800000000001</v>
      </c>
      <c r="O156" s="7" t="s">
        <v>175</v>
      </c>
      <c r="P156" s="7">
        <v>25575</v>
      </c>
      <c r="Q156" s="7">
        <f t="shared" si="21"/>
        <v>25.574999999999999</v>
      </c>
      <c r="R156" s="7">
        <v>2043.4999999999998</v>
      </c>
      <c r="S156" s="4">
        <v>2.0019999999999998</v>
      </c>
      <c r="T156" s="4">
        <v>1</v>
      </c>
      <c r="U156" s="3">
        <v>17.334900000000001</v>
      </c>
      <c r="V156" s="3">
        <v>1.5161</v>
      </c>
      <c r="W156" s="3">
        <v>0.58679999999999999</v>
      </c>
      <c r="X156" s="3">
        <v>8.8200000000000001E-2</v>
      </c>
      <c r="Y156" s="3">
        <f>V156/U156*100</f>
        <v>8.7459402707832172</v>
      </c>
      <c r="Z156" s="3">
        <f>W156/U156*100</f>
        <v>3.3850786563522139</v>
      </c>
      <c r="AA156" s="3">
        <f>X156/U156*100</f>
        <v>0.50880016613882972</v>
      </c>
      <c r="AB156" s="3">
        <f>(U156-SUM(V156:X156))/U156*100</f>
        <v>87.360180906725731</v>
      </c>
      <c r="AC156" s="3">
        <f t="shared" si="18"/>
        <v>3.3850786563522139E-2</v>
      </c>
      <c r="AD156" s="3">
        <f t="shared" si="19"/>
        <v>138.48651284980008</v>
      </c>
      <c r="AE156" s="3">
        <f t="shared" si="20"/>
        <v>3.3850786563522139</v>
      </c>
    </row>
    <row r="157" spans="1:46" ht="15.75" customHeight="1" x14ac:dyDescent="0.25">
      <c r="A157" s="1">
        <v>341</v>
      </c>
      <c r="B157" s="1" t="s">
        <v>15</v>
      </c>
      <c r="C157" s="1" t="s">
        <v>20</v>
      </c>
      <c r="D157" s="1">
        <v>13</v>
      </c>
      <c r="E157" s="1" t="s">
        <v>17</v>
      </c>
      <c r="F157" s="1">
        <v>1</v>
      </c>
      <c r="G157" s="1" t="s">
        <v>18</v>
      </c>
      <c r="H157" s="1">
        <v>51</v>
      </c>
      <c r="I157" s="1">
        <v>53</v>
      </c>
      <c r="J157" s="3">
        <v>80.709999999999994</v>
      </c>
      <c r="K157" s="3">
        <v>80.73</v>
      </c>
      <c r="L157" s="3">
        <v>82.477999999999994</v>
      </c>
      <c r="M157" s="3">
        <v>82.498000000000005</v>
      </c>
      <c r="N157" s="3">
        <v>82.488</v>
      </c>
      <c r="O157" s="7" t="s">
        <v>176</v>
      </c>
      <c r="P157" s="7">
        <v>25594</v>
      </c>
      <c r="Q157" s="7">
        <f t="shared" si="21"/>
        <v>25.594000000000001</v>
      </c>
      <c r="R157" s="7">
        <v>2043.4999999999998</v>
      </c>
      <c r="S157" s="4">
        <v>2.0190000000000001</v>
      </c>
      <c r="T157" s="4">
        <v>1</v>
      </c>
      <c r="U157" s="17"/>
      <c r="V157" s="3"/>
      <c r="W157" s="3"/>
      <c r="X157" s="3"/>
      <c r="Y157" s="3">
        <v>19.943378141385821</v>
      </c>
      <c r="Z157" s="3">
        <v>7.5296631676919983</v>
      </c>
      <c r="AA157" s="3">
        <v>5.4131740783398641</v>
      </c>
      <c r="AB157" s="3">
        <v>67.113784612582322</v>
      </c>
      <c r="AC157" s="3">
        <f t="shared" si="18"/>
        <v>7.5296631676919981E-2</v>
      </c>
      <c r="AD157" s="3">
        <f t="shared" si="19"/>
        <v>310.66083833337592</v>
      </c>
      <c r="AE157" s="3">
        <f t="shared" si="20"/>
        <v>7.5296631676919983</v>
      </c>
    </row>
    <row r="158" spans="1:46" ht="15.75" customHeight="1" x14ac:dyDescent="0.25">
      <c r="A158" s="1">
        <v>341</v>
      </c>
      <c r="B158" s="1" t="s">
        <v>15</v>
      </c>
      <c r="C158" s="1" t="s">
        <v>20</v>
      </c>
      <c r="D158" s="1">
        <v>13</v>
      </c>
      <c r="E158" s="1" t="s">
        <v>17</v>
      </c>
      <c r="F158" s="1">
        <v>1</v>
      </c>
      <c r="G158" s="1" t="s">
        <v>18</v>
      </c>
      <c r="H158" s="1">
        <v>100</v>
      </c>
      <c r="I158" s="1">
        <v>102</v>
      </c>
      <c r="J158" s="3">
        <v>81.2</v>
      </c>
      <c r="K158" s="3">
        <v>81.22</v>
      </c>
      <c r="L158" s="3">
        <v>82.968000000000004</v>
      </c>
      <c r="M158" s="3">
        <v>82.988</v>
      </c>
      <c r="N158" s="3">
        <v>82.978000000000009</v>
      </c>
      <c r="O158" s="7" t="s">
        <v>177</v>
      </c>
      <c r="P158" s="7">
        <v>25611</v>
      </c>
      <c r="Q158" s="7">
        <f t="shared" si="21"/>
        <v>25.611000000000001</v>
      </c>
      <c r="R158" s="7">
        <v>2043.4999999999998</v>
      </c>
      <c r="S158" s="4">
        <v>2.0190000000000001</v>
      </c>
      <c r="T158" s="4">
        <v>1</v>
      </c>
      <c r="U158" s="3">
        <v>36.2029</v>
      </c>
      <c r="V158" s="3">
        <v>6.0579999999999998</v>
      </c>
      <c r="W158" s="3">
        <v>1.9826999999999999</v>
      </c>
      <c r="X158" s="3">
        <v>4.4344999999999999</v>
      </c>
      <c r="Y158" s="3">
        <f>V158/U158*100</f>
        <v>16.733466103544192</v>
      </c>
      <c r="Z158" s="3">
        <f>W158/U158*100</f>
        <v>5.4766330874045996</v>
      </c>
      <c r="AA158" s="3">
        <f>X158/U158*100</f>
        <v>12.249018725019265</v>
      </c>
      <c r="AB158" s="3">
        <f>(U158-SUM(V158:X158))/U158*100</f>
        <v>65.540882084031935</v>
      </c>
      <c r="AC158" s="3">
        <f t="shared" si="18"/>
        <v>5.4766330874045997E-2</v>
      </c>
      <c r="AD158" s="3">
        <f t="shared" si="19"/>
        <v>225.95637922790715</v>
      </c>
      <c r="AE158" s="3">
        <f t="shared" si="20"/>
        <v>5.4766330874045996</v>
      </c>
    </row>
    <row r="159" spans="1:46" ht="15.75" customHeight="1" x14ac:dyDescent="0.25">
      <c r="A159" s="1">
        <v>341</v>
      </c>
      <c r="B159" s="1" t="s">
        <v>15</v>
      </c>
      <c r="C159" s="1" t="s">
        <v>20</v>
      </c>
      <c r="D159" s="1">
        <v>13</v>
      </c>
      <c r="E159" s="1" t="s">
        <v>17</v>
      </c>
      <c r="F159" s="1">
        <v>2</v>
      </c>
      <c r="G159" s="1" t="s">
        <v>18</v>
      </c>
      <c r="H159" s="1">
        <v>5</v>
      </c>
      <c r="I159" s="1">
        <v>7</v>
      </c>
      <c r="J159" s="3">
        <v>81.75</v>
      </c>
      <c r="K159" s="3">
        <v>81.77</v>
      </c>
      <c r="L159" s="3">
        <v>83.518000000000001</v>
      </c>
      <c r="M159" s="3">
        <v>83.537999999999997</v>
      </c>
      <c r="N159" s="3">
        <v>83.527999999999992</v>
      </c>
      <c r="O159" s="7" t="s">
        <v>178</v>
      </c>
      <c r="P159" s="7">
        <v>25629</v>
      </c>
      <c r="Q159" s="7">
        <f t="shared" si="21"/>
        <v>25.629000000000001</v>
      </c>
      <c r="R159" s="7">
        <v>2043.4999999999998</v>
      </c>
      <c r="S159" s="4">
        <v>1.927</v>
      </c>
      <c r="T159" s="4">
        <v>1</v>
      </c>
      <c r="U159" s="3">
        <v>28.6844</v>
      </c>
      <c r="V159" s="3">
        <v>6.0311000000000003</v>
      </c>
      <c r="W159" s="3">
        <v>1.8841000000000001</v>
      </c>
      <c r="X159" s="3">
        <v>1.0744</v>
      </c>
      <c r="Y159" s="3">
        <f>V159/U159*100</f>
        <v>21.025714325556748</v>
      </c>
      <c r="Z159" s="3">
        <f>W159/U159*100</f>
        <v>6.5683786308934486</v>
      </c>
      <c r="AA159" s="3">
        <f>X159/U159*100</f>
        <v>3.7455899373875696</v>
      </c>
      <c r="AB159" s="3">
        <f>(U159-SUM(V159:X159))/U159*100</f>
        <v>68.660317106162239</v>
      </c>
      <c r="AC159" s="3">
        <f t="shared" si="18"/>
        <v>6.5683786308934483E-2</v>
      </c>
      <c r="AD159" s="3">
        <f t="shared" si="19"/>
        <v>258.65122298008674</v>
      </c>
      <c r="AE159" s="3">
        <f t="shared" si="20"/>
        <v>6.5683786308934486</v>
      </c>
    </row>
    <row r="160" spans="1:46" ht="15.75" customHeight="1" x14ac:dyDescent="0.25">
      <c r="A160" s="1">
        <v>341</v>
      </c>
      <c r="B160" s="1" t="s">
        <v>15</v>
      </c>
      <c r="C160" s="1" t="s">
        <v>20</v>
      </c>
      <c r="D160" s="1">
        <v>13</v>
      </c>
      <c r="E160" s="1" t="s">
        <v>17</v>
      </c>
      <c r="F160" s="1">
        <v>2</v>
      </c>
      <c r="G160" s="1" t="s">
        <v>18</v>
      </c>
      <c r="H160" s="1">
        <v>51</v>
      </c>
      <c r="I160" s="1">
        <v>53</v>
      </c>
      <c r="J160" s="3">
        <v>82.21</v>
      </c>
      <c r="K160" s="3">
        <v>82.23</v>
      </c>
      <c r="L160" s="3">
        <v>83.977999999999994</v>
      </c>
      <c r="M160" s="3">
        <v>83.998000000000005</v>
      </c>
      <c r="N160" s="3">
        <v>83.988</v>
      </c>
      <c r="O160" s="7" t="s">
        <v>179</v>
      </c>
      <c r="P160" s="7">
        <v>25643</v>
      </c>
      <c r="Q160" s="7">
        <f t="shared" si="21"/>
        <v>25.643000000000001</v>
      </c>
      <c r="R160" s="7">
        <v>2043.4999999999998</v>
      </c>
      <c r="S160" s="4">
        <v>1.927</v>
      </c>
      <c r="T160" s="4">
        <v>1</v>
      </c>
      <c r="U160" s="17"/>
      <c r="V160" s="3"/>
      <c r="W160" s="3"/>
      <c r="X160" s="3"/>
      <c r="Y160" s="3">
        <v>17.918254291860581</v>
      </c>
      <c r="Z160" s="3">
        <v>6.6261968702107614</v>
      </c>
      <c r="AA160" s="3">
        <v>4.3839545575973995</v>
      </c>
      <c r="AB160" s="3">
        <v>71.071594280331254</v>
      </c>
      <c r="AC160" s="3">
        <f t="shared" si="18"/>
        <v>6.6261968702107613E-2</v>
      </c>
      <c r="AD160" s="3">
        <f t="shared" si="19"/>
        <v>260.92800377339256</v>
      </c>
      <c r="AE160" s="3">
        <f t="shared" si="20"/>
        <v>6.6261968702107614</v>
      </c>
    </row>
    <row r="161" spans="1:31" ht="15.75" customHeight="1" x14ac:dyDescent="0.25">
      <c r="A161" s="1">
        <v>341</v>
      </c>
      <c r="B161" s="1" t="s">
        <v>15</v>
      </c>
      <c r="C161" s="1" t="s">
        <v>20</v>
      </c>
      <c r="D161" s="1">
        <v>13</v>
      </c>
      <c r="E161" s="1" t="s">
        <v>17</v>
      </c>
      <c r="F161" s="1">
        <v>2</v>
      </c>
      <c r="G161" s="1" t="s">
        <v>18</v>
      </c>
      <c r="H161" s="1">
        <v>100</v>
      </c>
      <c r="I161" s="1">
        <v>102</v>
      </c>
      <c r="J161" s="3">
        <v>82.7</v>
      </c>
      <c r="K161" s="3">
        <v>82.72</v>
      </c>
      <c r="L161" s="3">
        <v>84.468000000000004</v>
      </c>
      <c r="M161" s="3">
        <v>84.488</v>
      </c>
      <c r="N161" s="3">
        <v>84.478000000000009</v>
      </c>
      <c r="O161" s="7" t="s">
        <v>180</v>
      </c>
      <c r="P161" s="7">
        <v>25659</v>
      </c>
      <c r="Q161" s="7">
        <f t="shared" si="21"/>
        <v>25.658999999999999</v>
      </c>
      <c r="R161" s="7">
        <v>2043.4999999999998</v>
      </c>
      <c r="S161" s="4">
        <v>1.927</v>
      </c>
      <c r="T161" s="4">
        <v>1</v>
      </c>
      <c r="U161" s="3">
        <v>29.319099999999999</v>
      </c>
      <c r="V161" s="17">
        <v>5.6742999999999997</v>
      </c>
      <c r="W161" s="17">
        <v>1.9435</v>
      </c>
      <c r="X161" s="17">
        <v>1.1651</v>
      </c>
      <c r="Y161" s="3">
        <f>V161/U161*100</f>
        <v>19.353595437786289</v>
      </c>
      <c r="Z161" s="3">
        <f>W161/U161*100</f>
        <v>6.6287846489148716</v>
      </c>
      <c r="AA161" s="3">
        <f>X161/U161*100</f>
        <v>3.9738600434529028</v>
      </c>
      <c r="AB161" s="3">
        <f>(U161-SUM(V161:X161))/U161*100</f>
        <v>70.043759869845942</v>
      </c>
      <c r="AC161" s="3">
        <f t="shared" si="18"/>
        <v>6.6287846489148719E-2</v>
      </c>
      <c r="AD161" s="3">
        <f t="shared" si="19"/>
        <v>261.02990595720877</v>
      </c>
      <c r="AE161" s="3">
        <f t="shared" si="20"/>
        <v>6.6287846489148716</v>
      </c>
    </row>
    <row r="162" spans="1:31" ht="15.75" customHeight="1" x14ac:dyDescent="0.25">
      <c r="A162" s="1">
        <v>341</v>
      </c>
      <c r="B162" s="1" t="s">
        <v>15</v>
      </c>
      <c r="C162" s="1" t="s">
        <v>20</v>
      </c>
      <c r="D162" s="1">
        <v>13</v>
      </c>
      <c r="E162" s="1" t="s">
        <v>17</v>
      </c>
      <c r="F162" s="1" t="s">
        <v>33</v>
      </c>
      <c r="G162" s="1" t="s">
        <v>18</v>
      </c>
      <c r="H162" s="1">
        <v>2</v>
      </c>
      <c r="I162" s="1">
        <v>4</v>
      </c>
      <c r="J162" s="3">
        <v>83.12</v>
      </c>
      <c r="K162" s="3">
        <v>83.14</v>
      </c>
      <c r="L162" s="3">
        <v>84.888000000000005</v>
      </c>
      <c r="M162" s="3">
        <v>84.908000000000001</v>
      </c>
      <c r="N162" s="3">
        <v>84.897999999999996</v>
      </c>
      <c r="O162" s="7" t="s">
        <v>181</v>
      </c>
      <c r="P162" s="7">
        <v>25672</v>
      </c>
      <c r="Q162" s="7">
        <f t="shared" si="21"/>
        <v>25.672000000000001</v>
      </c>
      <c r="R162" s="7">
        <v>2043.4999999999998</v>
      </c>
      <c r="S162" s="4">
        <v>1.927</v>
      </c>
      <c r="T162" s="4">
        <v>1</v>
      </c>
      <c r="U162" s="3">
        <v>31.198900000000002</v>
      </c>
      <c r="V162" s="17">
        <v>5.7175000000000002</v>
      </c>
      <c r="W162" s="17">
        <v>1.9537</v>
      </c>
      <c r="X162" s="17">
        <v>1.1241000000000001</v>
      </c>
      <c r="Y162" s="3">
        <f>V162/U162*100</f>
        <v>18.325966620618033</v>
      </c>
      <c r="Z162" s="3">
        <f>W162/U162*100</f>
        <v>6.2620797528117969</v>
      </c>
      <c r="AA162" s="3">
        <f>X162/U162*100</f>
        <v>3.6030116446413176</v>
      </c>
      <c r="AB162" s="3">
        <f>(U162-SUM(V162:X162))/U162*100</f>
        <v>71.808941981928854</v>
      </c>
      <c r="AC162" s="3">
        <f t="shared" ref="AC162:AC193" si="22">(Z162/100)</f>
        <v>6.2620797528117972E-2</v>
      </c>
      <c r="AD162" s="3">
        <f t="shared" ref="AD162:AD193" si="23">S162*R162*AC162*T162</f>
        <v>246.58971071576238</v>
      </c>
      <c r="AE162" s="3">
        <f t="shared" ref="AE162:AE193" si="24">Z162*T162</f>
        <v>6.2620797528117969</v>
      </c>
    </row>
    <row r="163" spans="1:31" ht="15.75" customHeight="1" x14ac:dyDescent="0.25">
      <c r="A163" s="1">
        <v>341</v>
      </c>
      <c r="B163" s="1" t="s">
        <v>15</v>
      </c>
      <c r="C163" s="1" t="s">
        <v>20</v>
      </c>
      <c r="D163" s="1">
        <v>14</v>
      </c>
      <c r="E163" s="1" t="s">
        <v>17</v>
      </c>
      <c r="F163" s="1">
        <v>1</v>
      </c>
      <c r="G163" s="1" t="s">
        <v>18</v>
      </c>
      <c r="H163" s="1">
        <v>0</v>
      </c>
      <c r="I163" s="1">
        <v>4</v>
      </c>
      <c r="J163" s="3">
        <v>83.3</v>
      </c>
      <c r="K163" s="3">
        <v>83.34</v>
      </c>
      <c r="L163" s="3">
        <v>85.067999999999998</v>
      </c>
      <c r="M163" s="3">
        <v>85.108000000000004</v>
      </c>
      <c r="N163" s="3">
        <v>85.087999999999994</v>
      </c>
      <c r="O163" s="7" t="s">
        <v>182</v>
      </c>
      <c r="P163" s="7">
        <v>25678</v>
      </c>
      <c r="Q163" s="7">
        <f t="shared" si="21"/>
        <v>25.678000000000001</v>
      </c>
      <c r="R163" s="7">
        <v>2043.4999999999998</v>
      </c>
      <c r="S163" s="4">
        <v>1.88</v>
      </c>
      <c r="T163" s="4">
        <v>1</v>
      </c>
      <c r="U163" s="3">
        <v>28.458200000000001</v>
      </c>
      <c r="V163" s="17">
        <v>5.7291999999999996</v>
      </c>
      <c r="W163" s="17">
        <v>1.9297</v>
      </c>
      <c r="X163" s="17">
        <v>3.4691000000000001</v>
      </c>
      <c r="Y163" s="3">
        <f>V163/U163*100</f>
        <v>20.13198304882248</v>
      </c>
      <c r="Z163" s="3">
        <f>W163/U163*100</f>
        <v>6.780822399167902</v>
      </c>
      <c r="AA163" s="3">
        <f>X163/U163*100</f>
        <v>12.190159602504727</v>
      </c>
      <c r="AB163" s="3">
        <f>(U163-SUM(V163:X163))/U163*100</f>
        <v>60.897034949504892</v>
      </c>
      <c r="AC163" s="3">
        <f t="shared" si="22"/>
        <v>6.7808223991679017E-2</v>
      </c>
      <c r="AD163" s="3">
        <f t="shared" si="23"/>
        <v>260.50427876675258</v>
      </c>
      <c r="AE163" s="3">
        <f t="shared" si="24"/>
        <v>6.780822399167902</v>
      </c>
    </row>
    <row r="164" spans="1:31" ht="15.75" customHeight="1" x14ac:dyDescent="0.25">
      <c r="A164" s="1">
        <v>341</v>
      </c>
      <c r="B164" s="1" t="s">
        <v>15</v>
      </c>
      <c r="C164" s="1" t="s">
        <v>20</v>
      </c>
      <c r="D164" s="1">
        <v>14</v>
      </c>
      <c r="E164" s="1" t="s">
        <v>17</v>
      </c>
      <c r="F164" s="1">
        <v>1</v>
      </c>
      <c r="G164" s="1" t="s">
        <v>18</v>
      </c>
      <c r="H164" s="1">
        <v>51</v>
      </c>
      <c r="I164" s="1">
        <v>55</v>
      </c>
      <c r="J164" s="3">
        <v>83.81</v>
      </c>
      <c r="K164" s="3">
        <v>83.85</v>
      </c>
      <c r="L164" s="3">
        <v>85.578000000000003</v>
      </c>
      <c r="M164" s="3">
        <v>85.617999999999995</v>
      </c>
      <c r="N164" s="3">
        <v>85.597999999999999</v>
      </c>
      <c r="O164" s="7" t="s">
        <v>183</v>
      </c>
      <c r="P164" s="7">
        <v>25693</v>
      </c>
      <c r="Q164" s="7">
        <f t="shared" si="21"/>
        <v>25.693000000000001</v>
      </c>
      <c r="R164" s="7">
        <v>2043.4999999999998</v>
      </c>
      <c r="S164" s="4">
        <v>1.88</v>
      </c>
      <c r="T164" s="4">
        <v>1</v>
      </c>
      <c r="U164" s="17"/>
      <c r="V164" s="3"/>
      <c r="W164" s="3"/>
      <c r="X164" s="3"/>
      <c r="Y164" s="3">
        <v>22.028825761803773</v>
      </c>
      <c r="Z164" s="3">
        <v>6.7875181381850602</v>
      </c>
      <c r="AA164" s="3">
        <v>4.5045484987163729</v>
      </c>
      <c r="AB164" s="3">
        <v>66.679107601294803</v>
      </c>
      <c r="AC164" s="3">
        <f t="shared" si="22"/>
        <v>6.7875181381850599E-2</v>
      </c>
      <c r="AD164" s="3">
        <f t="shared" si="23"/>
        <v>260.76151432916595</v>
      </c>
      <c r="AE164" s="3">
        <f t="shared" si="24"/>
        <v>6.7875181381850602</v>
      </c>
    </row>
    <row r="165" spans="1:31" ht="15.75" customHeight="1" x14ac:dyDescent="0.25">
      <c r="A165" s="1">
        <v>341</v>
      </c>
      <c r="B165" s="1" t="s">
        <v>15</v>
      </c>
      <c r="C165" s="1" t="s">
        <v>20</v>
      </c>
      <c r="D165" s="1">
        <v>14</v>
      </c>
      <c r="E165" s="1" t="s">
        <v>17</v>
      </c>
      <c r="F165" s="1">
        <v>1</v>
      </c>
      <c r="G165" s="1" t="s">
        <v>18</v>
      </c>
      <c r="H165" s="1">
        <v>100</v>
      </c>
      <c r="I165" s="1">
        <v>104</v>
      </c>
      <c r="J165" s="3">
        <v>84.3</v>
      </c>
      <c r="K165" s="3">
        <v>84.34</v>
      </c>
      <c r="L165" s="3">
        <v>86.067999999999998</v>
      </c>
      <c r="M165" s="3">
        <v>86.108000000000004</v>
      </c>
      <c r="N165" s="3">
        <v>86.087999999999994</v>
      </c>
      <c r="O165" s="7" t="s">
        <v>184</v>
      </c>
      <c r="P165" s="7">
        <v>25708</v>
      </c>
      <c r="Q165" s="7">
        <f t="shared" si="21"/>
        <v>25.707999999999998</v>
      </c>
      <c r="R165" s="7">
        <v>2043.4999999999998</v>
      </c>
      <c r="S165" s="4">
        <v>1.88</v>
      </c>
      <c r="T165" s="4">
        <v>1</v>
      </c>
      <c r="U165" s="3">
        <v>29.848799999999997</v>
      </c>
      <c r="V165" s="17">
        <v>5.4790999999999999</v>
      </c>
      <c r="W165" s="17">
        <v>2.0331999999999999</v>
      </c>
      <c r="X165" s="17">
        <v>1.9020999999999999</v>
      </c>
      <c r="Y165" s="3">
        <f>V165/U165*100</f>
        <v>18.356181823054865</v>
      </c>
      <c r="Z165" s="3">
        <f>W165/U165*100</f>
        <v>6.8116641205006569</v>
      </c>
      <c r="AA165" s="3">
        <f>X165/U165*100</f>
        <v>6.3724504837715426</v>
      </c>
      <c r="AB165" s="3">
        <f>(U165-SUM(V165:X165))/U165*100</f>
        <v>68.459703572672936</v>
      </c>
      <c r="AC165" s="3">
        <f t="shared" si="22"/>
        <v>6.8116641205006573E-2</v>
      </c>
      <c r="AD165" s="3">
        <f t="shared" si="23"/>
        <v>261.68914984857008</v>
      </c>
      <c r="AE165" s="3">
        <f t="shared" si="24"/>
        <v>6.8116641205006569</v>
      </c>
    </row>
    <row r="166" spans="1:31" ht="15.75" customHeight="1" x14ac:dyDescent="0.25">
      <c r="A166" s="1">
        <v>341</v>
      </c>
      <c r="B166" s="1" t="s">
        <v>15</v>
      </c>
      <c r="C166" s="1" t="s">
        <v>20</v>
      </c>
      <c r="D166" s="1">
        <v>14</v>
      </c>
      <c r="E166" s="1" t="s">
        <v>17</v>
      </c>
      <c r="F166" s="1">
        <v>1</v>
      </c>
      <c r="G166" s="1" t="s">
        <v>18</v>
      </c>
      <c r="H166" s="1">
        <v>146</v>
      </c>
      <c r="I166" s="1">
        <v>150</v>
      </c>
      <c r="J166" s="3">
        <v>84.76</v>
      </c>
      <c r="K166" s="3">
        <v>84.8</v>
      </c>
      <c r="L166" s="3">
        <v>86.528000000000006</v>
      </c>
      <c r="M166" s="3">
        <v>86.567999999999998</v>
      </c>
      <c r="N166" s="3">
        <v>86.548000000000002</v>
      </c>
      <c r="O166" s="7" t="s">
        <v>185</v>
      </c>
      <c r="P166" s="7">
        <v>25722</v>
      </c>
      <c r="Q166" s="7">
        <f t="shared" si="21"/>
        <v>25.722000000000001</v>
      </c>
      <c r="R166" s="7">
        <v>2043.4999999999998</v>
      </c>
      <c r="S166" s="4">
        <v>2.129</v>
      </c>
      <c r="T166" s="4">
        <v>1</v>
      </c>
      <c r="U166" s="3">
        <v>26.853200000000001</v>
      </c>
      <c r="V166" s="17">
        <v>5.7262000000000004</v>
      </c>
      <c r="W166" s="17">
        <v>1.6386000000000001</v>
      </c>
      <c r="X166" s="17">
        <v>1.2382</v>
      </c>
      <c r="Y166" s="3">
        <f>V166/U166*100</f>
        <v>21.324088004409159</v>
      </c>
      <c r="Z166" s="3">
        <f>W166/U166*100</f>
        <v>6.1020660479942794</v>
      </c>
      <c r="AA166" s="3">
        <f>X166/U166*100</f>
        <v>4.6109960824035863</v>
      </c>
      <c r="AB166" s="3">
        <f>(U166-SUM(V166:X166))/U166*100</f>
        <v>67.962849865192979</v>
      </c>
      <c r="AC166" s="3">
        <f t="shared" si="22"/>
        <v>6.1020660479942791E-2</v>
      </c>
      <c r="AD166" s="3">
        <f t="shared" si="23"/>
        <v>265.47718722163455</v>
      </c>
      <c r="AE166" s="3">
        <f t="shared" si="24"/>
        <v>6.1020660479942794</v>
      </c>
    </row>
    <row r="167" spans="1:31" ht="15.75" customHeight="1" x14ac:dyDescent="0.25">
      <c r="A167" s="1">
        <v>341</v>
      </c>
      <c r="B167" s="1" t="s">
        <v>15</v>
      </c>
      <c r="C167" s="1" t="s">
        <v>20</v>
      </c>
      <c r="D167" s="1">
        <v>14</v>
      </c>
      <c r="E167" s="1" t="s">
        <v>17</v>
      </c>
      <c r="F167" s="1">
        <v>2</v>
      </c>
      <c r="G167" s="1" t="s">
        <v>18</v>
      </c>
      <c r="H167" s="1">
        <v>51</v>
      </c>
      <c r="I167" s="1">
        <v>55</v>
      </c>
      <c r="J167" s="3">
        <v>85.31</v>
      </c>
      <c r="K167" s="3">
        <v>85.35</v>
      </c>
      <c r="L167" s="3">
        <v>87.078000000000003</v>
      </c>
      <c r="M167" s="3">
        <v>87.117999999999995</v>
      </c>
      <c r="N167" s="3">
        <v>87.097999999999999</v>
      </c>
      <c r="O167" s="7" t="s">
        <v>186</v>
      </c>
      <c r="P167" s="7">
        <v>25738</v>
      </c>
      <c r="Q167" s="7">
        <f t="shared" si="21"/>
        <v>25.738</v>
      </c>
      <c r="R167" s="7">
        <v>2043.4999999999998</v>
      </c>
      <c r="S167" s="4">
        <v>2.129</v>
      </c>
      <c r="T167" s="4">
        <v>1</v>
      </c>
      <c r="U167" s="17"/>
      <c r="V167" s="3"/>
      <c r="W167" s="3"/>
      <c r="X167" s="3"/>
      <c r="Y167" s="3">
        <v>21.961570819061347</v>
      </c>
      <c r="Z167" s="3">
        <v>6.5838891893515994</v>
      </c>
      <c r="AA167" s="3">
        <v>5.0789465777296998</v>
      </c>
      <c r="AB167" s="3">
        <v>66.375593413857359</v>
      </c>
      <c r="AC167" s="3">
        <f t="shared" si="22"/>
        <v>6.5838891893515994E-2</v>
      </c>
      <c r="AD167" s="3">
        <f t="shared" si="23"/>
        <v>286.43944021918742</v>
      </c>
      <c r="AE167" s="3">
        <f t="shared" si="24"/>
        <v>6.5838891893515994</v>
      </c>
    </row>
    <row r="168" spans="1:31" ht="15.75" customHeight="1" x14ac:dyDescent="0.25">
      <c r="A168" s="1">
        <v>341</v>
      </c>
      <c r="B168" s="1" t="s">
        <v>15</v>
      </c>
      <c r="C168" s="1" t="s">
        <v>20</v>
      </c>
      <c r="D168" s="1">
        <v>14</v>
      </c>
      <c r="E168" s="1" t="s">
        <v>17</v>
      </c>
      <c r="F168" s="1">
        <v>2</v>
      </c>
      <c r="G168" s="1" t="s">
        <v>18</v>
      </c>
      <c r="H168" s="1">
        <v>102</v>
      </c>
      <c r="I168" s="1">
        <v>106</v>
      </c>
      <c r="J168" s="3">
        <v>85.82</v>
      </c>
      <c r="K168" s="3">
        <v>85.86</v>
      </c>
      <c r="L168" s="3">
        <v>87.587999999999994</v>
      </c>
      <c r="M168" s="3">
        <v>87.628</v>
      </c>
      <c r="N168" s="3">
        <v>87.608000000000004</v>
      </c>
      <c r="O168" s="7" t="s">
        <v>187</v>
      </c>
      <c r="P168" s="7">
        <v>25753</v>
      </c>
      <c r="Q168" s="7">
        <f t="shared" si="21"/>
        <v>25.753</v>
      </c>
      <c r="R168" s="7">
        <v>2043.4999999999998</v>
      </c>
      <c r="S168" s="4">
        <v>2.129</v>
      </c>
      <c r="T168" s="4">
        <v>1</v>
      </c>
      <c r="U168" s="3">
        <v>31.1008</v>
      </c>
      <c r="V168" s="17">
        <v>6.9710999999999999</v>
      </c>
      <c r="W168" s="17">
        <v>1.9847999999999999</v>
      </c>
      <c r="X168" s="17">
        <v>1.5775999999999999</v>
      </c>
      <c r="Y168" s="3">
        <f>V168/U168*100</f>
        <v>22.414535960489761</v>
      </c>
      <c r="Z168" s="3">
        <f>W168/U168*100</f>
        <v>6.3818294063175225</v>
      </c>
      <c r="AA168" s="3">
        <f>X168/U168*100</f>
        <v>5.072538326988373</v>
      </c>
      <c r="AB168" s="3">
        <f>(U168-SUM(V168:X168))/U168*100</f>
        <v>66.131096306204341</v>
      </c>
      <c r="AC168" s="3">
        <f t="shared" si="22"/>
        <v>6.3818294063175227E-2</v>
      </c>
      <c r="AD168" s="3">
        <f t="shared" si="23"/>
        <v>277.64860406163183</v>
      </c>
      <c r="AE168" s="3">
        <f t="shared" si="24"/>
        <v>6.3818294063175225</v>
      </c>
    </row>
    <row r="169" spans="1:31" ht="15.75" customHeight="1" x14ac:dyDescent="0.25">
      <c r="A169" s="1">
        <v>341</v>
      </c>
      <c r="B169" s="1" t="s">
        <v>15</v>
      </c>
      <c r="C169" s="1" t="s">
        <v>20</v>
      </c>
      <c r="D169" s="1">
        <v>14</v>
      </c>
      <c r="E169" s="1" t="s">
        <v>17</v>
      </c>
      <c r="F169" s="1">
        <v>3</v>
      </c>
      <c r="G169" s="1" t="s">
        <v>18</v>
      </c>
      <c r="H169" s="1">
        <v>0</v>
      </c>
      <c r="I169" s="1">
        <v>4</v>
      </c>
      <c r="J169" s="3">
        <v>86</v>
      </c>
      <c r="K169" s="3">
        <v>86.04</v>
      </c>
      <c r="L169" s="3">
        <v>87.768000000000001</v>
      </c>
      <c r="M169" s="3">
        <v>87.808000000000007</v>
      </c>
      <c r="N169" s="3">
        <v>87.788000000000011</v>
      </c>
      <c r="O169" s="7" t="s">
        <v>188</v>
      </c>
      <c r="P169" s="7">
        <v>25759</v>
      </c>
      <c r="Q169" s="7">
        <f t="shared" si="21"/>
        <v>25.759</v>
      </c>
      <c r="R169" s="7">
        <v>2043.4999999999998</v>
      </c>
      <c r="S169" s="4">
        <v>2.129</v>
      </c>
      <c r="T169" s="4">
        <v>1</v>
      </c>
      <c r="U169" s="3">
        <v>30.630800000000001</v>
      </c>
      <c r="V169" s="17">
        <v>6.2397</v>
      </c>
      <c r="W169" s="17">
        <v>1.9155</v>
      </c>
      <c r="X169" s="17">
        <v>1.1211</v>
      </c>
      <c r="Y169" s="3">
        <f>V169/U169*100</f>
        <v>20.370672656280604</v>
      </c>
      <c r="Z169" s="3">
        <f>W169/U169*100</f>
        <v>6.2535095394178413</v>
      </c>
      <c r="AA169" s="3">
        <f>X169/U169*100</f>
        <v>3.6600415268292044</v>
      </c>
      <c r="AB169" s="3">
        <f>(U169-SUM(V169:X169))/U169*100</f>
        <v>69.715776277472358</v>
      </c>
      <c r="AC169" s="3">
        <f t="shared" si="22"/>
        <v>6.2535095394178411E-2</v>
      </c>
      <c r="AD169" s="3">
        <f t="shared" si="23"/>
        <v>272.06590517550956</v>
      </c>
      <c r="AE169" s="3">
        <f t="shared" si="24"/>
        <v>6.2535095394178413</v>
      </c>
    </row>
    <row r="170" spans="1:31" ht="15.75" customHeight="1" x14ac:dyDescent="0.25">
      <c r="A170" s="1">
        <v>341</v>
      </c>
      <c r="B170" s="1" t="s">
        <v>15</v>
      </c>
      <c r="C170" s="1" t="s">
        <v>20</v>
      </c>
      <c r="D170" s="1">
        <v>14</v>
      </c>
      <c r="E170" s="1" t="s">
        <v>17</v>
      </c>
      <c r="F170" s="1">
        <v>3</v>
      </c>
      <c r="G170" s="1" t="s">
        <v>18</v>
      </c>
      <c r="H170" s="1">
        <v>50</v>
      </c>
      <c r="I170" s="1">
        <v>54</v>
      </c>
      <c r="J170" s="3">
        <v>86.5</v>
      </c>
      <c r="K170" s="3">
        <v>86.54</v>
      </c>
      <c r="L170" s="3">
        <v>88.268000000000001</v>
      </c>
      <c r="M170" s="3">
        <v>88.308000000000007</v>
      </c>
      <c r="N170" s="3">
        <v>88.288000000000011</v>
      </c>
      <c r="O170" s="7" t="s">
        <v>189</v>
      </c>
      <c r="P170" s="7">
        <v>25773</v>
      </c>
      <c r="Q170" s="7">
        <f t="shared" si="21"/>
        <v>25.773</v>
      </c>
      <c r="R170" s="7">
        <v>2043.4999999999998</v>
      </c>
      <c r="S170" s="4">
        <v>2.129</v>
      </c>
      <c r="T170" s="4">
        <v>1</v>
      </c>
      <c r="U170" s="17"/>
      <c r="V170" s="3"/>
      <c r="W170" s="3"/>
      <c r="X170" s="3"/>
      <c r="Y170" s="3">
        <v>17.315267516807751</v>
      </c>
      <c r="Z170" s="3">
        <v>6.7197909330453331</v>
      </c>
      <c r="AA170" s="3">
        <v>4.9179638895928885</v>
      </c>
      <c r="AB170" s="3">
        <v>71.04697766055402</v>
      </c>
      <c r="AC170" s="3">
        <f t="shared" si="22"/>
        <v>6.7197909330453331E-2</v>
      </c>
      <c r="AD170" s="3">
        <f t="shared" si="23"/>
        <v>292.35199710902748</v>
      </c>
      <c r="AE170" s="3">
        <f t="shared" si="24"/>
        <v>6.7197909330453331</v>
      </c>
    </row>
    <row r="171" spans="1:31" ht="15.75" customHeight="1" x14ac:dyDescent="0.25">
      <c r="A171" s="1">
        <v>341</v>
      </c>
      <c r="B171" s="1" t="s">
        <v>15</v>
      </c>
      <c r="C171" s="1" t="s">
        <v>20</v>
      </c>
      <c r="D171" s="1">
        <v>14</v>
      </c>
      <c r="E171" s="1" t="s">
        <v>17</v>
      </c>
      <c r="F171" s="1" t="s">
        <v>33</v>
      </c>
      <c r="G171" s="1" t="s">
        <v>18</v>
      </c>
      <c r="H171" s="1">
        <v>0</v>
      </c>
      <c r="I171" s="1">
        <v>4</v>
      </c>
      <c r="J171" s="3">
        <v>86.55</v>
      </c>
      <c r="K171" s="3">
        <v>86.59</v>
      </c>
      <c r="L171" s="3">
        <v>88.317999999999998</v>
      </c>
      <c r="M171" s="3">
        <v>88.358000000000004</v>
      </c>
      <c r="N171" s="3">
        <v>88.337999999999994</v>
      </c>
      <c r="O171" s="7" t="s">
        <v>190</v>
      </c>
      <c r="P171" s="7">
        <v>25775</v>
      </c>
      <c r="Q171" s="7">
        <f t="shared" si="21"/>
        <v>25.774999999999999</v>
      </c>
      <c r="R171" s="7">
        <v>2043.4999999999998</v>
      </c>
      <c r="S171" s="4">
        <v>2.129</v>
      </c>
      <c r="T171" s="4">
        <v>1</v>
      </c>
      <c r="U171" s="3">
        <v>32.982199999999999</v>
      </c>
      <c r="V171" s="17">
        <v>5.9806999999999997</v>
      </c>
      <c r="W171" s="17">
        <v>2.3142</v>
      </c>
      <c r="X171" s="17">
        <v>2.2473000000000001</v>
      </c>
      <c r="Y171" s="3">
        <f>V171/U171*100</f>
        <v>18.133114225248768</v>
      </c>
      <c r="Z171" s="3">
        <f>W171/U171*100</f>
        <v>7.0165119367416375</v>
      </c>
      <c r="AA171" s="3">
        <f>X171/U171*100</f>
        <v>6.8136752551376203</v>
      </c>
      <c r="AB171" s="3">
        <f>(U171-SUM(V171:X171))/U171*100</f>
        <v>68.036698582871963</v>
      </c>
      <c r="AC171" s="3">
        <f t="shared" si="22"/>
        <v>7.0165119367416373E-2</v>
      </c>
      <c r="AD171" s="3">
        <f t="shared" si="23"/>
        <v>305.26117521875432</v>
      </c>
      <c r="AE171" s="3">
        <f t="shared" si="24"/>
        <v>7.0165119367416375</v>
      </c>
    </row>
    <row r="172" spans="1:31" ht="15.75" customHeight="1" x14ac:dyDescent="0.25">
      <c r="A172" s="1">
        <v>341</v>
      </c>
      <c r="B172" s="1" t="s">
        <v>15</v>
      </c>
      <c r="C172" s="1" t="s">
        <v>20</v>
      </c>
      <c r="D172" s="1">
        <v>15</v>
      </c>
      <c r="E172" s="1" t="s">
        <v>17</v>
      </c>
      <c r="F172" s="1">
        <v>1</v>
      </c>
      <c r="G172" s="1" t="s">
        <v>18</v>
      </c>
      <c r="H172" s="1">
        <v>0</v>
      </c>
      <c r="I172" s="1">
        <v>4</v>
      </c>
      <c r="J172" s="3">
        <v>86.7</v>
      </c>
      <c r="K172" s="3">
        <v>86.74</v>
      </c>
      <c r="L172" s="3">
        <v>88.468000000000004</v>
      </c>
      <c r="M172" s="3">
        <v>88.507999999999996</v>
      </c>
      <c r="N172" s="3">
        <v>88.488</v>
      </c>
      <c r="O172" s="7" t="s">
        <v>191</v>
      </c>
      <c r="P172" s="7">
        <v>25779</v>
      </c>
      <c r="Q172" s="7">
        <f t="shared" si="21"/>
        <v>25.779</v>
      </c>
      <c r="R172" s="7">
        <v>2043.4999999999998</v>
      </c>
      <c r="S172" s="4">
        <v>1.7869999999999999</v>
      </c>
      <c r="T172" s="4">
        <v>1</v>
      </c>
      <c r="U172" s="3">
        <v>22.421599999999998</v>
      </c>
      <c r="V172" s="17">
        <v>2.9735</v>
      </c>
      <c r="W172" s="17">
        <v>1.8905000000000001</v>
      </c>
      <c r="X172" s="17">
        <v>2.2694000000000001</v>
      </c>
      <c r="Y172" s="3">
        <f>V172/U172*100</f>
        <v>13.261765440468121</v>
      </c>
      <c r="Z172" s="3">
        <f>W172/U172*100</f>
        <v>8.4316016698183915</v>
      </c>
      <c r="AA172" s="3">
        <f>X172/U172*100</f>
        <v>10.121489991793629</v>
      </c>
      <c r="AB172" s="3">
        <f>(U172-SUM(V172:X172))/U172*100</f>
        <v>68.18514289791986</v>
      </c>
      <c r="AC172" s="3">
        <f t="shared" si="22"/>
        <v>8.4316016698183921E-2</v>
      </c>
      <c r="AD172" s="3">
        <f t="shared" si="23"/>
        <v>307.89970707933429</v>
      </c>
      <c r="AE172" s="3">
        <f t="shared" si="24"/>
        <v>8.4316016698183915</v>
      </c>
    </row>
    <row r="173" spans="1:31" ht="15.75" customHeight="1" x14ac:dyDescent="0.25">
      <c r="A173" s="1">
        <v>341</v>
      </c>
      <c r="B173" s="1" t="s">
        <v>15</v>
      </c>
      <c r="C173" s="1" t="s">
        <v>20</v>
      </c>
      <c r="D173" s="1">
        <v>15</v>
      </c>
      <c r="E173" s="1" t="s">
        <v>17</v>
      </c>
      <c r="F173" s="1" t="s">
        <v>33</v>
      </c>
      <c r="G173" s="1" t="s">
        <v>18</v>
      </c>
      <c r="H173" s="1">
        <v>0</v>
      </c>
      <c r="I173" s="1">
        <v>4</v>
      </c>
      <c r="J173" s="3">
        <v>87.07</v>
      </c>
      <c r="K173" s="3">
        <v>87.11</v>
      </c>
      <c r="L173" s="3">
        <v>88.837999999999994</v>
      </c>
      <c r="M173" s="3">
        <v>88.878</v>
      </c>
      <c r="N173" s="3">
        <v>88.858000000000004</v>
      </c>
      <c r="O173" s="7" t="s">
        <v>192</v>
      </c>
      <c r="P173" s="7">
        <v>25791</v>
      </c>
      <c r="Q173" s="7">
        <f t="shared" si="21"/>
        <v>25.791</v>
      </c>
      <c r="R173" s="7">
        <v>2043.4999999999998</v>
      </c>
      <c r="S173" s="4">
        <v>1.7869999999999999</v>
      </c>
      <c r="T173" s="4">
        <v>1</v>
      </c>
      <c r="U173" s="3">
        <v>30.027100000000001</v>
      </c>
      <c r="V173" s="17">
        <v>5.8559000000000001</v>
      </c>
      <c r="W173" s="17">
        <v>2.3065000000000002</v>
      </c>
      <c r="X173" s="17">
        <v>1.0689</v>
      </c>
      <c r="Y173" s="3">
        <f>V173/U173*100</f>
        <v>19.502049815000451</v>
      </c>
      <c r="Z173" s="3">
        <f>W173/U173*100</f>
        <v>7.6813944736587949</v>
      </c>
      <c r="AA173" s="3">
        <f>X173/U173*100</f>
        <v>3.5597843281568982</v>
      </c>
      <c r="AB173" s="3">
        <f>(U173-SUM(V173:X173))/U173*100</f>
        <v>69.25677138318386</v>
      </c>
      <c r="AC173" s="3">
        <f t="shared" si="22"/>
        <v>7.6813944736587952E-2</v>
      </c>
      <c r="AD173" s="3">
        <f t="shared" si="23"/>
        <v>280.50413207569159</v>
      </c>
      <c r="AE173" s="3">
        <f t="shared" si="24"/>
        <v>7.6813944736587949</v>
      </c>
    </row>
    <row r="174" spans="1:31" ht="12.75" customHeight="1" x14ac:dyDescent="0.25">
      <c r="A174" s="1">
        <v>341</v>
      </c>
      <c r="B174" s="1" t="s">
        <v>15</v>
      </c>
      <c r="C174" s="1" t="s">
        <v>20</v>
      </c>
      <c r="D174" s="1">
        <v>16</v>
      </c>
      <c r="E174" s="1" t="s">
        <v>17</v>
      </c>
      <c r="F174" s="1">
        <v>1</v>
      </c>
      <c r="G174" s="1" t="s">
        <v>18</v>
      </c>
      <c r="H174" s="1">
        <v>0</v>
      </c>
      <c r="I174" s="1">
        <v>4</v>
      </c>
      <c r="J174" s="3">
        <v>87.3</v>
      </c>
      <c r="K174" s="3">
        <v>87.34</v>
      </c>
      <c r="L174" s="3">
        <v>89.067999999999998</v>
      </c>
      <c r="M174" s="3">
        <v>89.108000000000004</v>
      </c>
      <c r="N174" s="3">
        <v>89.087999999999994</v>
      </c>
      <c r="O174" s="7" t="s">
        <v>193</v>
      </c>
      <c r="P174" s="7">
        <v>25797</v>
      </c>
      <c r="Q174" s="7">
        <f t="shared" si="21"/>
        <v>25.797000000000001</v>
      </c>
      <c r="R174" s="7">
        <v>2043.4999999999998</v>
      </c>
      <c r="S174" s="4">
        <v>1.6060000000000001</v>
      </c>
      <c r="T174" s="4">
        <v>1</v>
      </c>
      <c r="U174" s="3">
        <v>32.426600000000001</v>
      </c>
      <c r="V174" s="17">
        <v>0.97799999999999998</v>
      </c>
      <c r="W174" s="17">
        <v>0.40529999999999999</v>
      </c>
      <c r="X174" s="17">
        <v>1.2126999999999999</v>
      </c>
      <c r="Y174" s="3">
        <f>V174/U174*100</f>
        <v>3.0160423849555613</v>
      </c>
      <c r="Z174" s="3">
        <f>W174/U174*100</f>
        <v>1.2498997736426267</v>
      </c>
      <c r="AA174" s="3">
        <f>X174/U174*100</f>
        <v>3.7398308795865121</v>
      </c>
      <c r="AB174" s="3">
        <f>(U174-SUM(V174:X174))/U174*100</f>
        <v>91.994226961815301</v>
      </c>
      <c r="AC174" s="3">
        <f t="shared" si="22"/>
        <v>1.2498997736426267E-2</v>
      </c>
      <c r="AD174" s="3">
        <f t="shared" si="23"/>
        <v>41.01997321026564</v>
      </c>
      <c r="AE174" s="3">
        <f t="shared" si="24"/>
        <v>1.2498997736426267</v>
      </c>
    </row>
    <row r="175" spans="1:31" ht="15.75" customHeight="1" x14ac:dyDescent="0.25">
      <c r="A175" s="1">
        <v>341</v>
      </c>
      <c r="B175" s="1" t="s">
        <v>15</v>
      </c>
      <c r="C175" s="1" t="s">
        <v>20</v>
      </c>
      <c r="D175" s="1">
        <v>16</v>
      </c>
      <c r="E175" s="1" t="s">
        <v>17</v>
      </c>
      <c r="F175" s="1">
        <v>1</v>
      </c>
      <c r="G175" s="1" t="s">
        <v>18</v>
      </c>
      <c r="H175" s="1">
        <v>51</v>
      </c>
      <c r="I175" s="1">
        <v>55</v>
      </c>
      <c r="J175" s="3">
        <v>87.81</v>
      </c>
      <c r="K175" s="3">
        <v>87.85</v>
      </c>
      <c r="L175" s="3">
        <v>89.578000000000003</v>
      </c>
      <c r="M175" s="3">
        <v>89.617999999999995</v>
      </c>
      <c r="N175" s="3">
        <v>89.597999999999999</v>
      </c>
      <c r="O175" s="7" t="s">
        <v>194</v>
      </c>
      <c r="P175" s="7">
        <v>25812</v>
      </c>
      <c r="Q175" s="7">
        <f t="shared" si="21"/>
        <v>25.812000000000001</v>
      </c>
      <c r="R175" s="7">
        <v>2043.4999999999998</v>
      </c>
      <c r="S175" s="4">
        <v>1.6060000000000001</v>
      </c>
      <c r="T175" s="4">
        <v>1</v>
      </c>
      <c r="U175" s="17"/>
      <c r="V175" s="3"/>
      <c r="W175" s="3"/>
      <c r="X175" s="3"/>
      <c r="Y175" s="3">
        <v>9.7816880996864448</v>
      </c>
      <c r="Z175" s="3">
        <v>5.0862067883846391</v>
      </c>
      <c r="AA175" s="3">
        <v>1.1014091964781947</v>
      </c>
      <c r="AB175" s="3">
        <v>84.030695915450721</v>
      </c>
      <c r="AC175" s="3">
        <f t="shared" si="22"/>
        <v>5.0862067883846389E-2</v>
      </c>
      <c r="AD175" s="3">
        <f t="shared" si="23"/>
        <v>166.922236967348</v>
      </c>
      <c r="AE175" s="3">
        <f t="shared" si="24"/>
        <v>5.0862067883846391</v>
      </c>
    </row>
    <row r="176" spans="1:31" ht="15.75" customHeight="1" x14ac:dyDescent="0.25">
      <c r="A176" s="1">
        <v>341</v>
      </c>
      <c r="B176" s="1" t="s">
        <v>15</v>
      </c>
      <c r="C176" s="1" t="s">
        <v>20</v>
      </c>
      <c r="D176" s="1">
        <v>16</v>
      </c>
      <c r="E176" s="1" t="s">
        <v>17</v>
      </c>
      <c r="F176" s="1" t="s">
        <v>33</v>
      </c>
      <c r="G176" s="1" t="s">
        <v>18</v>
      </c>
      <c r="H176" s="1">
        <v>0</v>
      </c>
      <c r="I176" s="1">
        <v>4</v>
      </c>
      <c r="J176" s="3">
        <v>88.13</v>
      </c>
      <c r="K176" s="3">
        <v>88.17</v>
      </c>
      <c r="L176" s="3">
        <v>89.897999999999996</v>
      </c>
      <c r="M176" s="3">
        <v>89.938000000000002</v>
      </c>
      <c r="N176" s="3">
        <v>89.918000000000006</v>
      </c>
      <c r="O176" s="7" t="s">
        <v>195</v>
      </c>
      <c r="P176" s="7">
        <v>25822</v>
      </c>
      <c r="Q176" s="7">
        <f t="shared" si="21"/>
        <v>25.821999999999999</v>
      </c>
      <c r="R176" s="7">
        <v>2043.4999999999998</v>
      </c>
      <c r="S176" s="4">
        <v>1.6060000000000001</v>
      </c>
      <c r="T176" s="4">
        <v>1</v>
      </c>
      <c r="U176" s="3">
        <v>26.397599999999997</v>
      </c>
      <c r="V176" s="17">
        <v>4.5781999999999998</v>
      </c>
      <c r="W176" s="17">
        <v>1.5582</v>
      </c>
      <c r="X176" s="17">
        <v>0.63029999999999997</v>
      </c>
      <c r="Y176" s="3">
        <f>V176/U176*100</f>
        <v>17.343243325150773</v>
      </c>
      <c r="Z176" s="3">
        <f>W176/U176*100</f>
        <v>5.9028093463042097</v>
      </c>
      <c r="AA176" s="3">
        <f>X176/U176*100</f>
        <v>2.3877170651877444</v>
      </c>
      <c r="AB176" s="3">
        <f>(U176-SUM(V176:X176))/U176*100</f>
        <v>74.366230263357266</v>
      </c>
      <c r="AC176" s="3">
        <f t="shared" si="22"/>
        <v>5.9028093463042094E-2</v>
      </c>
      <c r="AD176" s="3">
        <f t="shared" si="23"/>
        <v>193.72199784071279</v>
      </c>
      <c r="AE176" s="3">
        <f t="shared" si="24"/>
        <v>5.9028093463042097</v>
      </c>
    </row>
    <row r="177" spans="1:31" ht="15.75" customHeight="1" x14ac:dyDescent="0.25">
      <c r="A177" s="1">
        <v>341</v>
      </c>
      <c r="B177" s="1" t="s">
        <v>15</v>
      </c>
      <c r="C177" s="1" t="s">
        <v>20</v>
      </c>
      <c r="D177" s="1">
        <v>17</v>
      </c>
      <c r="E177" s="1" t="s">
        <v>17</v>
      </c>
      <c r="F177" s="1">
        <v>1</v>
      </c>
      <c r="G177" s="1" t="s">
        <v>18</v>
      </c>
      <c r="H177" s="1">
        <v>0</v>
      </c>
      <c r="I177" s="1">
        <v>4</v>
      </c>
      <c r="J177" s="3">
        <v>88.4</v>
      </c>
      <c r="K177" s="3">
        <v>88.44</v>
      </c>
      <c r="L177" s="3">
        <v>90.168000000000006</v>
      </c>
      <c r="M177" s="3">
        <v>90.207999999999998</v>
      </c>
      <c r="N177" s="3">
        <v>90.188000000000002</v>
      </c>
      <c r="O177" s="7" t="s">
        <v>196</v>
      </c>
      <c r="P177" s="7">
        <v>25830</v>
      </c>
      <c r="Q177" s="7">
        <f t="shared" si="21"/>
        <v>25.83</v>
      </c>
      <c r="R177" s="7">
        <v>2043.4999999999998</v>
      </c>
      <c r="S177" s="4">
        <v>1.95</v>
      </c>
      <c r="T177" s="4">
        <v>1</v>
      </c>
      <c r="U177" s="3">
        <v>41.6434</v>
      </c>
      <c r="V177" s="17">
        <v>8.3481000000000005</v>
      </c>
      <c r="W177" s="17">
        <v>2.8498999999999999</v>
      </c>
      <c r="X177" s="17">
        <v>5.2282000000000002</v>
      </c>
      <c r="Y177" s="3">
        <f>V177/U177*100</f>
        <v>20.04663404044819</v>
      </c>
      <c r="Z177" s="3">
        <f>W177/U177*100</f>
        <v>6.8435814558849657</v>
      </c>
      <c r="AA177" s="3">
        <f>X177/U177*100</f>
        <v>12.55469053919709</v>
      </c>
      <c r="AB177" s="3">
        <f>(U177-SUM(V177:X177))/U177*100</f>
        <v>60.555093964469755</v>
      </c>
      <c r="AC177" s="3">
        <f t="shared" si="22"/>
        <v>6.8435814558849659E-2</v>
      </c>
      <c r="AD177" s="3">
        <f t="shared" si="23"/>
        <v>272.70474474946803</v>
      </c>
      <c r="AE177" s="3">
        <f t="shared" si="24"/>
        <v>6.8435814558849657</v>
      </c>
    </row>
    <row r="178" spans="1:31" ht="15.75" customHeight="1" x14ac:dyDescent="0.25">
      <c r="A178" s="1">
        <v>341</v>
      </c>
      <c r="B178" s="1" t="s">
        <v>15</v>
      </c>
      <c r="C178" s="1" t="s">
        <v>20</v>
      </c>
      <c r="D178" s="1">
        <v>17</v>
      </c>
      <c r="E178" s="1" t="s">
        <v>17</v>
      </c>
      <c r="F178" s="1">
        <v>1</v>
      </c>
      <c r="G178" s="1" t="s">
        <v>18</v>
      </c>
      <c r="H178" s="1">
        <v>51</v>
      </c>
      <c r="I178" s="1">
        <v>55</v>
      </c>
      <c r="J178" s="3">
        <v>88.91</v>
      </c>
      <c r="K178" s="3">
        <v>88.95</v>
      </c>
      <c r="L178" s="3">
        <v>90.677999999999997</v>
      </c>
      <c r="M178" s="3">
        <v>90.718000000000004</v>
      </c>
      <c r="N178" s="3">
        <v>90.698000000000008</v>
      </c>
      <c r="O178" s="7" t="s">
        <v>197</v>
      </c>
      <c r="P178" s="7">
        <v>25846</v>
      </c>
      <c r="Q178" s="7">
        <f t="shared" si="21"/>
        <v>25.846</v>
      </c>
      <c r="R178" s="7">
        <v>2043.4999999999998</v>
      </c>
      <c r="S178" s="4">
        <v>1.95</v>
      </c>
      <c r="T178" s="4">
        <v>1</v>
      </c>
      <c r="U178" s="17"/>
      <c r="V178" s="3"/>
      <c r="W178" s="3"/>
      <c r="X178" s="3"/>
      <c r="Y178" s="3">
        <v>17.218872445573147</v>
      </c>
      <c r="Z178" s="3">
        <v>6.4974774341547938</v>
      </c>
      <c r="AA178" s="3">
        <v>8.624605671722799</v>
      </c>
      <c r="AB178" s="3">
        <v>67.659044448549253</v>
      </c>
      <c r="AC178" s="3">
        <f t="shared" si="22"/>
        <v>6.4974774341547942E-2</v>
      </c>
      <c r="AD178" s="3">
        <f t="shared" si="23"/>
        <v>258.91310516555876</v>
      </c>
      <c r="AE178" s="3">
        <f t="shared" si="24"/>
        <v>6.4974774341547938</v>
      </c>
    </row>
    <row r="179" spans="1:31" ht="15.75" customHeight="1" x14ac:dyDescent="0.25">
      <c r="A179" s="1">
        <v>341</v>
      </c>
      <c r="B179" s="1" t="s">
        <v>15</v>
      </c>
      <c r="C179" s="1" t="s">
        <v>20</v>
      </c>
      <c r="D179" s="1">
        <v>17</v>
      </c>
      <c r="E179" s="1" t="s">
        <v>17</v>
      </c>
      <c r="F179" s="1">
        <v>1</v>
      </c>
      <c r="G179" s="1" t="s">
        <v>18</v>
      </c>
      <c r="H179" s="1">
        <v>100</v>
      </c>
      <c r="I179" s="1">
        <v>104</v>
      </c>
      <c r="J179" s="3">
        <v>89.4</v>
      </c>
      <c r="K179" s="3">
        <v>89.44</v>
      </c>
      <c r="L179" s="3">
        <v>91.168000000000006</v>
      </c>
      <c r="M179" s="3">
        <v>91.207999999999998</v>
      </c>
      <c r="N179" s="3">
        <v>91.188000000000002</v>
      </c>
      <c r="O179" s="7" t="s">
        <v>198</v>
      </c>
      <c r="P179" s="7">
        <v>25860</v>
      </c>
      <c r="Q179" s="7">
        <f t="shared" si="21"/>
        <v>25.86</v>
      </c>
      <c r="R179" s="7">
        <v>2043.4999999999998</v>
      </c>
      <c r="S179" s="4">
        <v>1.95</v>
      </c>
      <c r="T179" s="4">
        <v>1</v>
      </c>
      <c r="U179" s="3">
        <v>33.134399999999999</v>
      </c>
      <c r="V179" s="17">
        <v>6.5522</v>
      </c>
      <c r="W179" s="17">
        <v>1.964</v>
      </c>
      <c r="X179" s="17">
        <v>1.0165</v>
      </c>
      <c r="Y179" s="3">
        <f>V179/U179*100</f>
        <v>19.774614901733546</v>
      </c>
      <c r="Z179" s="3">
        <f>W179/U179*100</f>
        <v>5.9273745714423685</v>
      </c>
      <c r="AA179" s="3">
        <f>X179/U179*100</f>
        <v>3.0678086822154618</v>
      </c>
      <c r="AB179" s="3">
        <f>(U179-SUM(V179:X179))/U179*100</f>
        <v>71.230201844608629</v>
      </c>
      <c r="AC179" s="3">
        <f t="shared" si="22"/>
        <v>5.9273745714423683E-2</v>
      </c>
      <c r="AD179" s="3">
        <f t="shared" si="23"/>
        <v>236.19550376647831</v>
      </c>
      <c r="AE179" s="3">
        <f t="shared" si="24"/>
        <v>5.9273745714423685</v>
      </c>
    </row>
    <row r="180" spans="1:31" ht="15.75" customHeight="1" x14ac:dyDescent="0.25">
      <c r="A180" s="1">
        <v>341</v>
      </c>
      <c r="B180" s="1" t="s">
        <v>15</v>
      </c>
      <c r="C180" s="1" t="s">
        <v>20</v>
      </c>
      <c r="D180" s="1">
        <v>17</v>
      </c>
      <c r="E180" s="1" t="s">
        <v>17</v>
      </c>
      <c r="F180" s="1">
        <v>1</v>
      </c>
      <c r="G180" s="1" t="s">
        <v>18</v>
      </c>
      <c r="H180" s="1">
        <v>146</v>
      </c>
      <c r="I180" s="1">
        <v>150</v>
      </c>
      <c r="J180" s="3">
        <v>89.86</v>
      </c>
      <c r="K180" s="3">
        <v>89.9</v>
      </c>
      <c r="L180" s="3">
        <v>91.628</v>
      </c>
      <c r="M180" s="3">
        <v>91.668000000000006</v>
      </c>
      <c r="N180" s="3">
        <v>91.647999999999996</v>
      </c>
      <c r="O180" s="7" t="s">
        <v>199</v>
      </c>
      <c r="P180" s="7">
        <v>25875</v>
      </c>
      <c r="Q180" s="7">
        <f t="shared" si="21"/>
        <v>25.875</v>
      </c>
      <c r="R180" s="7">
        <v>2043.4999999999998</v>
      </c>
      <c r="S180" s="4">
        <v>1.95</v>
      </c>
      <c r="T180" s="4">
        <v>1</v>
      </c>
      <c r="U180" s="3">
        <v>33.058300000000003</v>
      </c>
      <c r="V180" s="17">
        <v>6.3735999999999997</v>
      </c>
      <c r="W180" s="17">
        <v>2.7187999999999999</v>
      </c>
      <c r="X180" s="17">
        <v>1.0571999999999999</v>
      </c>
      <c r="Y180" s="3">
        <f>V180/U180*100</f>
        <v>19.279878275652408</v>
      </c>
      <c r="Z180" s="3">
        <f>W180/U180*100</f>
        <v>8.2242583556928199</v>
      </c>
      <c r="AA180" s="3">
        <f>X180/U180*100</f>
        <v>3.1979865873320765</v>
      </c>
      <c r="AB180" s="3">
        <f>(U180-SUM(V180:X180))/U180*100</f>
        <v>69.297876781322699</v>
      </c>
      <c r="AC180" s="3">
        <f t="shared" si="22"/>
        <v>8.2242583556928206E-2</v>
      </c>
      <c r="AD180" s="3">
        <f t="shared" si="23"/>
        <v>327.72230302223636</v>
      </c>
      <c r="AE180" s="3">
        <f t="shared" si="24"/>
        <v>8.2242583556928199</v>
      </c>
    </row>
    <row r="181" spans="1:31" ht="15.75" customHeight="1" x14ac:dyDescent="0.25">
      <c r="A181" s="1">
        <v>341</v>
      </c>
      <c r="B181" s="1" t="s">
        <v>15</v>
      </c>
      <c r="C181" s="1" t="s">
        <v>20</v>
      </c>
      <c r="D181" s="1">
        <v>17</v>
      </c>
      <c r="E181" s="1" t="s">
        <v>17</v>
      </c>
      <c r="F181" s="1">
        <v>2</v>
      </c>
      <c r="G181" s="1" t="s">
        <v>18</v>
      </c>
      <c r="H181" s="1">
        <v>25</v>
      </c>
      <c r="I181" s="1">
        <v>29</v>
      </c>
      <c r="J181" s="3">
        <v>90.15</v>
      </c>
      <c r="K181" s="3">
        <v>90.19</v>
      </c>
      <c r="L181" s="3">
        <v>91.918000000000006</v>
      </c>
      <c r="M181" s="3">
        <v>91.957999999999998</v>
      </c>
      <c r="N181" s="3">
        <v>91.938000000000002</v>
      </c>
      <c r="O181" s="7" t="s">
        <v>200</v>
      </c>
      <c r="P181" s="7">
        <v>25883.5</v>
      </c>
      <c r="Q181" s="7">
        <f t="shared" si="21"/>
        <v>25.883500000000002</v>
      </c>
      <c r="R181" s="7">
        <v>2043.4999999999998</v>
      </c>
      <c r="S181" s="4">
        <v>1.867</v>
      </c>
      <c r="T181" s="4">
        <v>1</v>
      </c>
      <c r="U181" s="3">
        <v>40.054600000000001</v>
      </c>
      <c r="V181" s="17">
        <v>7.6791</v>
      </c>
      <c r="W181" s="17">
        <v>2.9352999999999998</v>
      </c>
      <c r="X181" s="17">
        <v>2.0291000000000001</v>
      </c>
      <c r="Y181" s="3">
        <f>V181/U181*100</f>
        <v>19.17158079221862</v>
      </c>
      <c r="Z181" s="3">
        <f>W181/U181*100</f>
        <v>7.3282469429229096</v>
      </c>
      <c r="AA181" s="3">
        <f>X181/U181*100</f>
        <v>5.0658351350406692</v>
      </c>
      <c r="AB181" s="3">
        <f>(U181-SUM(V181:X181))/U181*100</f>
        <v>68.434337129817806</v>
      </c>
      <c r="AC181" s="3">
        <f t="shared" si="22"/>
        <v>7.32824694292291E-2</v>
      </c>
      <c r="AD181" s="3">
        <f t="shared" si="23"/>
        <v>279.58833996220153</v>
      </c>
      <c r="AE181" s="3">
        <f t="shared" si="24"/>
        <v>7.3282469429229096</v>
      </c>
    </row>
    <row r="182" spans="1:31" ht="15.75" customHeight="1" x14ac:dyDescent="0.25">
      <c r="A182" s="1">
        <v>341</v>
      </c>
      <c r="B182" s="1" t="s">
        <v>15</v>
      </c>
      <c r="C182" s="1" t="s">
        <v>20</v>
      </c>
      <c r="D182" s="1">
        <v>17</v>
      </c>
      <c r="E182" s="1" t="s">
        <v>17</v>
      </c>
      <c r="F182" s="1">
        <v>2</v>
      </c>
      <c r="G182" s="1" t="s">
        <v>18</v>
      </c>
      <c r="H182" s="1">
        <v>51</v>
      </c>
      <c r="I182" s="1">
        <v>55</v>
      </c>
      <c r="J182" s="3">
        <v>90.41</v>
      </c>
      <c r="K182" s="3">
        <v>90.45</v>
      </c>
      <c r="L182" s="3">
        <v>92.177999999999997</v>
      </c>
      <c r="M182" s="3">
        <v>92.218000000000004</v>
      </c>
      <c r="N182" s="3">
        <v>92.198000000000008</v>
      </c>
      <c r="O182" s="7" t="s">
        <v>201</v>
      </c>
      <c r="P182" s="7">
        <v>25891</v>
      </c>
      <c r="Q182" s="7">
        <f t="shared" si="21"/>
        <v>25.890999999999998</v>
      </c>
      <c r="R182" s="7">
        <v>2043.4999999999998</v>
      </c>
      <c r="S182" s="4">
        <v>1.867</v>
      </c>
      <c r="T182" s="4">
        <v>1</v>
      </c>
      <c r="U182" s="17"/>
      <c r="V182" s="3"/>
      <c r="W182" s="3"/>
      <c r="X182" s="3"/>
      <c r="Y182" s="3">
        <v>18.174154119098532</v>
      </c>
      <c r="Z182" s="3">
        <v>6.996738971328706</v>
      </c>
      <c r="AA182" s="3">
        <v>3.0603923139656328</v>
      </c>
      <c r="AB182" s="3">
        <v>71.768714595607136</v>
      </c>
      <c r="AC182" s="3">
        <f t="shared" si="22"/>
        <v>6.9967389713287059E-2</v>
      </c>
      <c r="AD182" s="3">
        <f t="shared" si="23"/>
        <v>266.94059976128358</v>
      </c>
      <c r="AE182" s="3">
        <f t="shared" si="24"/>
        <v>6.996738971328706</v>
      </c>
    </row>
    <row r="183" spans="1:31" ht="15.75" customHeight="1" x14ac:dyDescent="0.25">
      <c r="A183" s="1">
        <v>341</v>
      </c>
      <c r="B183" s="1" t="s">
        <v>15</v>
      </c>
      <c r="C183" s="1" t="s">
        <v>20</v>
      </c>
      <c r="D183" s="1">
        <v>17</v>
      </c>
      <c r="E183" s="1" t="s">
        <v>17</v>
      </c>
      <c r="F183" s="1">
        <v>2</v>
      </c>
      <c r="G183" s="1" t="s">
        <v>18</v>
      </c>
      <c r="H183" s="1">
        <v>100</v>
      </c>
      <c r="I183" s="1">
        <v>104</v>
      </c>
      <c r="J183" s="3">
        <v>90.9</v>
      </c>
      <c r="K183" s="3">
        <v>90.94</v>
      </c>
      <c r="L183" s="3">
        <v>92.668000000000006</v>
      </c>
      <c r="M183" s="3">
        <v>92.707999999999998</v>
      </c>
      <c r="N183" s="3">
        <v>92.688000000000002</v>
      </c>
      <c r="O183" s="7" t="s">
        <v>202</v>
      </c>
      <c r="P183" s="7">
        <v>25905</v>
      </c>
      <c r="Q183" s="7">
        <f t="shared" si="21"/>
        <v>25.905000000000001</v>
      </c>
      <c r="R183" s="7">
        <v>2043.4999999999998</v>
      </c>
      <c r="S183" s="4">
        <v>1.867</v>
      </c>
      <c r="T183" s="4">
        <v>1</v>
      </c>
      <c r="U183" s="3">
        <v>29.787199999999999</v>
      </c>
      <c r="V183" s="17">
        <v>5.8089000000000004</v>
      </c>
      <c r="W183" s="17">
        <v>1.7996000000000001</v>
      </c>
      <c r="X183" s="17">
        <v>2.8332000000000002</v>
      </c>
      <c r="Y183" s="3">
        <f>V183/U183*100</f>
        <v>19.501329430090781</v>
      </c>
      <c r="Z183" s="3">
        <f>W183/U183*100</f>
        <v>6.0415211903099317</v>
      </c>
      <c r="AA183" s="3">
        <f>X183/U183*100</f>
        <v>9.5114680131063007</v>
      </c>
      <c r="AB183" s="3">
        <f>(U183-SUM(V183:X183))/U183*100</f>
        <v>64.945681366492991</v>
      </c>
      <c r="AC183" s="3">
        <f t="shared" si="22"/>
        <v>6.0415211903099314E-2</v>
      </c>
      <c r="AD183" s="3">
        <f t="shared" si="23"/>
        <v>230.49699247327706</v>
      </c>
      <c r="AE183" s="3">
        <f t="shared" si="24"/>
        <v>6.0415211903099317</v>
      </c>
    </row>
    <row r="184" spans="1:31" ht="15.75" customHeight="1" x14ac:dyDescent="0.25">
      <c r="A184" s="1">
        <v>341</v>
      </c>
      <c r="B184" s="1" t="s">
        <v>15</v>
      </c>
      <c r="C184" s="1" t="s">
        <v>20</v>
      </c>
      <c r="D184" s="1">
        <v>17</v>
      </c>
      <c r="E184" s="1" t="s">
        <v>17</v>
      </c>
      <c r="F184" s="1">
        <v>2</v>
      </c>
      <c r="G184" s="1" t="s">
        <v>18</v>
      </c>
      <c r="H184" s="1">
        <v>139</v>
      </c>
      <c r="I184" s="1">
        <v>143</v>
      </c>
      <c r="J184" s="3">
        <v>91.29</v>
      </c>
      <c r="K184" s="3">
        <v>91.33</v>
      </c>
      <c r="L184" s="3">
        <v>93.058000000000007</v>
      </c>
      <c r="M184" s="3">
        <v>93.097999999999999</v>
      </c>
      <c r="N184" s="3">
        <v>93.078000000000003</v>
      </c>
      <c r="O184" s="7" t="s">
        <v>203</v>
      </c>
      <c r="P184" s="7">
        <v>25917</v>
      </c>
      <c r="Q184" s="7">
        <f t="shared" si="21"/>
        <v>25.917000000000002</v>
      </c>
      <c r="R184" s="7">
        <v>1973.69539295393</v>
      </c>
      <c r="S184" s="4">
        <v>1.867</v>
      </c>
      <c r="T184" s="4">
        <v>1</v>
      </c>
      <c r="U184" s="3">
        <v>36.085599999999999</v>
      </c>
      <c r="V184" s="17">
        <v>7.1067999999999998</v>
      </c>
      <c r="W184" s="17">
        <v>2.2957999999999998</v>
      </c>
      <c r="X184" s="17">
        <v>2.1200999999999999</v>
      </c>
      <c r="Y184" s="3">
        <f>V184/U184*100</f>
        <v>19.694282483871682</v>
      </c>
      <c r="Z184" s="3">
        <f>W184/U184*100</f>
        <v>6.362094575121378</v>
      </c>
      <c r="AA184" s="3">
        <f>X184/U184*100</f>
        <v>5.87519675438402</v>
      </c>
      <c r="AB184" s="3">
        <f>(U184-SUM(V184:X184))/U184*100</f>
        <v>68.068426186622915</v>
      </c>
      <c r="AC184" s="3">
        <f t="shared" si="22"/>
        <v>6.3620945751213784E-2</v>
      </c>
      <c r="AD184" s="3">
        <f t="shared" si="23"/>
        <v>234.43614216832094</v>
      </c>
      <c r="AE184" s="3">
        <f t="shared" si="24"/>
        <v>6.362094575121378</v>
      </c>
    </row>
    <row r="185" spans="1:31" ht="15.75" customHeight="1" x14ac:dyDescent="0.25">
      <c r="A185" s="1">
        <v>341</v>
      </c>
      <c r="B185" s="1" t="s">
        <v>15</v>
      </c>
      <c r="C185" s="1" t="s">
        <v>20</v>
      </c>
      <c r="D185" s="1">
        <v>19</v>
      </c>
      <c r="E185" s="1" t="s">
        <v>17</v>
      </c>
      <c r="F185" s="1">
        <v>1</v>
      </c>
      <c r="G185" s="1" t="s">
        <v>18</v>
      </c>
      <c r="H185" s="1">
        <v>4</v>
      </c>
      <c r="I185" s="1">
        <v>8</v>
      </c>
      <c r="J185" s="3">
        <v>93.24</v>
      </c>
      <c r="K185" s="3">
        <v>93.28</v>
      </c>
      <c r="L185" s="3">
        <v>95.007999999999996</v>
      </c>
      <c r="M185" s="3">
        <v>95.048000000000002</v>
      </c>
      <c r="N185" s="3">
        <v>95.027999999999992</v>
      </c>
      <c r="O185" s="7" t="s">
        <v>204</v>
      </c>
      <c r="P185" s="7">
        <v>25978</v>
      </c>
      <c r="Q185" s="7">
        <f t="shared" si="21"/>
        <v>25.978000000000002</v>
      </c>
      <c r="R185" s="7">
        <v>1973.69539295393</v>
      </c>
      <c r="S185" s="4">
        <v>2.044</v>
      </c>
      <c r="T185" s="4">
        <v>1</v>
      </c>
      <c r="U185" s="3">
        <v>26.653199999999998</v>
      </c>
      <c r="V185" s="17">
        <v>4.8060999999999998</v>
      </c>
      <c r="W185" s="17">
        <v>1.6435</v>
      </c>
      <c r="X185" s="17">
        <v>3.0160999999999998</v>
      </c>
      <c r="Y185" s="3">
        <f>V185/U185*100</f>
        <v>18.031981150480995</v>
      </c>
      <c r="Z185" s="3">
        <f>W185/U185*100</f>
        <v>6.1662389506700883</v>
      </c>
      <c r="AA185" s="3">
        <f>X185/U185*100</f>
        <v>11.316089625260757</v>
      </c>
      <c r="AB185" s="3">
        <f>(U185-SUM(V185:X185))/U185*100</f>
        <v>64.485690273588176</v>
      </c>
      <c r="AC185" s="3">
        <f t="shared" si="22"/>
        <v>6.1662389506700881E-2</v>
      </c>
      <c r="AD185" s="3">
        <f t="shared" si="23"/>
        <v>248.76047023568046</v>
      </c>
      <c r="AE185" s="3">
        <f t="shared" si="24"/>
        <v>6.1662389506700883</v>
      </c>
    </row>
    <row r="186" spans="1:31" ht="15.75" customHeight="1" x14ac:dyDescent="0.25">
      <c r="A186" s="1">
        <v>341</v>
      </c>
      <c r="B186" s="1" t="s">
        <v>15</v>
      </c>
      <c r="C186" s="1" t="s">
        <v>20</v>
      </c>
      <c r="D186" s="1">
        <v>19</v>
      </c>
      <c r="E186" s="1" t="s">
        <v>17</v>
      </c>
      <c r="F186" s="1">
        <v>1</v>
      </c>
      <c r="G186" s="1" t="s">
        <v>18</v>
      </c>
      <c r="H186" s="1">
        <v>51</v>
      </c>
      <c r="I186" s="1">
        <v>55</v>
      </c>
      <c r="J186" s="3">
        <v>93.71</v>
      </c>
      <c r="K186" s="3">
        <v>93.75</v>
      </c>
      <c r="L186" s="3">
        <v>95.477999999999994</v>
      </c>
      <c r="M186" s="3">
        <v>95.518000000000001</v>
      </c>
      <c r="N186" s="3">
        <v>95.49799999999999</v>
      </c>
      <c r="O186" s="7" t="s">
        <v>205</v>
      </c>
      <c r="P186" s="7">
        <v>25992</v>
      </c>
      <c r="Q186" s="7">
        <f t="shared" si="21"/>
        <v>25.992000000000001</v>
      </c>
      <c r="R186" s="7">
        <v>1973.69539295393</v>
      </c>
      <c r="S186" s="4">
        <v>2.044</v>
      </c>
      <c r="T186" s="4">
        <v>1</v>
      </c>
      <c r="U186" s="17"/>
      <c r="V186" s="3"/>
      <c r="W186" s="3"/>
      <c r="X186" s="3"/>
      <c r="Y186" s="3">
        <v>16.228806362003457</v>
      </c>
      <c r="Z186" s="3">
        <v>7.2270690086386171</v>
      </c>
      <c r="AA186" s="3">
        <v>8.8745454326598363</v>
      </c>
      <c r="AB186" s="3">
        <v>67.669579196698095</v>
      </c>
      <c r="AC186" s="3">
        <f t="shared" si="22"/>
        <v>7.2270690086386175E-2</v>
      </c>
      <c r="AD186" s="3">
        <f t="shared" si="23"/>
        <v>291.55683057324381</v>
      </c>
      <c r="AE186" s="3">
        <f t="shared" si="24"/>
        <v>7.2270690086386171</v>
      </c>
    </row>
    <row r="187" spans="1:31" ht="15.75" customHeight="1" x14ac:dyDescent="0.25">
      <c r="A187" s="1">
        <v>341</v>
      </c>
      <c r="B187" s="1" t="s">
        <v>15</v>
      </c>
      <c r="C187" s="1" t="s">
        <v>20</v>
      </c>
      <c r="D187" s="1">
        <v>19</v>
      </c>
      <c r="E187" s="1" t="s">
        <v>17</v>
      </c>
      <c r="F187" s="1">
        <v>1</v>
      </c>
      <c r="G187" s="1" t="s">
        <v>18</v>
      </c>
      <c r="H187" s="1">
        <v>100</v>
      </c>
      <c r="I187" s="1">
        <v>104</v>
      </c>
      <c r="J187" s="3">
        <v>94.2</v>
      </c>
      <c r="K187" s="3">
        <v>94.24</v>
      </c>
      <c r="L187" s="3">
        <v>95.968000000000004</v>
      </c>
      <c r="M187" s="3">
        <v>96.007999999999996</v>
      </c>
      <c r="N187" s="3">
        <v>95.988</v>
      </c>
      <c r="O187" s="7" t="s">
        <v>206</v>
      </c>
      <c r="P187" s="7">
        <v>26007</v>
      </c>
      <c r="Q187" s="7">
        <f t="shared" si="21"/>
        <v>26.007000000000001</v>
      </c>
      <c r="R187" s="7">
        <v>1973.69539295393</v>
      </c>
      <c r="S187" s="4">
        <v>2.044</v>
      </c>
      <c r="T187" s="4">
        <v>1</v>
      </c>
      <c r="U187" s="3">
        <v>33.1479</v>
      </c>
      <c r="V187" s="17">
        <v>6.3659999999999997</v>
      </c>
      <c r="W187" s="17">
        <v>2.4009999999999998</v>
      </c>
      <c r="X187" s="17">
        <v>2.4588999999999999</v>
      </c>
      <c r="Y187" s="3">
        <f>V187/U187*100</f>
        <v>19.204836505479982</v>
      </c>
      <c r="Z187" s="3">
        <f>W187/U187*100</f>
        <v>7.2432944470087097</v>
      </c>
      <c r="AA187" s="3">
        <f>X187/U187*100</f>
        <v>7.4179661456683537</v>
      </c>
      <c r="AB187" s="3">
        <f>(U187-SUM(V187:X187))/U187*100</f>
        <v>66.133902901842958</v>
      </c>
      <c r="AC187" s="3">
        <f t="shared" si="22"/>
        <v>7.2432944470087093E-2</v>
      </c>
      <c r="AD187" s="3">
        <f t="shared" si="23"/>
        <v>292.21140262454026</v>
      </c>
      <c r="AE187" s="3">
        <f t="shared" si="24"/>
        <v>7.2432944470087097</v>
      </c>
    </row>
    <row r="188" spans="1:31" ht="15.75" customHeight="1" x14ac:dyDescent="0.25">
      <c r="A188" s="1">
        <v>341</v>
      </c>
      <c r="B188" s="1" t="s">
        <v>15</v>
      </c>
      <c r="C188" s="1" t="s">
        <v>20</v>
      </c>
      <c r="D188" s="1">
        <v>19</v>
      </c>
      <c r="E188" s="1" t="s">
        <v>17</v>
      </c>
      <c r="F188" s="1">
        <v>1</v>
      </c>
      <c r="G188" s="1" t="s">
        <v>18</v>
      </c>
      <c r="H188" s="1">
        <v>136</v>
      </c>
      <c r="I188" s="1">
        <v>140</v>
      </c>
      <c r="J188" s="3">
        <v>94.56</v>
      </c>
      <c r="K188" s="3">
        <v>94.6</v>
      </c>
      <c r="L188" s="3">
        <v>96.328000000000003</v>
      </c>
      <c r="M188" s="3">
        <v>96.367999999999995</v>
      </c>
      <c r="N188" s="3">
        <v>96.347999999999999</v>
      </c>
      <c r="O188" s="7" t="s">
        <v>207</v>
      </c>
      <c r="P188" s="7">
        <v>26018</v>
      </c>
      <c r="Q188" s="7">
        <f t="shared" si="21"/>
        <v>26.018000000000001</v>
      </c>
      <c r="R188" s="7">
        <v>1973.69539295393</v>
      </c>
      <c r="S188" s="4">
        <v>2.044</v>
      </c>
      <c r="T188" s="4">
        <v>1</v>
      </c>
      <c r="U188" s="3">
        <v>30.890999999999998</v>
      </c>
      <c r="V188" s="17">
        <v>5.7873000000000001</v>
      </c>
      <c r="W188" s="17">
        <v>2.1356000000000002</v>
      </c>
      <c r="X188" s="17">
        <v>1.6560999999999999</v>
      </c>
      <c r="Y188" s="3">
        <f>V188/U188*100</f>
        <v>18.734582888219872</v>
      </c>
      <c r="Z188" s="3">
        <f>W188/U188*100</f>
        <v>6.9133404551487505</v>
      </c>
      <c r="AA188" s="3">
        <f>X188/U188*100</f>
        <v>5.3611084134537563</v>
      </c>
      <c r="AB188" s="3">
        <f>(U188-SUM(V188:X188))/U188*100</f>
        <v>68.990968243177619</v>
      </c>
      <c r="AC188" s="3">
        <f t="shared" si="22"/>
        <v>6.9133404551487504E-2</v>
      </c>
      <c r="AD188" s="3">
        <f t="shared" si="23"/>
        <v>278.90028853573193</v>
      </c>
      <c r="AE188" s="3">
        <f t="shared" si="24"/>
        <v>6.9133404551487505</v>
      </c>
    </row>
    <row r="189" spans="1:31" ht="15.75" customHeight="1" x14ac:dyDescent="0.25">
      <c r="A189" s="1">
        <v>341</v>
      </c>
      <c r="B189" s="1" t="s">
        <v>15</v>
      </c>
      <c r="C189" s="1" t="s">
        <v>20</v>
      </c>
      <c r="D189" s="1">
        <v>19</v>
      </c>
      <c r="E189" s="1" t="s">
        <v>17</v>
      </c>
      <c r="F189" s="1">
        <v>2</v>
      </c>
      <c r="G189" s="1" t="s">
        <v>18</v>
      </c>
      <c r="H189" s="1">
        <v>5</v>
      </c>
      <c r="I189" s="1">
        <v>9</v>
      </c>
      <c r="J189" s="3">
        <v>94.75</v>
      </c>
      <c r="K189" s="3">
        <v>94.79</v>
      </c>
      <c r="L189" s="3">
        <v>96.518000000000001</v>
      </c>
      <c r="M189" s="3">
        <v>96.558000000000007</v>
      </c>
      <c r="N189" s="3">
        <v>96.538000000000011</v>
      </c>
      <c r="O189" s="7" t="s">
        <v>208</v>
      </c>
      <c r="P189" s="7">
        <v>26024</v>
      </c>
      <c r="Q189" s="7">
        <f t="shared" si="21"/>
        <v>26.024000000000001</v>
      </c>
      <c r="R189" s="7">
        <v>1973.69539295393</v>
      </c>
      <c r="S189" s="4">
        <v>2.0329999999999999</v>
      </c>
      <c r="T189" s="4">
        <v>1</v>
      </c>
      <c r="U189" s="3">
        <v>37.285699999999999</v>
      </c>
      <c r="V189" s="17">
        <v>7.1029999999999998</v>
      </c>
      <c r="W189" s="17">
        <v>2.5964999999999998</v>
      </c>
      <c r="X189" s="17">
        <v>1.5681</v>
      </c>
      <c r="Y189" s="3">
        <f>V189/U189*100</f>
        <v>19.050198869807996</v>
      </c>
      <c r="Z189" s="3">
        <f>W189/U189*100</f>
        <v>6.9637957715692602</v>
      </c>
      <c r="AA189" s="3">
        <f>X189/U189*100</f>
        <v>4.2056337952619902</v>
      </c>
      <c r="AB189" s="3">
        <f>(U189-SUM(V189:X189))/U189*100</f>
        <v>69.780371563360745</v>
      </c>
      <c r="AC189" s="3">
        <f t="shared" si="22"/>
        <v>6.9637957715692603E-2</v>
      </c>
      <c r="AD189" s="3">
        <f t="shared" si="23"/>
        <v>279.42388847486615</v>
      </c>
      <c r="AE189" s="3">
        <f t="shared" si="24"/>
        <v>6.9637957715692602</v>
      </c>
    </row>
    <row r="190" spans="1:31" ht="15.75" customHeight="1" x14ac:dyDescent="0.25">
      <c r="A190" s="1">
        <v>341</v>
      </c>
      <c r="B190" s="1" t="s">
        <v>15</v>
      </c>
      <c r="C190" s="1" t="s">
        <v>20</v>
      </c>
      <c r="D190" s="1">
        <v>19</v>
      </c>
      <c r="E190" s="1" t="s">
        <v>17</v>
      </c>
      <c r="F190" s="1">
        <v>2</v>
      </c>
      <c r="G190" s="1" t="s">
        <v>18</v>
      </c>
      <c r="H190" s="1">
        <v>51</v>
      </c>
      <c r="I190" s="1">
        <v>55</v>
      </c>
      <c r="J190" s="3">
        <v>95.21</v>
      </c>
      <c r="K190" s="3">
        <v>95.25</v>
      </c>
      <c r="L190" s="3">
        <v>96.977999999999994</v>
      </c>
      <c r="M190" s="3">
        <v>97.018000000000001</v>
      </c>
      <c r="N190" s="3">
        <v>96.99799999999999</v>
      </c>
      <c r="O190" s="7" t="s">
        <v>209</v>
      </c>
      <c r="P190" s="7">
        <v>26038</v>
      </c>
      <c r="Q190" s="7">
        <f t="shared" si="21"/>
        <v>26.038</v>
      </c>
      <c r="R190" s="7">
        <v>1973.69539295393</v>
      </c>
      <c r="S190" s="4">
        <v>2.0329999999999999</v>
      </c>
      <c r="T190" s="4">
        <v>1</v>
      </c>
      <c r="U190" s="17"/>
      <c r="V190" s="3"/>
      <c r="W190" s="3"/>
      <c r="X190" s="3"/>
      <c r="Y190" s="3">
        <v>16.932135800486918</v>
      </c>
      <c r="Z190" s="3">
        <v>7.0256206931578742</v>
      </c>
      <c r="AA190" s="3">
        <v>4.3934295160608601</v>
      </c>
      <c r="AB190" s="3">
        <v>71.648813990294343</v>
      </c>
      <c r="AC190" s="3">
        <f t="shared" si="22"/>
        <v>7.0256206931578746E-2</v>
      </c>
      <c r="AD190" s="3">
        <f t="shared" si="23"/>
        <v>281.90462750880994</v>
      </c>
      <c r="AE190" s="3">
        <f t="shared" si="24"/>
        <v>7.0256206931578742</v>
      </c>
    </row>
    <row r="191" spans="1:31" ht="15.75" customHeight="1" x14ac:dyDescent="0.25">
      <c r="A191" s="1">
        <v>341</v>
      </c>
      <c r="B191" s="1" t="s">
        <v>15</v>
      </c>
      <c r="C191" s="1" t="s">
        <v>20</v>
      </c>
      <c r="D191" s="1">
        <v>19</v>
      </c>
      <c r="E191" s="1" t="s">
        <v>17</v>
      </c>
      <c r="F191" s="1">
        <v>2</v>
      </c>
      <c r="G191" s="1" t="s">
        <v>18</v>
      </c>
      <c r="H191" s="1">
        <v>100</v>
      </c>
      <c r="I191" s="1">
        <v>104</v>
      </c>
      <c r="J191" s="3">
        <v>95.7</v>
      </c>
      <c r="K191" s="3">
        <v>95.74</v>
      </c>
      <c r="L191" s="3">
        <v>97.468000000000004</v>
      </c>
      <c r="M191" s="3">
        <v>97.507999999999996</v>
      </c>
      <c r="N191" s="3">
        <v>97.488</v>
      </c>
      <c r="O191" s="7" t="s">
        <v>210</v>
      </c>
      <c r="P191" s="7">
        <v>26053</v>
      </c>
      <c r="Q191" s="7">
        <f t="shared" si="21"/>
        <v>26.053000000000001</v>
      </c>
      <c r="R191" s="7">
        <v>1973.69539295393</v>
      </c>
      <c r="S191" s="4">
        <v>2.0329999999999999</v>
      </c>
      <c r="T191" s="4">
        <v>1</v>
      </c>
      <c r="U191" s="3">
        <v>27.2911</v>
      </c>
      <c r="V191" s="17">
        <v>5.0681000000000003</v>
      </c>
      <c r="W191" s="17">
        <v>1.7990999999999999</v>
      </c>
      <c r="X191" s="17">
        <v>1.4459</v>
      </c>
      <c r="Y191" s="3">
        <f>V191/U191*100</f>
        <v>18.570522991011725</v>
      </c>
      <c r="Z191" s="3">
        <f>W191/U191*100</f>
        <v>6.5922590148436671</v>
      </c>
      <c r="AA191" s="3">
        <f>X191/U191*100</f>
        <v>5.2980642040811841</v>
      </c>
      <c r="AB191" s="3">
        <f>(U191-SUM(V191:X191))/U191*100</f>
        <v>69.539153790063438</v>
      </c>
      <c r="AC191" s="3">
        <f t="shared" si="22"/>
        <v>6.5922590148436669E-2</v>
      </c>
      <c r="AD191" s="3">
        <f t="shared" si="23"/>
        <v>264.5158916465486</v>
      </c>
      <c r="AE191" s="3">
        <f t="shared" si="24"/>
        <v>6.5922590148436671</v>
      </c>
    </row>
    <row r="192" spans="1:31" ht="15.75" customHeight="1" x14ac:dyDescent="0.25">
      <c r="A192" s="1">
        <v>341</v>
      </c>
      <c r="B192" s="1" t="s">
        <v>15</v>
      </c>
      <c r="C192" s="1" t="s">
        <v>20</v>
      </c>
      <c r="D192" s="1">
        <v>19</v>
      </c>
      <c r="E192" s="1" t="s">
        <v>17</v>
      </c>
      <c r="F192" s="1" t="s">
        <v>233</v>
      </c>
      <c r="G192" s="1" t="s">
        <v>18</v>
      </c>
      <c r="H192" s="1">
        <v>0</v>
      </c>
      <c r="I192" s="1">
        <v>2</v>
      </c>
      <c r="J192" s="3">
        <v>96.09</v>
      </c>
      <c r="K192" s="3">
        <v>96.11</v>
      </c>
      <c r="L192" s="3">
        <v>97.858000000000004</v>
      </c>
      <c r="M192" s="3">
        <v>97.878</v>
      </c>
      <c r="N192" s="3">
        <v>97.867999999999995</v>
      </c>
      <c r="O192" s="7" t="s">
        <v>211</v>
      </c>
      <c r="P192" s="7">
        <v>26064.5</v>
      </c>
      <c r="Q192" s="7">
        <f t="shared" si="21"/>
        <v>26.064499999999999</v>
      </c>
      <c r="R192" s="7">
        <v>1973.69539295393</v>
      </c>
      <c r="S192" s="4">
        <v>2.0329999999999999</v>
      </c>
      <c r="T192" s="4">
        <v>1</v>
      </c>
      <c r="U192" s="3">
        <v>19.423500000000001</v>
      </c>
      <c r="V192" s="17">
        <v>3.5688</v>
      </c>
      <c r="W192" s="17">
        <v>1.43</v>
      </c>
      <c r="X192" s="17">
        <v>1.3563000000000001</v>
      </c>
      <c r="Y192" s="3">
        <f>V192/U192*100</f>
        <v>18.373619584523901</v>
      </c>
      <c r="Z192" s="3">
        <f>W192/U192*100</f>
        <v>7.3622158725255487</v>
      </c>
      <c r="AA192" s="3">
        <f>X192/U192*100</f>
        <v>6.9827785929415391</v>
      </c>
      <c r="AB192" s="3">
        <f>(U192-SUM(V192:X192))/U192*100</f>
        <v>67.28138595000901</v>
      </c>
      <c r="AC192" s="3">
        <f t="shared" si="22"/>
        <v>7.3622158725255488E-2</v>
      </c>
      <c r="AD192" s="3">
        <f t="shared" si="23"/>
        <v>295.41058560206631</v>
      </c>
      <c r="AE192" s="3">
        <f t="shared" si="24"/>
        <v>7.3622158725255487</v>
      </c>
    </row>
    <row r="193" spans="1:31" ht="15.75" customHeight="1" x14ac:dyDescent="0.25">
      <c r="A193" s="1">
        <v>341</v>
      </c>
      <c r="B193" s="1" t="s">
        <v>15</v>
      </c>
      <c r="C193" s="1" t="s">
        <v>20</v>
      </c>
      <c r="D193" s="1">
        <v>20</v>
      </c>
      <c r="E193" s="1" t="s">
        <v>232</v>
      </c>
      <c r="F193" s="1">
        <v>1</v>
      </c>
      <c r="G193" s="1" t="s">
        <v>18</v>
      </c>
      <c r="H193" s="1">
        <v>0</v>
      </c>
      <c r="I193" s="1">
        <v>2</v>
      </c>
      <c r="J193" s="3">
        <v>96.4</v>
      </c>
      <c r="K193" s="3">
        <v>96.42</v>
      </c>
      <c r="L193" s="3">
        <v>98.168000000000006</v>
      </c>
      <c r="M193" s="3">
        <v>98.188000000000002</v>
      </c>
      <c r="N193" s="3">
        <v>98.177999999999997</v>
      </c>
      <c r="O193" s="7" t="s">
        <v>212</v>
      </c>
      <c r="P193" s="7">
        <v>26074</v>
      </c>
      <c r="Q193" s="7">
        <f t="shared" si="21"/>
        <v>26.074000000000002</v>
      </c>
      <c r="R193" s="7">
        <v>1973.69539295393</v>
      </c>
      <c r="S193" s="4">
        <v>2.0070000000000001</v>
      </c>
      <c r="T193" s="4">
        <v>1</v>
      </c>
      <c r="U193" s="3">
        <v>20.567999999999998</v>
      </c>
      <c r="V193" s="17">
        <v>3.6528</v>
      </c>
      <c r="W193" s="17">
        <v>1.7524999999999999</v>
      </c>
      <c r="X193" s="17">
        <v>1.9776</v>
      </c>
      <c r="Y193" s="3">
        <f>V193/U193*100</f>
        <v>17.759626604434075</v>
      </c>
      <c r="Z193" s="3">
        <f>W193/U193*100</f>
        <v>8.5205173084402972</v>
      </c>
      <c r="AA193" s="3">
        <f>X193/U193*100</f>
        <v>9.6149358226371078</v>
      </c>
      <c r="AB193" s="3">
        <f>(U193-SUM(V193:X193))/U193*100</f>
        <v>64.104920264488527</v>
      </c>
      <c r="AC193" s="3">
        <f t="shared" si="22"/>
        <v>8.5205173084402966E-2</v>
      </c>
      <c r="AD193" s="3">
        <f t="shared" si="23"/>
        <v>337.51529854806438</v>
      </c>
      <c r="AE193" s="3">
        <f t="shared" si="24"/>
        <v>8.5205173084402972</v>
      </c>
    </row>
    <row r="194" spans="1:31" ht="15.75" customHeight="1" x14ac:dyDescent="0.25">
      <c r="A194" s="1">
        <v>341</v>
      </c>
      <c r="B194" s="1" t="s">
        <v>15</v>
      </c>
      <c r="C194" s="1" t="s">
        <v>20</v>
      </c>
      <c r="D194" s="1">
        <v>20</v>
      </c>
      <c r="E194" s="1" t="s">
        <v>232</v>
      </c>
      <c r="F194" s="1">
        <v>1</v>
      </c>
      <c r="G194" s="1" t="s">
        <v>18</v>
      </c>
      <c r="H194" s="1">
        <v>49</v>
      </c>
      <c r="I194" s="1">
        <v>51</v>
      </c>
      <c r="J194" s="3">
        <v>96.89</v>
      </c>
      <c r="K194" s="3">
        <v>96.91</v>
      </c>
      <c r="L194" s="3">
        <v>98.658000000000001</v>
      </c>
      <c r="M194" s="3">
        <v>98.677999999999997</v>
      </c>
      <c r="N194" s="3">
        <v>98.668000000000006</v>
      </c>
      <c r="O194" s="7" t="s">
        <v>213</v>
      </c>
      <c r="P194" s="7">
        <v>26089</v>
      </c>
      <c r="Q194" s="7">
        <f t="shared" si="21"/>
        <v>26.088999999999999</v>
      </c>
      <c r="R194" s="7">
        <v>1973.69539295393</v>
      </c>
      <c r="S194" s="4">
        <v>2.0070000000000001</v>
      </c>
      <c r="T194" s="4">
        <v>1</v>
      </c>
      <c r="U194" s="17"/>
      <c r="V194" s="3"/>
      <c r="W194" s="3"/>
      <c r="X194" s="3"/>
      <c r="Y194" s="3">
        <v>20.403964370844303</v>
      </c>
      <c r="Z194" s="3">
        <v>7.0914206856999495</v>
      </c>
      <c r="AA194" s="3">
        <v>6.3268634514400413</v>
      </c>
      <c r="AB194" s="3">
        <v>66.177751492015702</v>
      </c>
      <c r="AC194" s="3">
        <f t="shared" ref="AC194:AC200" si="25">(Z194/100)</f>
        <v>7.0914206856999493E-2</v>
      </c>
      <c r="AD194" s="3">
        <f t="shared" ref="AD194:AD200" si="26">S194*R194*AC194*T194</f>
        <v>280.90582804086426</v>
      </c>
      <c r="AE194" s="3">
        <f t="shared" ref="AE194:AE200" si="27">Z194*T194</f>
        <v>7.0914206856999495</v>
      </c>
    </row>
    <row r="195" spans="1:31" ht="15.75" customHeight="1" x14ac:dyDescent="0.25">
      <c r="A195" s="1">
        <v>341</v>
      </c>
      <c r="B195" s="1" t="s">
        <v>15</v>
      </c>
      <c r="C195" s="1" t="s">
        <v>20</v>
      </c>
      <c r="D195" s="1">
        <v>21</v>
      </c>
      <c r="E195" s="1" t="s">
        <v>232</v>
      </c>
      <c r="F195" s="1" t="s">
        <v>33</v>
      </c>
      <c r="G195" s="1" t="s">
        <v>18</v>
      </c>
      <c r="H195" s="1">
        <v>2</v>
      </c>
      <c r="I195" s="1">
        <v>4</v>
      </c>
      <c r="J195" s="3">
        <v>102.92</v>
      </c>
      <c r="K195" s="3">
        <v>102.94</v>
      </c>
      <c r="L195" s="3">
        <v>104.688</v>
      </c>
      <c r="M195" s="3">
        <v>104.708</v>
      </c>
      <c r="N195" s="3">
        <v>104.69800000000001</v>
      </c>
      <c r="O195" s="7" t="s">
        <v>214</v>
      </c>
      <c r="P195" s="7">
        <v>26275</v>
      </c>
      <c r="Q195" s="7">
        <f t="shared" ref="Q195:Q200" si="28">P195/1000</f>
        <v>26.274999999999999</v>
      </c>
      <c r="R195" s="7">
        <v>1973.69539295393</v>
      </c>
      <c r="S195" s="4">
        <v>2.0310000000000001</v>
      </c>
      <c r="T195" s="4">
        <v>1</v>
      </c>
      <c r="U195" s="3">
        <v>19.449200000000001</v>
      </c>
      <c r="V195" s="17">
        <v>2.4821</v>
      </c>
      <c r="W195" s="17">
        <v>1.7545999999999999</v>
      </c>
      <c r="X195" s="17">
        <v>5.6157000000000004</v>
      </c>
      <c r="Y195" s="3">
        <f>V195/U195*100</f>
        <v>12.761964502395983</v>
      </c>
      <c r="Z195" s="3">
        <f>W195/U195*100</f>
        <v>9.0214507537585078</v>
      </c>
      <c r="AA195" s="3">
        <f>X195/U195*100</f>
        <v>28.873681179688624</v>
      </c>
      <c r="AB195" s="3">
        <f>(U195-SUM(V195:X195))/U195*100</f>
        <v>49.342903564156884</v>
      </c>
      <c r="AC195" s="3">
        <f t="shared" si="25"/>
        <v>9.0214507537585073E-2</v>
      </c>
      <c r="AD195" s="3">
        <f t="shared" si="26"/>
        <v>361.63165050411925</v>
      </c>
      <c r="AE195" s="3">
        <f t="shared" si="27"/>
        <v>9.0214507537585078</v>
      </c>
    </row>
    <row r="196" spans="1:31" ht="15.75" customHeight="1" x14ac:dyDescent="0.25">
      <c r="A196" s="1">
        <v>341</v>
      </c>
      <c r="B196" s="1" t="s">
        <v>15</v>
      </c>
      <c r="C196" s="1" t="s">
        <v>20</v>
      </c>
      <c r="D196" s="1">
        <v>22</v>
      </c>
      <c r="E196" s="1" t="s">
        <v>232</v>
      </c>
      <c r="F196" s="1">
        <v>1</v>
      </c>
      <c r="G196" s="1" t="s">
        <v>18</v>
      </c>
      <c r="H196" s="1">
        <v>0</v>
      </c>
      <c r="I196" s="1">
        <v>2</v>
      </c>
      <c r="J196" s="3">
        <v>112.6</v>
      </c>
      <c r="K196" s="3">
        <v>112.62</v>
      </c>
      <c r="L196" s="3">
        <v>114.36799999999999</v>
      </c>
      <c r="M196" s="3">
        <v>114.38800000000001</v>
      </c>
      <c r="N196" s="3">
        <v>114.378</v>
      </c>
      <c r="O196" s="7" t="s">
        <v>215</v>
      </c>
      <c r="P196" s="7">
        <v>26578</v>
      </c>
      <c r="Q196" s="7">
        <f t="shared" si="28"/>
        <v>26.577999999999999</v>
      </c>
      <c r="R196" s="7">
        <v>1973.69539295393</v>
      </c>
      <c r="S196" s="4">
        <v>1.851</v>
      </c>
      <c r="T196" s="4">
        <v>1</v>
      </c>
      <c r="U196" s="3">
        <v>18.901299999999999</v>
      </c>
      <c r="V196" s="17">
        <v>3.1067999999999998</v>
      </c>
      <c r="W196" s="17">
        <v>1.3516999999999999</v>
      </c>
      <c r="X196" s="17">
        <v>0.87860000000000005</v>
      </c>
      <c r="Y196" s="3">
        <f>V196/U196*100</f>
        <v>16.436964653224912</v>
      </c>
      <c r="Z196" s="3">
        <f>W196/U196*100</f>
        <v>7.1513599593678743</v>
      </c>
      <c r="AA196" s="3">
        <f>X196/U196*100</f>
        <v>4.6483575203821967</v>
      </c>
      <c r="AB196" s="3">
        <f>(U196-SUM(V196:X196))/U196*100</f>
        <v>71.763317867025023</v>
      </c>
      <c r="AC196" s="3">
        <f t="shared" si="25"/>
        <v>7.1513599593678742E-2</v>
      </c>
      <c r="AD196" s="3">
        <f t="shared" si="26"/>
        <v>261.26136085750375</v>
      </c>
      <c r="AE196" s="3">
        <f t="shared" si="27"/>
        <v>7.1513599593678743</v>
      </c>
    </row>
    <row r="197" spans="1:31" ht="18" customHeight="1" x14ac:dyDescent="0.25">
      <c r="A197" s="1">
        <v>341</v>
      </c>
      <c r="B197" s="1" t="s">
        <v>15</v>
      </c>
      <c r="C197" s="1" t="s">
        <v>20</v>
      </c>
      <c r="D197" s="1">
        <v>22</v>
      </c>
      <c r="E197" s="1" t="s">
        <v>232</v>
      </c>
      <c r="F197" s="1">
        <v>1</v>
      </c>
      <c r="G197" s="1" t="s">
        <v>18</v>
      </c>
      <c r="H197" s="1">
        <v>51</v>
      </c>
      <c r="I197" s="1">
        <v>53</v>
      </c>
      <c r="J197" s="3">
        <v>113.11</v>
      </c>
      <c r="K197" s="3">
        <v>113.13</v>
      </c>
      <c r="L197" s="3">
        <v>114.878</v>
      </c>
      <c r="M197" s="3">
        <v>114.898</v>
      </c>
      <c r="N197" s="3">
        <v>114.88800000000001</v>
      </c>
      <c r="O197" s="7" t="s">
        <v>216</v>
      </c>
      <c r="P197" s="7">
        <v>26600</v>
      </c>
      <c r="Q197" s="7">
        <f t="shared" si="28"/>
        <v>26.6</v>
      </c>
      <c r="R197" s="7">
        <v>1973.69539295393</v>
      </c>
      <c r="S197" s="4">
        <v>1.851</v>
      </c>
      <c r="T197" s="4">
        <v>1</v>
      </c>
      <c r="U197" s="17"/>
      <c r="V197" s="3"/>
      <c r="W197" s="3"/>
      <c r="X197" s="3"/>
      <c r="Y197" s="3">
        <v>16.552337847553723</v>
      </c>
      <c r="Z197" s="3">
        <v>7.1997689850665374</v>
      </c>
      <c r="AA197" s="3">
        <v>3.9832396308475584</v>
      </c>
      <c r="AB197" s="3">
        <v>72.26465353653218</v>
      </c>
      <c r="AC197" s="3">
        <f t="shared" si="25"/>
        <v>7.1997689850665375E-2</v>
      </c>
      <c r="AD197" s="3">
        <f t="shared" si="26"/>
        <v>263.02989271769229</v>
      </c>
      <c r="AE197" s="3">
        <f t="shared" si="27"/>
        <v>7.1997689850665374</v>
      </c>
    </row>
    <row r="198" spans="1:31" ht="15.75" customHeight="1" x14ac:dyDescent="0.25">
      <c r="A198" s="1">
        <v>341</v>
      </c>
      <c r="B198" s="1" t="s">
        <v>15</v>
      </c>
      <c r="C198" s="1" t="s">
        <v>20</v>
      </c>
      <c r="D198" s="1">
        <v>22</v>
      </c>
      <c r="E198" s="1" t="s">
        <v>232</v>
      </c>
      <c r="F198" s="1">
        <v>1</v>
      </c>
      <c r="G198" s="1" t="s">
        <v>18</v>
      </c>
      <c r="H198" s="1">
        <v>86</v>
      </c>
      <c r="I198" s="1">
        <v>88</v>
      </c>
      <c r="J198" s="3">
        <v>113.46</v>
      </c>
      <c r="K198" s="3">
        <v>113.48</v>
      </c>
      <c r="L198" s="3">
        <v>115.22799999999999</v>
      </c>
      <c r="M198" s="3">
        <v>115.248</v>
      </c>
      <c r="N198" s="3">
        <v>115.238</v>
      </c>
      <c r="O198" s="7" t="s">
        <v>217</v>
      </c>
      <c r="P198" s="7">
        <v>26618</v>
      </c>
      <c r="Q198" s="7">
        <f t="shared" si="28"/>
        <v>26.617999999999999</v>
      </c>
      <c r="R198" s="7">
        <v>1973.69539295393</v>
      </c>
      <c r="S198" s="4">
        <v>1.851</v>
      </c>
      <c r="T198" s="4">
        <v>1</v>
      </c>
      <c r="U198" s="3">
        <v>22.032800000000002</v>
      </c>
      <c r="V198" s="17">
        <v>2.1499000000000001</v>
      </c>
      <c r="W198" s="17">
        <v>0.77680000000000005</v>
      </c>
      <c r="X198" s="17">
        <v>0.23369999999999999</v>
      </c>
      <c r="Y198" s="3">
        <f>V198/U198*100</f>
        <v>9.7577248465923532</v>
      </c>
      <c r="Z198" s="3">
        <f>W198/U198*100</f>
        <v>3.5256526633019862</v>
      </c>
      <c r="AA198" s="3">
        <f>X198/U198*100</f>
        <v>1.0606913329218255</v>
      </c>
      <c r="AB198" s="3">
        <f>(U198-SUM(V198:X198))/U198*100</f>
        <v>85.655931157183844</v>
      </c>
      <c r="AC198" s="3">
        <f t="shared" si="25"/>
        <v>3.5256526633019862E-2</v>
      </c>
      <c r="AD198" s="3">
        <f t="shared" si="26"/>
        <v>128.8030273904125</v>
      </c>
      <c r="AE198" s="3">
        <f t="shared" si="27"/>
        <v>3.5256526633019862</v>
      </c>
    </row>
    <row r="199" spans="1:31" ht="15.75" customHeight="1" x14ac:dyDescent="0.25">
      <c r="A199" s="1">
        <v>341</v>
      </c>
      <c r="B199" s="1" t="s">
        <v>15</v>
      </c>
      <c r="C199" s="1" t="s">
        <v>20</v>
      </c>
      <c r="D199" s="1">
        <v>22</v>
      </c>
      <c r="E199" s="1" t="s">
        <v>232</v>
      </c>
      <c r="F199" s="1">
        <v>2</v>
      </c>
      <c r="G199" s="1" t="s">
        <v>18</v>
      </c>
      <c r="H199" s="1">
        <v>9</v>
      </c>
      <c r="I199" s="1">
        <v>11</v>
      </c>
      <c r="J199" s="3">
        <v>113.69</v>
      </c>
      <c r="K199" s="3">
        <v>113.71</v>
      </c>
      <c r="L199" s="3">
        <v>115.458</v>
      </c>
      <c r="M199" s="3">
        <v>115.47799999999999</v>
      </c>
      <c r="N199" s="3">
        <v>115.46799999999999</v>
      </c>
      <c r="O199" s="7" t="s">
        <v>218</v>
      </c>
      <c r="P199" s="7">
        <v>26991</v>
      </c>
      <c r="Q199" s="7">
        <f t="shared" si="28"/>
        <v>26.991</v>
      </c>
      <c r="R199" s="7">
        <v>1472.45</v>
      </c>
      <c r="S199" s="4">
        <v>1.5580000000000001</v>
      </c>
      <c r="T199" s="4">
        <v>0.85</v>
      </c>
      <c r="U199" s="3">
        <v>20.817899999999998</v>
      </c>
      <c r="V199" s="17">
        <v>0.7742</v>
      </c>
      <c r="W199" s="17">
        <v>0.2737</v>
      </c>
      <c r="X199" s="17">
        <v>0.30230000000000001</v>
      </c>
      <c r="Y199" s="3">
        <f>V199/U199*100</f>
        <v>3.7189149722114143</v>
      </c>
      <c r="Z199" s="3">
        <f>W199/U199*100</f>
        <v>1.3147339549138004</v>
      </c>
      <c r="AA199" s="3">
        <f>X199/U199*100</f>
        <v>1.452115727330807</v>
      </c>
      <c r="AB199" s="3">
        <f>(U199-SUM(V199:X199))/U199*100</f>
        <v>93.514235345543966</v>
      </c>
      <c r="AC199" s="3">
        <f t="shared" si="25"/>
        <v>1.3147339549138003E-2</v>
      </c>
      <c r="AD199" s="3">
        <f t="shared" si="26"/>
        <v>25.636858997761546</v>
      </c>
      <c r="AE199" s="3">
        <f t="shared" si="27"/>
        <v>1.1175238616767302</v>
      </c>
    </row>
    <row r="200" spans="1:31" ht="15.75" customHeight="1" x14ac:dyDescent="0.25">
      <c r="A200" s="1">
        <v>341</v>
      </c>
      <c r="B200" s="1" t="s">
        <v>15</v>
      </c>
      <c r="C200" s="1" t="s">
        <v>20</v>
      </c>
      <c r="D200" s="1">
        <v>22</v>
      </c>
      <c r="E200" s="1" t="s">
        <v>232</v>
      </c>
      <c r="F200" s="1">
        <v>2</v>
      </c>
      <c r="G200" s="1" t="s">
        <v>18</v>
      </c>
      <c r="H200" s="1">
        <v>52</v>
      </c>
      <c r="I200" s="1">
        <v>54</v>
      </c>
      <c r="J200" s="3">
        <v>114.12</v>
      </c>
      <c r="K200" s="3">
        <v>114.14</v>
      </c>
      <c r="L200" s="3">
        <v>115.88800000000001</v>
      </c>
      <c r="M200" s="3">
        <v>115.908</v>
      </c>
      <c r="N200" s="3">
        <v>115.898</v>
      </c>
      <c r="O200" s="7" t="s">
        <v>219</v>
      </c>
      <c r="P200" s="7">
        <v>27359</v>
      </c>
      <c r="Q200" s="7">
        <f t="shared" si="28"/>
        <v>27.359000000000002</v>
      </c>
      <c r="R200" s="7">
        <v>1472.45</v>
      </c>
      <c r="S200" s="4">
        <v>1.5580000000000001</v>
      </c>
      <c r="T200" s="4">
        <v>1</v>
      </c>
      <c r="U200" s="3"/>
      <c r="V200" s="3"/>
      <c r="W200" s="3"/>
      <c r="X200" s="3"/>
      <c r="Y200" s="3">
        <v>5.4651479873303588</v>
      </c>
      <c r="Z200" s="3">
        <v>3.2823610848908142</v>
      </c>
      <c r="AA200" s="3">
        <v>1.3059803242925727</v>
      </c>
      <c r="AB200" s="3">
        <v>89.946510603486246</v>
      </c>
      <c r="AC200" s="3">
        <f t="shared" si="25"/>
        <v>3.2823610848908141E-2</v>
      </c>
      <c r="AD200" s="3">
        <f t="shared" si="26"/>
        <v>75.299893987791719</v>
      </c>
      <c r="AE200" s="3">
        <f t="shared" si="27"/>
        <v>3.2823610848908142</v>
      </c>
    </row>
    <row r="201" spans="1:31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5.75" customHeight="1" x14ac:dyDescent="0.25">
      <c r="A202" s="19" t="s">
        <v>236</v>
      </c>
      <c r="B202" s="19"/>
      <c r="C202" s="19"/>
      <c r="D202" s="19"/>
      <c r="E202" s="19"/>
      <c r="F202" s="19">
        <f>COUNTA(O2:O200)</f>
        <v>199</v>
      </c>
      <c r="G202" s="2"/>
      <c r="H202" s="2"/>
      <c r="I202" s="2"/>
      <c r="J202" s="2"/>
      <c r="K202" s="2"/>
      <c r="L202" s="2"/>
      <c r="M202" s="2"/>
      <c r="N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5.75" customHeight="1" x14ac:dyDescent="0.25">
      <c r="A204" s="20" t="s">
        <v>237</v>
      </c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</sheetData>
  <sortState ref="A2:AW1002">
    <sortCondition ref="N2:N1002"/>
  </sortState>
  <mergeCells count="1">
    <mergeCell ref="A204:R204"/>
  </mergeCells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ColWidth="8.625" defaultRowHeight="15.7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1 - IRD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zelle</dc:creator>
  <cp:lastModifiedBy>Sally Zellers</cp:lastModifiedBy>
  <dcterms:created xsi:type="dcterms:W3CDTF">2018-11-21T01:35:28Z</dcterms:created>
  <dcterms:modified xsi:type="dcterms:W3CDTF">2020-03-09T20:15:51Z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db70b59ad4634a87a91c15883969de59</vt:lpwstr>
  </property>
</Properties>
</file>