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___trabajo sr revisión\2nd review\"/>
    </mc:Choice>
  </mc:AlternateContent>
  <xr:revisionPtr revIDLastSave="0" documentId="13_ncr:1_{D630A3C3-C613-4BB7-A598-91D66F023ECE}" xr6:coauthVersionLast="46" xr6:coauthVersionMax="46" xr10:uidLastSave="{00000000-0000-0000-0000-000000000000}"/>
  <bookViews>
    <workbookView xWindow="20910" yWindow="400" windowWidth="32460" windowHeight="21030" xr2:uid="{8C77A75B-EDF4-478A-918A-CFE8EFE93B33}"/>
  </bookViews>
  <sheets>
    <sheet name="mb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11" i="1"/>
  <c r="F12" i="1"/>
  <c r="C13" i="1" s="1"/>
  <c r="F16" i="1" s="1"/>
  <c r="F17" i="1" l="1"/>
  <c r="F18" i="1" s="1"/>
  <c r="D26" i="1" l="1"/>
  <c r="E26" i="1" s="1"/>
  <c r="F26" i="1" s="1"/>
  <c r="D25" i="1"/>
  <c r="E25" i="1" s="1"/>
  <c r="F25" i="1" s="1"/>
  <c r="D27" i="1"/>
  <c r="F27" i="1" s="1"/>
</calcChain>
</file>

<file path=xl/sharedStrings.xml><?xml version="1.0" encoding="utf-8"?>
<sst xmlns="http://schemas.openxmlformats.org/spreadsheetml/2006/main" count="38" uniqueCount="33">
  <si>
    <t>copy lines as neccessary</t>
  </si>
  <si>
    <r>
      <t>Dust deposition rate (g/m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/y)</t>
    </r>
  </si>
  <si>
    <t>Ratio past to present</t>
  </si>
  <si>
    <r>
      <t xml:space="preserve">Dust contribution to speleothem </t>
    </r>
    <r>
      <rPr>
        <vertAlign val="superscript"/>
        <sz val="12"/>
        <rFont val="Calibri"/>
        <family val="2"/>
        <scheme val="minor"/>
      </rPr>
      <t>87</t>
    </r>
    <r>
      <rPr>
        <sz val="12"/>
        <rFont val="Calibri"/>
        <family val="2"/>
        <scheme val="minor"/>
      </rPr>
      <t>Sr/</t>
    </r>
    <r>
      <rPr>
        <vertAlign val="superscript"/>
        <sz val="12"/>
        <rFont val="Calibri"/>
        <family val="2"/>
        <scheme val="minor"/>
      </rPr>
      <t>86</t>
    </r>
    <r>
      <rPr>
        <sz val="12"/>
        <rFont val="Calibri"/>
        <family val="2"/>
        <scheme val="minor"/>
      </rPr>
      <t>Sr (%)</t>
    </r>
  </si>
  <si>
    <r>
      <t xml:space="preserve">Past speleothem </t>
    </r>
    <r>
      <rPr>
        <b/>
        <vertAlign val="superscript"/>
        <sz val="12"/>
        <color theme="1"/>
        <rFont val="Calibri"/>
        <family val="2"/>
        <scheme val="minor"/>
      </rPr>
      <t>87</t>
    </r>
    <r>
      <rPr>
        <b/>
        <sz val="12"/>
        <color theme="1"/>
        <rFont val="Calibri"/>
        <family val="2"/>
        <scheme val="minor"/>
      </rPr>
      <t>Sr/</t>
    </r>
    <r>
      <rPr>
        <b/>
        <vertAlign val="superscript"/>
        <sz val="12"/>
        <color theme="1"/>
        <rFont val="Calibri"/>
        <family val="2"/>
        <scheme val="minor"/>
      </rPr>
      <t>86</t>
    </r>
    <r>
      <rPr>
        <b/>
        <sz val="12"/>
        <color theme="1"/>
        <rFont val="Calibri"/>
        <family val="2"/>
        <scheme val="minor"/>
      </rPr>
      <t>Sr</t>
    </r>
  </si>
  <si>
    <t>Speleothem sample (reference or age BP)</t>
  </si>
  <si>
    <r>
      <t xml:space="preserve">2.- Calculating past dust deposition rates from speleothem </t>
    </r>
    <r>
      <rPr>
        <b/>
        <vertAlign val="superscript"/>
        <sz val="12"/>
        <color theme="1"/>
        <rFont val="Calibri"/>
        <family val="2"/>
        <scheme val="minor"/>
      </rPr>
      <t>87</t>
    </r>
    <r>
      <rPr>
        <b/>
        <sz val="12"/>
        <color theme="1"/>
        <rFont val="Calibri"/>
        <family val="2"/>
        <scheme val="minor"/>
      </rPr>
      <t>Sr/</t>
    </r>
    <r>
      <rPr>
        <b/>
        <vertAlign val="superscript"/>
        <sz val="12"/>
        <color theme="1"/>
        <rFont val="Calibri"/>
        <family val="2"/>
        <scheme val="minor"/>
      </rPr>
      <t>86</t>
    </r>
    <r>
      <rPr>
        <b/>
        <sz val="12"/>
        <color theme="1"/>
        <rFont val="Calibri"/>
        <family val="2"/>
        <scheme val="minor"/>
      </rPr>
      <t xml:space="preserve">Sr (%) </t>
    </r>
  </si>
  <si>
    <t>Saharan dust</t>
  </si>
  <si>
    <t>Sea salt</t>
  </si>
  <si>
    <t>Host rock</t>
  </si>
  <si>
    <t>%</t>
  </si>
  <si>
    <t>Contribution of Sr sources</t>
  </si>
  <si>
    <r>
      <rPr>
        <vertAlign val="superscript"/>
        <sz val="12"/>
        <color theme="1"/>
        <rFont val="Calibri"/>
        <family val="2"/>
        <scheme val="minor"/>
      </rPr>
      <t>87</t>
    </r>
    <r>
      <rPr>
        <sz val="12"/>
        <color theme="1"/>
        <rFont val="Calibri"/>
        <family val="2"/>
        <scheme val="minor"/>
      </rPr>
      <t>Sr/</t>
    </r>
    <r>
      <rPr>
        <vertAlign val="superscript"/>
        <sz val="12"/>
        <color theme="1"/>
        <rFont val="Calibri"/>
        <family val="2"/>
        <scheme val="minor"/>
      </rPr>
      <t>86</t>
    </r>
    <r>
      <rPr>
        <sz val="12"/>
        <color theme="1"/>
        <rFont val="Calibri"/>
        <family val="2"/>
        <scheme val="minor"/>
      </rPr>
      <t>Sr</t>
    </r>
  </si>
  <si>
    <t>Sr Internal Source</t>
  </si>
  <si>
    <t>Dust+Salt (present)</t>
  </si>
  <si>
    <r>
      <t>Accumulated Sr (g/m</t>
    </r>
    <r>
      <rPr>
        <vertAlign val="superscript"/>
        <sz val="12"/>
        <color theme="5" tint="-0.249977111117893"/>
        <rFont val="Calibri"/>
        <family val="2"/>
        <scheme val="minor"/>
      </rPr>
      <t>2</t>
    </r>
    <r>
      <rPr>
        <sz val="12"/>
        <color theme="5" tint="-0.249977111117893"/>
        <rFont val="Calibri"/>
        <family val="2"/>
        <scheme val="minor"/>
      </rPr>
      <t>/y)</t>
    </r>
  </si>
  <si>
    <t>Sr concentration (ppm)</t>
  </si>
  <si>
    <r>
      <t>Deposition rate (g/m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/y)</t>
    </r>
  </si>
  <si>
    <t>Sr External Sources</t>
  </si>
  <si>
    <t>In blue: input data</t>
  </si>
  <si>
    <t>Speleothem</t>
  </si>
  <si>
    <t>In red: calculated values</t>
  </si>
  <si>
    <t xml:space="preserve">Speleothem </t>
  </si>
  <si>
    <t>*Corresponding author. Email: martinch@ucm.es</t>
  </si>
  <si>
    <t>J.A. Cruz, F. McDermott, M.J. Turrero, R.L. Edwards, J. Martín-Chivelet*</t>
  </si>
  <si>
    <r>
      <t xml:space="preserve">1.- Calculating contribution of Sr sources to present-day speleothem </t>
    </r>
    <r>
      <rPr>
        <b/>
        <vertAlign val="superscript"/>
        <sz val="12"/>
        <color theme="1"/>
        <rFont val="Calibri"/>
        <family val="2"/>
        <scheme val="minor"/>
      </rPr>
      <t>87</t>
    </r>
    <r>
      <rPr>
        <b/>
        <sz val="12"/>
        <color theme="1"/>
        <rFont val="Calibri"/>
        <family val="2"/>
        <scheme val="minor"/>
      </rPr>
      <t>Sr/</t>
    </r>
    <r>
      <rPr>
        <b/>
        <vertAlign val="superscript"/>
        <sz val="12"/>
        <color theme="1"/>
        <rFont val="Calibri"/>
        <family val="2"/>
        <scheme val="minor"/>
      </rPr>
      <t>86</t>
    </r>
    <r>
      <rPr>
        <b/>
        <sz val="12"/>
        <color theme="1"/>
        <rFont val="Calibri"/>
        <family val="2"/>
        <scheme val="minor"/>
      </rPr>
      <t xml:space="preserve">Sr (%)  </t>
    </r>
  </si>
  <si>
    <t>Atlantic climate during the last 5000 years</t>
  </si>
  <si>
    <t>Strong links between Saharan dust fluxes, monsoon strength and North</t>
  </si>
  <si>
    <r>
      <t xml:space="preserve">Mass Balance Model: Past dust deposition inferred from speleothem </t>
    </r>
    <r>
      <rPr>
        <b/>
        <u/>
        <vertAlign val="superscript"/>
        <sz val="12"/>
        <color theme="1"/>
        <rFont val="Calibri"/>
        <family val="2"/>
        <scheme val="minor"/>
      </rPr>
      <t>87</t>
    </r>
    <r>
      <rPr>
        <b/>
        <u/>
        <sz val="12"/>
        <color theme="1"/>
        <rFont val="Calibri"/>
        <family val="2"/>
        <scheme val="minor"/>
      </rPr>
      <t>Sr/</t>
    </r>
    <r>
      <rPr>
        <b/>
        <u/>
        <vertAlign val="superscript"/>
        <sz val="12"/>
        <color theme="1"/>
        <rFont val="Calibri"/>
        <family val="2"/>
        <scheme val="minor"/>
      </rPr>
      <t>86</t>
    </r>
    <r>
      <rPr>
        <b/>
        <u/>
        <sz val="12"/>
        <color theme="1"/>
        <rFont val="Calibri"/>
        <family val="2"/>
        <scheme val="minor"/>
      </rPr>
      <t>Sr</t>
    </r>
  </si>
  <si>
    <t>Supplementary Material for</t>
  </si>
  <si>
    <t>K-1</t>
  </si>
  <si>
    <t>K-2</t>
  </si>
  <si>
    <t>K-3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</si>
</sst>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2"/>
      <color theme="5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1" xfId="0" applyNumberFormat="1" applyFont="1" applyBorder="1"/>
    <xf numFmtId="164" fontId="2" fillId="0" borderId="1" xfId="0" applyNumberFormat="1" applyFont="1" applyBorder="1"/>
    <xf numFmtId="165" fontId="0" fillId="0" borderId="1" xfId="0" applyNumberFormat="1" applyBorder="1"/>
    <xf numFmtId="0" fontId="0" fillId="0" borderId="1" xfId="0" applyBorder="1"/>
    <xf numFmtId="2" fontId="1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8" fillId="4" borderId="4" xfId="0" applyFont="1" applyFill="1" applyBorder="1"/>
    <xf numFmtId="2" fontId="1" fillId="0" borderId="5" xfId="0" applyNumberFormat="1" applyFont="1" applyBorder="1"/>
    <xf numFmtId="0" fontId="6" fillId="0" borderId="6" xfId="0" applyFont="1" applyBorder="1"/>
    <xf numFmtId="2" fontId="1" fillId="0" borderId="7" xfId="0" applyNumberFormat="1" applyFont="1" applyBorder="1"/>
    <xf numFmtId="0" fontId="6" fillId="0" borderId="8" xfId="0" applyFont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0" borderId="0" xfId="0" applyNumberFormat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/>
    <xf numFmtId="0" fontId="2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2" fillId="3" borderId="1" xfId="0" applyFont="1" applyFill="1" applyBorder="1" applyAlignment="1">
      <alignment wrapText="1"/>
    </xf>
    <xf numFmtId="0" fontId="0" fillId="5" borderId="0" xfId="0" applyFill="1"/>
    <xf numFmtId="0" fontId="3" fillId="5" borderId="0" xfId="0" applyFont="1" applyFill="1"/>
    <xf numFmtId="0" fontId="0" fillId="2" borderId="1" xfId="0" applyFill="1" applyBorder="1"/>
    <xf numFmtId="0" fontId="2" fillId="5" borderId="0" xfId="0" applyFont="1" applyFill="1"/>
    <xf numFmtId="0" fontId="12" fillId="0" borderId="0" xfId="0" applyFont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393F-6F2C-42D2-9B66-62FFF937139C}">
  <dimension ref="B2:H31"/>
  <sheetViews>
    <sheetView tabSelected="1" zoomScale="115" zoomScaleNormal="115" workbookViewId="0">
      <selection activeCell="C34" sqref="C34"/>
    </sheetView>
  </sheetViews>
  <sheetFormatPr baseColWidth="10" defaultRowHeight="15.5" x14ac:dyDescent="0.35"/>
  <cols>
    <col min="1" max="1" width="13.25" customWidth="1"/>
    <col min="2" max="2" width="19.08203125" customWidth="1"/>
    <col min="3" max="3" width="11.33203125" customWidth="1"/>
    <col min="4" max="4" width="16.25" customWidth="1"/>
    <col min="5" max="5" width="14.9140625" customWidth="1"/>
    <col min="6" max="6" width="13.33203125" customWidth="1"/>
    <col min="7" max="7" width="5.9140625" customWidth="1"/>
    <col min="8" max="8" width="11.83203125" bestFit="1" customWidth="1"/>
    <col min="10" max="10" width="12.58203125" customWidth="1"/>
    <col min="17" max="17" width="13.08203125" customWidth="1"/>
    <col min="38" max="38" width="13.5" customWidth="1"/>
  </cols>
  <sheetData>
    <row r="2" spans="2:8" x14ac:dyDescent="0.35">
      <c r="H2" t="s">
        <v>29</v>
      </c>
    </row>
    <row r="3" spans="2:8" ht="17.5" x14ac:dyDescent="0.35">
      <c r="B3" s="36" t="s">
        <v>28</v>
      </c>
      <c r="H3" t="s">
        <v>27</v>
      </c>
    </row>
    <row r="4" spans="2:8" x14ac:dyDescent="0.35">
      <c r="B4" s="36"/>
      <c r="H4" t="s">
        <v>26</v>
      </c>
    </row>
    <row r="5" spans="2:8" ht="17.5" x14ac:dyDescent="0.35">
      <c r="B5" s="16" t="s">
        <v>25</v>
      </c>
      <c r="C5" s="15"/>
      <c r="D5" s="15"/>
      <c r="E5" s="15"/>
      <c r="F5" s="14"/>
      <c r="H5" t="s">
        <v>24</v>
      </c>
    </row>
    <row r="6" spans="2:8" x14ac:dyDescent="0.35">
      <c r="H6" t="s">
        <v>23</v>
      </c>
    </row>
    <row r="7" spans="2:8" ht="17.649999999999999" customHeight="1" x14ac:dyDescent="0.35">
      <c r="B7" s="13" t="s">
        <v>22</v>
      </c>
      <c r="C7" s="23" t="s">
        <v>12</v>
      </c>
      <c r="E7" s="35" t="s">
        <v>21</v>
      </c>
      <c r="F7" s="32"/>
    </row>
    <row r="8" spans="2:8" x14ac:dyDescent="0.35">
      <c r="B8" s="34" t="s">
        <v>20</v>
      </c>
      <c r="C8" s="8">
        <v>0.70835000000000004</v>
      </c>
      <c r="E8" s="33" t="s">
        <v>19</v>
      </c>
      <c r="F8" s="32"/>
    </row>
    <row r="10" spans="2:8" ht="34" customHeight="1" x14ac:dyDescent="0.35">
      <c r="B10" s="13" t="s">
        <v>18</v>
      </c>
      <c r="C10" s="23" t="s">
        <v>12</v>
      </c>
      <c r="D10" s="23" t="s">
        <v>17</v>
      </c>
      <c r="E10" s="23" t="s">
        <v>16</v>
      </c>
      <c r="F10" s="31" t="s">
        <v>15</v>
      </c>
    </row>
    <row r="11" spans="2:8" x14ac:dyDescent="0.35">
      <c r="B11" s="4" t="s">
        <v>8</v>
      </c>
      <c r="C11" s="30">
        <v>0.709175</v>
      </c>
      <c r="D11" s="29">
        <v>4.3</v>
      </c>
      <c r="E11" s="29">
        <v>30</v>
      </c>
      <c r="F11" s="28">
        <f>E11*D11/1000000</f>
        <v>1.2899999999999999E-4</v>
      </c>
    </row>
    <row r="12" spans="2:8" x14ac:dyDescent="0.35">
      <c r="B12" s="4" t="s">
        <v>7</v>
      </c>
      <c r="C12" s="27">
        <v>0.72522500000000001</v>
      </c>
      <c r="D12" s="9">
        <v>4.4000000000000004</v>
      </c>
      <c r="E12" s="9">
        <v>95</v>
      </c>
      <c r="F12" s="26">
        <f>E12*D12/1000000</f>
        <v>4.1800000000000008E-4</v>
      </c>
    </row>
    <row r="13" spans="2:8" ht="15.9" customHeight="1" x14ac:dyDescent="0.35">
      <c r="B13" s="25" t="s">
        <v>14</v>
      </c>
      <c r="C13" s="6">
        <f>(C12*F12+C11*F11)/(F11+F12)</f>
        <v>0.72143989945155396</v>
      </c>
      <c r="E13" s="24"/>
    </row>
    <row r="14" spans="2:8" ht="16" thickBot="1" x14ac:dyDescent="0.4"/>
    <row r="15" spans="2:8" ht="31.25" customHeight="1" x14ac:dyDescent="0.35">
      <c r="B15" s="13" t="s">
        <v>13</v>
      </c>
      <c r="C15" s="23" t="s">
        <v>12</v>
      </c>
      <c r="E15" s="22" t="s">
        <v>11</v>
      </c>
      <c r="F15" s="21" t="s">
        <v>10</v>
      </c>
    </row>
    <row r="16" spans="2:8" x14ac:dyDescent="0.35">
      <c r="B16" s="4" t="s">
        <v>9</v>
      </c>
      <c r="C16" s="9">
        <v>0.70738999999999996</v>
      </c>
      <c r="E16" s="20" t="s">
        <v>9</v>
      </c>
      <c r="F16" s="19">
        <f>100*(C8-C13)/(C16-C13)</f>
        <v>93.167210887805382</v>
      </c>
    </row>
    <row r="17" spans="2:6" x14ac:dyDescent="0.35">
      <c r="E17" s="20" t="s">
        <v>8</v>
      </c>
      <c r="F17" s="19">
        <f>100*(1-F16/100)*(F11/(F11+F12))</f>
        <v>1.6113890228027514</v>
      </c>
    </row>
    <row r="18" spans="2:6" ht="16.25" customHeight="1" thickBot="1" x14ac:dyDescent="0.4">
      <c r="E18" s="18" t="s">
        <v>7</v>
      </c>
      <c r="F18" s="17">
        <f>100*(1-((F16+F17)/100))</f>
        <v>5.2214000893918584</v>
      </c>
    </row>
    <row r="22" spans="2:6" ht="17.5" x14ac:dyDescent="0.35">
      <c r="B22" s="16" t="s">
        <v>6</v>
      </c>
      <c r="C22" s="15"/>
      <c r="D22" s="15"/>
      <c r="E22" s="15"/>
      <c r="F22" s="14"/>
    </row>
    <row r="24" spans="2:6" ht="48.5" customHeight="1" x14ac:dyDescent="0.35">
      <c r="B24" s="13" t="s">
        <v>5</v>
      </c>
      <c r="C24" s="13" t="s">
        <v>4</v>
      </c>
      <c r="D24" s="12" t="s">
        <v>3</v>
      </c>
      <c r="E24" s="12" t="s">
        <v>2</v>
      </c>
      <c r="F24" s="11" t="s">
        <v>1</v>
      </c>
    </row>
    <row r="25" spans="2:6" x14ac:dyDescent="0.35">
      <c r="B25" s="9" t="s">
        <v>30</v>
      </c>
      <c r="C25" s="10">
        <v>0.70772908000000001</v>
      </c>
      <c r="D25" s="2">
        <f>100-(100*(C25-$C$12)/(-$C$12+(($F$17*$C$11+$F$16*$C$16)/($F$17+$F$16))))</f>
        <v>1.7339969334517065</v>
      </c>
      <c r="E25" s="7">
        <f>D25/$F$18</f>
        <v>0.3320942474748505</v>
      </c>
      <c r="F25" s="5">
        <f>$D$12*E25</f>
        <v>1.4612146888893423</v>
      </c>
    </row>
    <row r="26" spans="2:6" x14ac:dyDescent="0.35">
      <c r="B26" s="9" t="s">
        <v>31</v>
      </c>
      <c r="C26" s="10">
        <v>0.70817482343753202</v>
      </c>
      <c r="D26" s="7">
        <f>100-(100*(C26-$C$12)/(-$C$12+(($F$17*$C$11+$F$16*$C$16)/($F$17+$F$16))))</f>
        <v>4.2375192403332136</v>
      </c>
      <c r="E26" s="7">
        <f>D26/$F$18</f>
        <v>0.8115676193713709</v>
      </c>
      <c r="F26" s="5">
        <f>$D$12*E26</f>
        <v>3.5708975252340323</v>
      </c>
    </row>
    <row r="27" spans="2:6" x14ac:dyDescent="0.35">
      <c r="B27" s="9" t="s">
        <v>32</v>
      </c>
      <c r="C27" s="8">
        <v>0.70835000000000004</v>
      </c>
      <c r="D27" s="7">
        <f>100-(100*(C27-$C$12)/(-$C$12+(($F$17*$C$11+$F$16*$C$16)/($F$17+$F$16))))</f>
        <v>5.2214000893922758</v>
      </c>
      <c r="E27" s="7">
        <f t="shared" ref="E27:E28" si="0">D27/$F$18</f>
        <v>1.0000000000000799</v>
      </c>
      <c r="F27" s="5">
        <f>$D$12*E27</f>
        <v>4.4000000000003521</v>
      </c>
    </row>
    <row r="28" spans="2:6" x14ac:dyDescent="0.35">
      <c r="B28" s="9"/>
      <c r="C28" s="8"/>
      <c r="D28" s="7"/>
      <c r="E28" s="7"/>
      <c r="F28" s="37"/>
    </row>
    <row r="29" spans="2:6" x14ac:dyDescent="0.35">
      <c r="B29" s="4"/>
      <c r="C29" s="3"/>
      <c r="D29" s="2"/>
      <c r="E29" s="2"/>
      <c r="F29" s="1"/>
    </row>
    <row r="30" spans="2:6" x14ac:dyDescent="0.35">
      <c r="B30" s="4"/>
      <c r="C30" s="3"/>
      <c r="D30" s="2"/>
      <c r="E30" s="2"/>
      <c r="F30" s="1"/>
    </row>
    <row r="31" spans="2:6" x14ac:dyDescent="0.35">
      <c r="B31" t="s">
        <v>0</v>
      </c>
    </row>
  </sheetData>
  <phoneticPr fontId="1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Martin</dc:creator>
  <cp:lastModifiedBy>Javier Martin</cp:lastModifiedBy>
  <dcterms:created xsi:type="dcterms:W3CDTF">2021-04-21T18:50:51Z</dcterms:created>
  <dcterms:modified xsi:type="dcterms:W3CDTF">2021-04-27T12:40:52Z</dcterms:modified>
</cp:coreProperties>
</file>