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showInkAnnotation="0"/>
  <mc:AlternateContent xmlns:mc="http://schemas.openxmlformats.org/markup-compatibility/2006">
    <mc:Choice Requires="x15">
      <x15ac:absPath xmlns:x15ac="http://schemas.microsoft.com/office/spreadsheetml/2010/11/ac" url="/Users/hsunminghu/Documents/Reserch/2018-Hu-NAO/Manuscript/202207 Submit to NC/202210-final/"/>
    </mc:Choice>
  </mc:AlternateContent>
  <xr:revisionPtr revIDLastSave="0" documentId="13_ncr:1_{17A42777-5954-0846-A9C5-B8FECF5F5427}" xr6:coauthVersionLast="47" xr6:coauthVersionMax="47" xr10:uidLastSave="{00000000-0000-0000-0000-000000000000}"/>
  <bookViews>
    <workbookView xWindow="4960" yWindow="760" windowWidth="24860" windowHeight="16800" tabRatio="500" xr2:uid="{00000000-000D-0000-FFFF-FFFF00000000}"/>
  </bookViews>
  <sheets>
    <sheet name="U-Th dating reoprt" sheetId="1" r:id="rId1"/>
  </sheets>
  <definedNames>
    <definedName name="_Ref48418949" localSheetId="0">'U-Th dating reoprt'!$A$119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4" i="1" l="1"/>
  <c r="R51" i="1"/>
  <c r="P51" i="1"/>
  <c r="P54" i="1"/>
  <c r="Q82" i="1" l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O54" i="1"/>
  <c r="Q54" i="1" s="1"/>
  <c r="Q53" i="1"/>
  <c r="Q52" i="1"/>
  <c r="O51" i="1"/>
  <c r="Q51" i="1" s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<sst xmlns="http://schemas.openxmlformats.org/spreadsheetml/2006/main" count="58" uniqueCount="51">
  <si>
    <t>Sample</t>
    <phoneticPr fontId="0" type="noConversion"/>
  </si>
  <si>
    <t>Weight</t>
    <phoneticPr fontId="0" type="noConversion"/>
  </si>
  <si>
    <r>
      <t>238</t>
    </r>
    <r>
      <rPr>
        <b/>
        <sz val="10"/>
        <rFont val="Times New Roman"/>
        <family val="1"/>
      </rPr>
      <t>U</t>
    </r>
  </si>
  <si>
    <r>
      <t>232</t>
    </r>
    <r>
      <rPr>
        <b/>
        <sz val="10"/>
        <rFont val="Times New Roman"/>
        <family val="1"/>
      </rPr>
      <t>Th</t>
    </r>
  </si>
  <si>
    <r>
      <t>d</t>
    </r>
    <r>
      <rPr>
        <b/>
        <vertAlign val="superscript"/>
        <sz val="10"/>
        <rFont val="Times New Roman"/>
        <family val="1"/>
      </rPr>
      <t>234</t>
    </r>
    <r>
      <rPr>
        <b/>
        <sz val="10"/>
        <rFont val="Times New Roman"/>
        <family val="1"/>
      </rPr>
      <t>U</t>
    </r>
  </si>
  <si>
    <r>
      <t>[</t>
    </r>
    <r>
      <rPr>
        <b/>
        <vertAlign val="superscript"/>
        <sz val="10"/>
        <rFont val="Times New Roman"/>
        <family val="1"/>
      </rPr>
      <t>230</t>
    </r>
    <r>
      <rPr>
        <b/>
        <sz val="10"/>
        <rFont val="Times New Roman"/>
        <family val="1"/>
      </rPr>
      <t>Th/</t>
    </r>
    <r>
      <rPr>
        <b/>
        <vertAlign val="superscript"/>
        <sz val="10"/>
        <rFont val="Times New Roman"/>
        <family val="1"/>
      </rPr>
      <t>238</t>
    </r>
    <r>
      <rPr>
        <b/>
        <sz val="10"/>
        <rFont val="Times New Roman"/>
        <family val="1"/>
      </rPr>
      <t>U]</t>
    </r>
  </si>
  <si>
    <r>
      <t>[</t>
    </r>
    <r>
      <rPr>
        <b/>
        <vertAlign val="superscript"/>
        <sz val="10"/>
        <rFont val="Times New Roman"/>
        <family val="1"/>
      </rPr>
      <t>230</t>
    </r>
    <r>
      <rPr>
        <b/>
        <sz val="10"/>
        <rFont val="Times New Roman"/>
        <family val="1"/>
      </rPr>
      <t>Th/</t>
    </r>
    <r>
      <rPr>
        <b/>
        <vertAlign val="superscript"/>
        <sz val="10"/>
        <rFont val="Times New Roman"/>
        <family val="1"/>
      </rPr>
      <t>232</t>
    </r>
    <r>
      <rPr>
        <b/>
        <sz val="10"/>
        <rFont val="Times New Roman"/>
        <family val="1"/>
      </rPr>
      <t>Th]</t>
    </r>
  </si>
  <si>
    <t>Age</t>
  </si>
  <si>
    <t>mm</t>
    <phoneticPr fontId="0" type="noConversion"/>
  </si>
  <si>
    <t>g</t>
    <phoneticPr fontId="0" type="noConversion"/>
  </si>
  <si>
    <r>
      <t>ppb</t>
    </r>
    <r>
      <rPr>
        <b/>
        <vertAlign val="superscript"/>
        <sz val="10"/>
        <rFont val="Times New Roman"/>
        <family val="1"/>
      </rPr>
      <t>a</t>
    </r>
  </si>
  <si>
    <t>ppt</t>
    <phoneticPr fontId="0" type="noConversion"/>
  </si>
  <si>
    <r>
      <t>measured</t>
    </r>
    <r>
      <rPr>
        <b/>
        <vertAlign val="superscript"/>
        <sz val="10"/>
        <rFont val="Times New Roman"/>
        <family val="1"/>
      </rPr>
      <t>a</t>
    </r>
  </si>
  <si>
    <r>
      <t>activity</t>
    </r>
    <r>
      <rPr>
        <b/>
        <vertAlign val="superscript"/>
        <sz val="10"/>
        <rFont val="Times New Roman"/>
        <family val="1"/>
      </rPr>
      <t>c</t>
    </r>
  </si>
  <si>
    <r>
      <t>ppm</t>
    </r>
    <r>
      <rPr>
        <b/>
        <vertAlign val="superscript"/>
        <sz val="10"/>
        <rFont val="Times New Roman"/>
        <family val="1"/>
      </rPr>
      <t>d</t>
    </r>
  </si>
  <si>
    <t>uncorrected</t>
    <phoneticPr fontId="0" type="noConversion"/>
  </si>
  <si>
    <r>
      <t xml:space="preserve">corrected </t>
    </r>
    <r>
      <rPr>
        <b/>
        <vertAlign val="superscript"/>
        <sz val="10"/>
        <rFont val="Times New Roman"/>
        <family val="1"/>
      </rPr>
      <t>c,e</t>
    </r>
  </si>
  <si>
    <r>
      <t xml:space="preserve">corrected(BP 1950) </t>
    </r>
    <r>
      <rPr>
        <b/>
        <vertAlign val="superscript"/>
        <sz val="10"/>
        <rFont val="Times New Roman"/>
        <family val="1"/>
      </rPr>
      <t>c,e</t>
    </r>
  </si>
  <si>
    <r>
      <t>corrected</t>
    </r>
    <r>
      <rPr>
        <b/>
        <vertAlign val="superscript"/>
        <sz val="10"/>
        <rFont val="Times New Roman"/>
        <family val="1"/>
      </rPr>
      <t>b</t>
    </r>
  </si>
  <si>
    <r>
      <t>d</t>
    </r>
    <r>
      <rPr>
        <sz val="10"/>
        <rFont val="Times New Roman"/>
        <family val="1"/>
      </rPr>
      <t xml:space="preserve">The degree of detrital </t>
    </r>
    <r>
      <rPr>
        <vertAlign val="superscript"/>
        <sz val="10"/>
        <rFont val="Times New Roman"/>
        <family val="1"/>
      </rPr>
      <t>230</t>
    </r>
    <r>
      <rPr>
        <sz val="10"/>
        <rFont val="Times New Roman"/>
        <family val="1"/>
      </rPr>
      <t>Th contamination is indicated by the [</t>
    </r>
    <r>
      <rPr>
        <vertAlign val="superscript"/>
        <sz val="10"/>
        <rFont val="Times New Roman"/>
        <family val="1"/>
      </rPr>
      <t>230</t>
    </r>
    <r>
      <rPr>
        <sz val="10"/>
        <rFont val="Times New Roman"/>
        <family val="1"/>
      </rPr>
      <t>Th/</t>
    </r>
    <r>
      <rPr>
        <vertAlign val="superscript"/>
        <sz val="10"/>
        <rFont val="Times New Roman"/>
        <family val="1"/>
      </rPr>
      <t>232</t>
    </r>
    <r>
      <rPr>
        <sz val="10"/>
        <rFont val="Times New Roman"/>
        <family val="1"/>
      </rPr>
      <t>Th] atomic ratio instead of the activity ratio.</t>
    </r>
  </si>
  <si>
    <r>
      <t>e</t>
    </r>
    <r>
      <rPr>
        <sz val="10"/>
        <rFont val="Times New Roman"/>
        <family val="1"/>
      </rPr>
      <t xml:space="preserve">Age corrections for samples were calculated using an estimated atomic </t>
    </r>
    <r>
      <rPr>
        <vertAlign val="superscript"/>
        <sz val="10"/>
        <rFont val="Times New Roman"/>
        <family val="1"/>
      </rPr>
      <t>230</t>
    </r>
    <r>
      <rPr>
        <sz val="10"/>
        <rFont val="Times New Roman"/>
        <family val="1"/>
      </rPr>
      <t>Th/</t>
    </r>
    <r>
      <rPr>
        <vertAlign val="superscript"/>
        <sz val="10"/>
        <rFont val="Times New Roman"/>
        <family val="1"/>
      </rPr>
      <t>232</t>
    </r>
    <r>
      <rPr>
        <sz val="10"/>
        <rFont val="Times New Roman"/>
        <family val="1"/>
      </rPr>
      <t>Th ratio of 4 ±</t>
    </r>
    <r>
      <rPr>
        <sz val="9.5"/>
        <rFont val="Times New Roman"/>
        <family val="1"/>
      </rPr>
      <t xml:space="preserve"> 2 pp</t>
    </r>
    <r>
      <rPr>
        <sz val="9.5"/>
        <color indexed="8"/>
        <rFont val="Times New Roman"/>
        <family val="1"/>
      </rPr>
      <t>m.</t>
    </r>
  </si>
  <si>
    <r>
      <t xml:space="preserve">Those are the values for a material at secular equilibrium, with the crustal </t>
    </r>
    <r>
      <rPr>
        <vertAlign val="superscript"/>
        <sz val="10"/>
        <rFont val="Times New Roman"/>
        <family val="1"/>
      </rPr>
      <t>232</t>
    </r>
    <r>
      <rPr>
        <sz val="10"/>
        <rFont val="Times New Roman"/>
        <family val="1"/>
      </rPr>
      <t>Th/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 value of 3.8. The errors are arbitrarily assumed to be 50%.</t>
    </r>
  </si>
  <si>
    <r>
      <t>Analytical errors are 2</t>
    </r>
    <r>
      <rPr>
        <sz val="10"/>
        <rFont val="Symbol"/>
        <family val="1"/>
      </rPr>
      <t>s</t>
    </r>
    <r>
      <rPr>
        <sz val="10"/>
        <rFont val="Times New Roman"/>
        <family val="1"/>
      </rPr>
      <t xml:space="preserve"> of the mean.</t>
    </r>
  </si>
  <si>
    <r>
      <t>b</t>
    </r>
    <r>
      <rPr>
        <sz val="10"/>
        <rFont val="Symbol"/>
        <family val="1"/>
      </rPr>
      <t>d</t>
    </r>
    <r>
      <rPr>
        <vertAlign val="superscript"/>
        <sz val="10"/>
        <rFont val="Times New Roman"/>
        <family val="1"/>
      </rPr>
      <t>234</t>
    </r>
    <r>
      <rPr>
        <sz val="10"/>
        <rFont val="Times New Roman"/>
        <family val="1"/>
      </rPr>
      <t>U</t>
    </r>
    <r>
      <rPr>
        <vertAlign val="subscript"/>
        <sz val="10"/>
        <rFont val="Times New Roman"/>
        <family val="1"/>
      </rPr>
      <t>initial</t>
    </r>
    <r>
      <rPr>
        <sz val="10"/>
        <rFont val="Times New Roman"/>
        <family val="1"/>
      </rPr>
      <t xml:space="preserve"> corrected was calculated based on </t>
    </r>
    <r>
      <rPr>
        <vertAlign val="superscript"/>
        <sz val="10"/>
        <rFont val="Times New Roman"/>
        <family val="1"/>
      </rPr>
      <t>230</t>
    </r>
    <r>
      <rPr>
        <sz val="10"/>
        <rFont val="Times New Roman"/>
        <family val="1"/>
      </rPr>
      <t>Th age (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), i.e., </t>
    </r>
    <r>
      <rPr>
        <sz val="10"/>
        <rFont val="Symbol"/>
        <family val="1"/>
      </rPr>
      <t>d</t>
    </r>
    <r>
      <rPr>
        <vertAlign val="superscript"/>
        <sz val="10"/>
        <rFont val="Times New Roman"/>
        <family val="1"/>
      </rPr>
      <t>234</t>
    </r>
    <r>
      <rPr>
        <sz val="10"/>
        <rFont val="Times New Roman"/>
        <family val="1"/>
      </rPr>
      <t>U</t>
    </r>
    <r>
      <rPr>
        <vertAlign val="subscript"/>
        <sz val="10"/>
        <rFont val="Times New Roman"/>
        <family val="1"/>
      </rPr>
      <t>initial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d</t>
    </r>
    <r>
      <rPr>
        <vertAlign val="superscript"/>
        <sz val="10"/>
        <rFont val="Times New Roman"/>
        <family val="1"/>
      </rPr>
      <t>234</t>
    </r>
    <r>
      <rPr>
        <sz val="10"/>
        <rFont val="Times New Roman"/>
        <family val="1"/>
      </rPr>
      <t>U</t>
    </r>
    <r>
      <rPr>
        <vertAlign val="subscript"/>
        <sz val="10"/>
        <rFont val="Times New Roman"/>
        <family val="1"/>
      </rPr>
      <t>measured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e</t>
    </r>
    <r>
      <rPr>
        <vertAlign val="superscript"/>
        <sz val="11"/>
        <rFont val="Symbol"/>
        <family val="1"/>
        <charset val="2"/>
      </rPr>
      <t>l</t>
    </r>
    <r>
      <rPr>
        <vertAlign val="superscript"/>
        <sz val="10"/>
        <rFont val="Times New Roman"/>
        <family val="1"/>
      </rPr>
      <t>234*</t>
    </r>
    <r>
      <rPr>
        <i/>
        <vertAlign val="super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, and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is corrected age.</t>
    </r>
    <phoneticPr fontId="26" type="noConversion"/>
  </si>
  <si>
    <r>
      <t>c</t>
    </r>
    <r>
      <rPr>
        <sz val="10"/>
        <rFont val="Times New Roman"/>
        <family val="1"/>
      </rPr>
      <t>[</t>
    </r>
    <r>
      <rPr>
        <vertAlign val="superscript"/>
        <sz val="10"/>
        <rFont val="Times New Roman"/>
        <family val="1"/>
      </rPr>
      <t>230</t>
    </r>
    <r>
      <rPr>
        <sz val="10"/>
        <rFont val="Times New Roman"/>
        <family val="1"/>
      </rPr>
      <t>Th/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U]</t>
    </r>
    <r>
      <rPr>
        <vertAlign val="subscript"/>
        <sz val="10"/>
        <rFont val="Times New Roman"/>
        <family val="1"/>
      </rPr>
      <t>activity</t>
    </r>
    <r>
      <rPr>
        <sz val="10"/>
        <rFont val="Times New Roman"/>
        <family val="1"/>
      </rPr>
      <t xml:space="preserve"> = 1 - e</t>
    </r>
    <r>
      <rPr>
        <vertAlign val="superscript"/>
        <sz val="10"/>
        <rFont val="Times New Roman"/>
        <family val="1"/>
      </rPr>
      <t>-</t>
    </r>
    <r>
      <rPr>
        <vertAlign val="superscript"/>
        <sz val="11"/>
        <rFont val="Symbol"/>
        <family val="1"/>
        <charset val="2"/>
      </rPr>
      <t>l</t>
    </r>
    <r>
      <rPr>
        <vertAlign val="superscript"/>
        <sz val="9"/>
        <rFont val="Times New Roman"/>
        <family val="1"/>
      </rPr>
      <t>230</t>
    </r>
    <r>
      <rPr>
        <i/>
        <vertAlign val="superscript"/>
        <sz val="11"/>
        <rFont val="Times New Roman"/>
        <family val="1"/>
      </rPr>
      <t>T</t>
    </r>
    <r>
      <rPr>
        <sz val="10"/>
        <rFont val="Times New Roman"/>
        <family val="1"/>
      </rPr>
      <t xml:space="preserve"> + (</t>
    </r>
    <r>
      <rPr>
        <sz val="10"/>
        <rFont val="Symbol"/>
        <family val="1"/>
      </rPr>
      <t>d</t>
    </r>
    <r>
      <rPr>
        <vertAlign val="superscript"/>
        <sz val="10"/>
        <rFont val="Times New Roman"/>
        <family val="1"/>
      </rPr>
      <t>234</t>
    </r>
    <r>
      <rPr>
        <sz val="10"/>
        <rFont val="Times New Roman"/>
        <family val="1"/>
      </rPr>
      <t>U</t>
    </r>
    <r>
      <rPr>
        <vertAlign val="subscript"/>
        <sz val="10"/>
        <rFont val="Times New Roman"/>
        <family val="1"/>
      </rPr>
      <t>measured</t>
    </r>
    <r>
      <rPr>
        <sz val="10"/>
        <rFont val="Times New Roman"/>
        <family val="1"/>
      </rPr>
      <t>/1000)[</t>
    </r>
    <r>
      <rPr>
        <sz val="10"/>
        <rFont val="Symbol"/>
        <family val="1"/>
      </rPr>
      <t>l</t>
    </r>
    <r>
      <rPr>
        <vertAlign val="subscript"/>
        <sz val="10"/>
        <rFont val="Times New Roman"/>
        <family val="1"/>
      </rPr>
      <t>230</t>
    </r>
    <r>
      <rPr>
        <sz val="10"/>
        <rFont val="Times New Roman"/>
        <family val="1"/>
      </rPr>
      <t>/(</t>
    </r>
    <r>
      <rPr>
        <sz val="10"/>
        <rFont val="Symbol"/>
        <family val="1"/>
      </rPr>
      <t>l</t>
    </r>
    <r>
      <rPr>
        <vertAlign val="subscript"/>
        <sz val="10"/>
        <rFont val="Times New Roman"/>
        <family val="1"/>
      </rPr>
      <t>230</t>
    </r>
    <r>
      <rPr>
        <sz val="10"/>
        <rFont val="Times New Roman"/>
        <family val="1"/>
      </rPr>
      <t xml:space="preserve"> - </t>
    </r>
    <r>
      <rPr>
        <sz val="10"/>
        <rFont val="Symbol"/>
        <family val="1"/>
      </rPr>
      <t>l</t>
    </r>
    <r>
      <rPr>
        <vertAlign val="subscript"/>
        <sz val="10"/>
        <rFont val="Times New Roman"/>
        <family val="1"/>
      </rPr>
      <t>234</t>
    </r>
    <r>
      <rPr>
        <sz val="10"/>
        <rFont val="Times New Roman"/>
        <family val="1"/>
      </rPr>
      <t>)](1 - e</t>
    </r>
    <r>
      <rPr>
        <vertAlign val="superscript"/>
        <sz val="10"/>
        <rFont val="Times New Roman"/>
        <family val="1"/>
      </rPr>
      <t>-(</t>
    </r>
    <r>
      <rPr>
        <vertAlign val="superscript"/>
        <sz val="11"/>
        <rFont val="Symbol"/>
        <family val="1"/>
        <charset val="2"/>
      </rPr>
      <t>l</t>
    </r>
    <r>
      <rPr>
        <vertAlign val="superscript"/>
        <sz val="9"/>
        <rFont val="Times New Roman"/>
        <family val="1"/>
      </rPr>
      <t>230</t>
    </r>
    <r>
      <rPr>
        <vertAlign val="superscript"/>
        <sz val="10"/>
        <rFont val="Times New Roman"/>
        <family val="1"/>
      </rPr>
      <t xml:space="preserve"> - </t>
    </r>
    <r>
      <rPr>
        <vertAlign val="superscript"/>
        <sz val="11"/>
        <rFont val="Symbol"/>
        <family val="1"/>
        <charset val="2"/>
      </rPr>
      <t>l</t>
    </r>
    <r>
      <rPr>
        <vertAlign val="superscript"/>
        <sz val="9"/>
        <rFont val="Times New Roman"/>
        <family val="1"/>
      </rPr>
      <t>234</t>
    </r>
    <r>
      <rPr>
        <vertAlign val="superscript"/>
        <sz val="10"/>
        <rFont val="Times New Roman"/>
        <family val="1"/>
      </rPr>
      <t xml:space="preserve">) </t>
    </r>
    <r>
      <rPr>
        <i/>
        <vertAlign val="superscript"/>
        <sz val="11"/>
        <rFont val="Times New Roman"/>
        <family val="1"/>
      </rPr>
      <t>T</t>
    </r>
    <r>
      <rPr>
        <sz val="10"/>
        <rFont val="Times New Roman"/>
        <family val="1"/>
      </rPr>
      <t xml:space="preserve">), where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is the age.</t>
    </r>
  </si>
  <si>
    <r>
      <rPr>
        <b/>
        <sz val="10"/>
        <rFont val="Symbol"/>
        <family val="1"/>
      </rPr>
      <t>d</t>
    </r>
    <r>
      <rPr>
        <b/>
        <vertAlign val="superscript"/>
        <sz val="10"/>
        <rFont val="Times New Roman"/>
        <family val="1"/>
      </rPr>
      <t>234</t>
    </r>
    <r>
      <rPr>
        <b/>
        <sz val="10"/>
        <rFont val="Times New Roman"/>
        <family val="1"/>
      </rPr>
      <t>U</t>
    </r>
    <r>
      <rPr>
        <b/>
        <vertAlign val="subscript"/>
        <sz val="10"/>
        <rFont val="Times New Roman"/>
        <family val="1"/>
      </rPr>
      <t>initial</t>
    </r>
    <phoneticPr fontId="21" type="noConversion"/>
  </si>
  <si>
    <t>Sample</t>
    <phoneticPr fontId="22" type="noConversion"/>
  </si>
  <si>
    <t>Weight</t>
  </si>
  <si>
    <r>
      <rPr>
        <b/>
        <vertAlign val="superscript"/>
        <sz val="10"/>
        <rFont val="Times New Roman"/>
        <family val="1"/>
      </rPr>
      <t>230</t>
    </r>
    <r>
      <rPr>
        <b/>
        <sz val="10"/>
        <rFont val="Times New Roman"/>
        <family val="1"/>
      </rPr>
      <t>Th/</t>
    </r>
    <r>
      <rPr>
        <b/>
        <vertAlign val="superscript"/>
        <sz val="10"/>
        <rFont val="Times New Roman"/>
        <family val="1"/>
      </rPr>
      <t>232</t>
    </r>
    <r>
      <rPr>
        <b/>
        <sz val="10"/>
        <rFont val="Times New Roman"/>
        <family val="1"/>
      </rPr>
      <t>Th</t>
    </r>
    <phoneticPr fontId="22" type="noConversion"/>
  </si>
  <si>
    <t>Age (yr ago)</t>
    <phoneticPr fontId="22" type="noConversion"/>
  </si>
  <si>
    <t>Age (yr BP)</t>
    <phoneticPr fontId="22" type="noConversion"/>
  </si>
  <si>
    <r>
      <t>d</t>
    </r>
    <r>
      <rPr>
        <b/>
        <vertAlign val="superscript"/>
        <sz val="10"/>
        <rFont val="Times New Roman"/>
        <family val="1"/>
      </rPr>
      <t>234</t>
    </r>
    <r>
      <rPr>
        <b/>
        <sz val="10"/>
        <rFont val="Times New Roman"/>
        <family val="1"/>
      </rPr>
      <t>U</t>
    </r>
    <r>
      <rPr>
        <b/>
        <vertAlign val="subscript"/>
        <sz val="10"/>
        <rFont val="Times New Roman"/>
        <family val="1"/>
      </rPr>
      <t>initial</t>
    </r>
  </si>
  <si>
    <t>g</t>
    <phoneticPr fontId="22" type="noConversion"/>
  </si>
  <si>
    <r>
      <t>ppb</t>
    </r>
    <r>
      <rPr>
        <i/>
        <vertAlign val="superscript"/>
        <sz val="10"/>
        <rFont val="Times New Roman"/>
        <family val="1"/>
      </rPr>
      <t>a</t>
    </r>
  </si>
  <si>
    <t>ppt</t>
  </si>
  <si>
    <r>
      <t>measured</t>
    </r>
    <r>
      <rPr>
        <i/>
        <vertAlign val="superscript"/>
        <sz val="10"/>
        <rFont val="Times New Roman"/>
        <family val="1"/>
      </rPr>
      <t>a</t>
    </r>
  </si>
  <si>
    <r>
      <t>activity</t>
    </r>
    <r>
      <rPr>
        <i/>
        <vertAlign val="superscript"/>
        <sz val="10"/>
        <rFont val="Times New Roman"/>
        <family val="1"/>
      </rPr>
      <t>c</t>
    </r>
  </si>
  <si>
    <r>
      <t>atomic (x 10</t>
    </r>
    <r>
      <rPr>
        <b/>
        <vertAlign val="superscript"/>
        <sz val="10"/>
        <rFont val="Times New Roman"/>
        <family val="1"/>
      </rPr>
      <t>-6</t>
    </r>
    <r>
      <rPr>
        <b/>
        <sz val="10"/>
        <rFont val="Times New Roman"/>
        <family val="1"/>
      </rPr>
      <t>)</t>
    </r>
    <phoneticPr fontId="22" type="noConversion"/>
  </si>
  <si>
    <t>uncorrected</t>
  </si>
  <si>
    <r>
      <t xml:space="preserve">corrected </t>
    </r>
    <r>
      <rPr>
        <b/>
        <i/>
        <vertAlign val="superscript"/>
        <sz val="10"/>
        <rFont val="Times New Roman"/>
        <family val="1"/>
      </rPr>
      <t>c,d</t>
    </r>
    <phoneticPr fontId="22" type="noConversion"/>
  </si>
  <si>
    <t>relative to 1950 AD</t>
  </si>
  <si>
    <r>
      <t>corrected</t>
    </r>
    <r>
      <rPr>
        <i/>
        <vertAlign val="superscript"/>
        <sz val="10"/>
        <rFont val="Times New Roman"/>
        <family val="1"/>
      </rPr>
      <t>b</t>
    </r>
  </si>
  <si>
    <t>mm</t>
    <phoneticPr fontId="22" type="noConversion"/>
  </si>
  <si>
    <r>
      <t>Uranium and Thorium isotopic compositions and</t>
    </r>
    <r>
      <rPr>
        <b/>
        <i/>
        <vertAlign val="superscript"/>
        <sz val="10"/>
        <rFont val="Lucida Bright"/>
        <family val="1"/>
      </rPr>
      <t xml:space="preserve"> 230</t>
    </r>
    <r>
      <rPr>
        <b/>
        <i/>
        <sz val="10"/>
        <rFont val="Lucida Bright"/>
        <family val="1"/>
      </rPr>
      <t>Th ages for BA14-1 by MC-ICPMS, Thermo Electron Neptune, at NTU.</t>
    </r>
    <phoneticPr fontId="21" type="noConversion"/>
  </si>
  <si>
    <r>
      <t>Uranium and Thorium isotopic compositions and</t>
    </r>
    <r>
      <rPr>
        <b/>
        <i/>
        <vertAlign val="superscript"/>
        <sz val="10"/>
        <rFont val="Lucida Bright"/>
        <family val="1"/>
      </rPr>
      <t xml:space="preserve"> 230</t>
    </r>
    <r>
      <rPr>
        <b/>
        <i/>
        <sz val="10"/>
        <rFont val="Lucida Bright"/>
        <family val="1"/>
      </rPr>
      <t>Th ages for BA18-4 by MC-ICPMS, Thermo Electron Neptune, at NTU.</t>
    </r>
    <phoneticPr fontId="21" type="noConversion"/>
  </si>
  <si>
    <r>
      <t>a</t>
    </r>
    <r>
      <rPr>
        <sz val="10"/>
        <rFont val="Times New Roman"/>
        <family val="1"/>
      </rPr>
      <t>[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U] = [</t>
    </r>
    <r>
      <rPr>
        <vertAlign val="superscript"/>
        <sz val="10"/>
        <rFont val="Times New Roman"/>
        <family val="1"/>
      </rPr>
      <t>235</t>
    </r>
    <r>
      <rPr>
        <sz val="10"/>
        <rFont val="Times New Roman"/>
        <family val="1"/>
      </rPr>
      <t>U] x 137.818 (±0.65‰)(Hiess et al., 2012);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Symbol"/>
        <family val="1"/>
        <charset val="2"/>
      </rPr>
      <t>d</t>
    </r>
    <r>
      <rPr>
        <vertAlign val="superscript"/>
        <sz val="10"/>
        <rFont val="Times New Roman"/>
        <family val="1"/>
      </rPr>
      <t>234</t>
    </r>
    <r>
      <rPr>
        <sz val="10"/>
        <rFont val="Times New Roman"/>
        <family val="1"/>
      </rPr>
      <t>U = ([</t>
    </r>
    <r>
      <rPr>
        <vertAlign val="superscript"/>
        <sz val="10"/>
        <rFont val="Times New Roman"/>
        <family val="1"/>
      </rPr>
      <t>234</t>
    </r>
    <r>
      <rPr>
        <sz val="10"/>
        <rFont val="Times New Roman"/>
        <family val="1"/>
      </rPr>
      <t>U/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U]</t>
    </r>
    <r>
      <rPr>
        <vertAlign val="subscript"/>
        <sz val="10"/>
        <rFont val="Times New Roman"/>
        <family val="1"/>
      </rPr>
      <t>activity</t>
    </r>
    <r>
      <rPr>
        <sz val="10"/>
        <rFont val="Times New Roman"/>
        <family val="1"/>
      </rPr>
      <t xml:space="preserve"> - 1) x 1000. </t>
    </r>
    <phoneticPr fontId="22" type="noConversion"/>
  </si>
  <si>
    <r>
      <t>Decay constants are 9.1705 x 10</t>
    </r>
    <r>
      <rPr>
        <vertAlign val="superscript"/>
        <sz val="10"/>
        <rFont val="Times New Roman"/>
        <family val="1"/>
      </rPr>
      <t>-6</t>
    </r>
    <r>
      <rPr>
        <sz val="10"/>
        <rFont val="Times New Roman"/>
        <family val="1"/>
      </rPr>
      <t xml:space="preserve"> yr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for</t>
    </r>
    <r>
      <rPr>
        <vertAlign val="superscript"/>
        <sz val="10"/>
        <rFont val="Times New Roman"/>
        <family val="1"/>
      </rPr>
      <t xml:space="preserve"> 230</t>
    </r>
    <r>
      <rPr>
        <sz val="10"/>
        <rFont val="Times New Roman"/>
        <family val="1"/>
      </rPr>
      <t>Th, 2.8221 x 10</t>
    </r>
    <r>
      <rPr>
        <vertAlign val="superscript"/>
        <sz val="10"/>
        <rFont val="Times New Roman"/>
        <family val="1"/>
      </rPr>
      <t>-6</t>
    </r>
    <r>
      <rPr>
        <sz val="10"/>
        <rFont val="Times New Roman"/>
        <family val="1"/>
      </rPr>
      <t xml:space="preserve"> yr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for </t>
    </r>
    <r>
      <rPr>
        <vertAlign val="superscript"/>
        <sz val="10"/>
        <rFont val="Times New Roman"/>
        <family val="1"/>
      </rPr>
      <t>234</t>
    </r>
    <r>
      <rPr>
        <sz val="10"/>
        <rFont val="Times New Roman"/>
        <family val="1"/>
      </rPr>
      <t>U (Cheng et al., 2013), and 1.55125 x 10</t>
    </r>
    <r>
      <rPr>
        <vertAlign val="superscript"/>
        <sz val="10"/>
        <rFont val="Times New Roman"/>
        <family val="1"/>
      </rPr>
      <t>-10</t>
    </r>
    <r>
      <rPr>
        <sz val="10"/>
        <rFont val="Times New Roman"/>
        <family val="1"/>
      </rPr>
      <t xml:space="preserve"> yr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for 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 (Jaffey et al., 1971).</t>
    </r>
    <phoneticPr fontId="22" type="noConversion"/>
  </si>
  <si>
    <t>#References</t>
    <phoneticPr fontId="21" type="noConversion"/>
  </si>
  <si>
    <r>
      <t xml:space="preserve">Cheng, H. </t>
    </r>
    <r>
      <rPr>
        <i/>
        <sz val="9"/>
        <color theme="1"/>
        <rFont val="Times New Roman"/>
        <family val="1"/>
      </rPr>
      <t>et al.</t>
    </r>
    <r>
      <rPr>
        <sz val="9"/>
        <color theme="1"/>
        <rFont val="Times New Roman"/>
        <family val="1"/>
      </rPr>
      <t xml:space="preserve"> Improvements in </t>
    </r>
    <r>
      <rPr>
        <vertAlign val="superscript"/>
        <sz val="9"/>
        <color theme="1"/>
        <rFont val="Times New Roman"/>
        <family val="1"/>
      </rPr>
      <t>230</t>
    </r>
    <r>
      <rPr>
        <sz val="9"/>
        <color theme="1"/>
        <rFont val="Times New Roman"/>
        <family val="1"/>
      </rPr>
      <t xml:space="preserve">Th dating, </t>
    </r>
    <r>
      <rPr>
        <vertAlign val="superscript"/>
        <sz val="9"/>
        <color theme="1"/>
        <rFont val="Times New Roman"/>
        <family val="1"/>
      </rPr>
      <t>230</t>
    </r>
    <r>
      <rPr>
        <sz val="9"/>
        <color theme="1"/>
        <rFont val="Times New Roman"/>
        <family val="1"/>
      </rPr>
      <t xml:space="preserve">Th and </t>
    </r>
    <r>
      <rPr>
        <vertAlign val="superscript"/>
        <sz val="9"/>
        <color theme="1"/>
        <rFont val="Times New Roman"/>
        <family val="1"/>
      </rPr>
      <t>234</t>
    </r>
    <r>
      <rPr>
        <sz val="9"/>
        <color theme="1"/>
        <rFont val="Times New Roman"/>
        <family val="1"/>
      </rPr>
      <t xml:space="preserve">U half-life values, and U-Th isotopic measurements by multi-collector inductively coupled plasma mass spectrometry. </t>
    </r>
    <r>
      <rPr>
        <i/>
        <sz val="9"/>
        <color theme="1"/>
        <rFont val="Times New Roman"/>
        <family val="1"/>
      </rPr>
      <t>Earth Planet. Sci. Lett.</t>
    </r>
    <r>
      <rPr>
        <sz val="9"/>
        <color theme="1"/>
        <rFont val="Times New Roman"/>
        <family val="1"/>
      </rPr>
      <t xml:space="preserve"> </t>
    </r>
    <r>
      <rPr>
        <b/>
        <sz val="9"/>
        <color theme="1"/>
        <rFont val="Times New Roman"/>
        <family val="1"/>
      </rPr>
      <t>371</t>
    </r>
    <r>
      <rPr>
        <sz val="9"/>
        <color theme="1"/>
        <rFont val="Times New Roman"/>
        <family val="1"/>
      </rPr>
      <t>–</t>
    </r>
    <r>
      <rPr>
        <b/>
        <sz val="9"/>
        <color theme="1"/>
        <rFont val="Times New Roman"/>
        <family val="1"/>
      </rPr>
      <t>372</t>
    </r>
    <r>
      <rPr>
        <sz val="9"/>
        <color theme="1"/>
        <rFont val="Times New Roman"/>
        <family val="1"/>
      </rPr>
      <t>, 82–91 (2013).</t>
    </r>
    <phoneticPr fontId="21" type="noConversion"/>
  </si>
  <si>
    <r>
      <t xml:space="preserve">Jaffey A.H. </t>
    </r>
    <r>
      <rPr>
        <i/>
        <sz val="9"/>
        <color theme="1"/>
        <rFont val="Times New Roman"/>
        <family val="1"/>
      </rPr>
      <t>et al.</t>
    </r>
    <r>
      <rPr>
        <sz val="9"/>
        <color theme="1"/>
        <rFont val="Times New Roman"/>
        <family val="1"/>
      </rPr>
      <t xml:space="preserve"> Precision measurement of half-lives and specific activities of 235U and 238U. </t>
    </r>
    <r>
      <rPr>
        <i/>
        <sz val="9"/>
        <color theme="1"/>
        <rFont val="Times New Roman"/>
        <family val="1"/>
      </rPr>
      <t>Phys. Rev</t>
    </r>
    <r>
      <rPr>
        <sz val="9"/>
        <color theme="1"/>
        <rFont val="Times New Roman"/>
        <family val="1"/>
      </rPr>
      <t xml:space="preserve">. </t>
    </r>
    <r>
      <rPr>
        <b/>
        <sz val="9"/>
        <color theme="1"/>
        <rFont val="Times New Roman"/>
        <family val="1"/>
      </rPr>
      <t>C4</t>
    </r>
    <r>
      <rPr>
        <sz val="9"/>
        <color theme="1"/>
        <rFont val="Times New Roman"/>
        <family val="1"/>
      </rPr>
      <t>, 1889–1906 (1971).</t>
    </r>
    <phoneticPr fontId="21" type="noConversion"/>
  </si>
  <si>
    <r>
      <t>Hiess, J.</t>
    </r>
    <r>
      <rPr>
        <i/>
        <sz val="9"/>
        <color theme="1"/>
        <rFont val="Times New Roman"/>
        <family val="1"/>
      </rPr>
      <t xml:space="preserve"> et al.</t>
    </r>
    <r>
      <rPr>
        <sz val="9"/>
        <color theme="1"/>
        <rFont val="Times New Roman"/>
        <family val="1"/>
      </rPr>
      <t xml:space="preserve"> </t>
    </r>
    <r>
      <rPr>
        <vertAlign val="superscript"/>
        <sz val="9"/>
        <color theme="1"/>
        <rFont val="Times New Roman"/>
        <family val="1"/>
      </rPr>
      <t>238</t>
    </r>
    <r>
      <rPr>
        <sz val="9"/>
        <color theme="1"/>
        <rFont val="Times New Roman"/>
        <family val="1"/>
      </rPr>
      <t>U/</t>
    </r>
    <r>
      <rPr>
        <vertAlign val="superscript"/>
        <sz val="9"/>
        <color theme="1"/>
        <rFont val="Times New Roman"/>
        <family val="1"/>
      </rPr>
      <t>235</t>
    </r>
    <r>
      <rPr>
        <sz val="9"/>
        <color theme="1"/>
        <rFont val="Times New Roman"/>
        <family val="1"/>
      </rPr>
      <t xml:space="preserve">U systematics in terrestrial U-bearing minerals. </t>
    </r>
    <r>
      <rPr>
        <i/>
        <sz val="9"/>
        <color theme="1"/>
        <rFont val="Times New Roman"/>
        <family val="1"/>
      </rPr>
      <t>Science</t>
    </r>
    <r>
      <rPr>
        <sz val="9"/>
        <color theme="1"/>
        <rFont val="Times New Roman"/>
        <family val="1"/>
      </rPr>
      <t xml:space="preserve"> </t>
    </r>
    <r>
      <rPr>
        <b/>
        <sz val="9"/>
        <color theme="1"/>
        <rFont val="Times New Roman"/>
        <family val="1"/>
      </rPr>
      <t>335</t>
    </r>
    <r>
      <rPr>
        <sz val="9"/>
        <color theme="1"/>
        <rFont val="Times New Roman"/>
        <family val="1"/>
      </rPr>
      <t>, 1610–1614 (2012).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</si>
</sst>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.00000"/>
    <numFmt numFmtId="177" formatCode="0.0"/>
    <numFmt numFmtId="178" formatCode="0.0000"/>
    <numFmt numFmtId="179" formatCode="&quot;±&quot;\ 0.0"/>
    <numFmt numFmtId="180" formatCode="&quot;±&quot;\ 0"/>
    <numFmt numFmtId="181" formatCode="&quot;±&quot;\ 0.00000"/>
    <numFmt numFmtId="182" formatCode="#,##0.0"/>
    <numFmt numFmtId="183" formatCode="0.0_ "/>
    <numFmt numFmtId="184" formatCode="0.000000"/>
    <numFmt numFmtId="185" formatCode="&quot;±&quot;\ 0.000000"/>
    <numFmt numFmtId="186" formatCode="&quot;±&quot;\ 0.0000"/>
    <numFmt numFmtId="187" formatCode="0.0000_ "/>
    <numFmt numFmtId="188" formatCode="&quot;±&quot;\ 0.00"/>
    <numFmt numFmtId="189" formatCode="0_ "/>
  </numFmts>
  <fonts count="41">
    <font>
      <sz val="12"/>
      <color theme="1"/>
      <name val="新細明體"/>
      <family val="2"/>
      <charset val="136"/>
      <scheme val="minor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vertAlign val="subscript"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b/>
      <i/>
      <sz val="10"/>
      <name val="Lucida Bright"/>
      <family val="1"/>
    </font>
    <font>
      <b/>
      <i/>
      <vertAlign val="superscript"/>
      <sz val="10"/>
      <name val="Lucida Bright"/>
      <family val="1"/>
    </font>
    <font>
      <sz val="12"/>
      <color theme="1"/>
      <name val="Times New Roman"/>
      <family val="1"/>
    </font>
    <font>
      <u/>
      <sz val="12"/>
      <color theme="10"/>
      <name val="新細明體"/>
      <family val="2"/>
      <scheme val="minor"/>
    </font>
    <font>
      <u/>
      <sz val="12"/>
      <color theme="11"/>
      <name val="新細明體"/>
      <family val="2"/>
      <scheme val="minor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9.5"/>
      <color indexed="8"/>
      <name val="Times New Roman"/>
      <family val="1"/>
    </font>
    <font>
      <sz val="9"/>
      <name val="新細明體"/>
      <family val="2"/>
      <scheme val="minor"/>
    </font>
    <font>
      <sz val="9"/>
      <name val="細明體"/>
      <family val="3"/>
      <charset val="136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1"/>
      <name val="Symbol"/>
      <family val="1"/>
      <charset val="2"/>
    </font>
    <font>
      <sz val="9"/>
      <name val="新細明體"/>
      <family val="1"/>
      <charset val="136"/>
    </font>
    <font>
      <i/>
      <vertAlign val="superscript"/>
      <sz val="11"/>
      <name val="Times New Roman"/>
      <family val="1"/>
    </font>
    <font>
      <b/>
      <sz val="10"/>
      <name val="Lucida Bright"/>
      <family val="1"/>
    </font>
    <font>
      <b/>
      <sz val="10"/>
      <name val="Symbol"/>
      <family val="1"/>
      <charset val="2"/>
    </font>
    <font>
      <b/>
      <i/>
      <vertAlign val="superscript"/>
      <sz val="10"/>
      <name val="Times New Roman"/>
      <family val="1"/>
    </font>
    <font>
      <sz val="10"/>
      <name val="Lucida Bright"/>
      <family val="1"/>
    </font>
    <font>
      <b/>
      <sz val="10"/>
      <color theme="1"/>
      <name val="Times New Roman"/>
      <family val="1"/>
    </font>
    <font>
      <sz val="10"/>
      <name val="Symbol"/>
      <family val="1"/>
      <charset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新細明體"/>
      <family val="2"/>
      <charset val="136"/>
      <scheme val="minor"/>
    </font>
    <font>
      <i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/>
  </cellStyleXfs>
  <cellXfs count="113">
    <xf numFmtId="0" fontId="0" fillId="0" borderId="0" xfId="0"/>
    <xf numFmtId="176" fontId="2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right"/>
    </xf>
    <xf numFmtId="183" fontId="5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center"/>
    </xf>
    <xf numFmtId="184" fontId="5" fillId="0" borderId="0" xfId="0" applyNumberFormat="1" applyFont="1" applyAlignment="1">
      <alignment horizontal="right"/>
    </xf>
    <xf numFmtId="185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left"/>
    </xf>
    <xf numFmtId="178" fontId="5" fillId="0" borderId="0" xfId="0" applyNumberFormat="1" applyFont="1" applyAlignment="1">
      <alignment horizontal="right"/>
    </xf>
    <xf numFmtId="186" fontId="5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left"/>
    </xf>
    <xf numFmtId="178" fontId="9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left" vertical="top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77" fontId="2" fillId="0" borderId="2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right"/>
    </xf>
    <xf numFmtId="180" fontId="5" fillId="0" borderId="2" xfId="0" applyNumberFormat="1" applyFont="1" applyBorder="1" applyAlignment="1">
      <alignment horizontal="left"/>
    </xf>
    <xf numFmtId="177" fontId="5" fillId="0" borderId="2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left"/>
    </xf>
    <xf numFmtId="176" fontId="5" fillId="0" borderId="2" xfId="0" applyNumberFormat="1" applyFont="1" applyBorder="1" applyAlignment="1">
      <alignment horizontal="right"/>
    </xf>
    <xf numFmtId="181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183" fontId="5" fillId="0" borderId="2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/>
    <xf numFmtId="178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8" fontId="8" fillId="0" borderId="0" xfId="1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178" fontId="8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/>
    </xf>
    <xf numFmtId="178" fontId="8" fillId="0" borderId="0" xfId="0" applyNumberFormat="1" applyFont="1" applyAlignment="1">
      <alignment horizontal="center"/>
    </xf>
    <xf numFmtId="0" fontId="8" fillId="0" borderId="0" xfId="1" applyFont="1" applyAlignment="1">
      <alignment horizontal="left"/>
    </xf>
    <xf numFmtId="178" fontId="28" fillId="0" borderId="0" xfId="0" applyNumberFormat="1" applyFont="1" applyAlignment="1">
      <alignment horizontal="center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horizontal="left"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28" fillId="0" borderId="3" xfId="0" applyFont="1" applyBorder="1" applyAlignment="1">
      <alignment horizontal="center"/>
    </xf>
    <xf numFmtId="178" fontId="28" fillId="0" borderId="3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178" fontId="28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7" fontId="8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188" fontId="5" fillId="0" borderId="4" xfId="0" applyNumberFormat="1" applyFont="1" applyBorder="1" applyAlignment="1">
      <alignment horizontal="left"/>
    </xf>
    <xf numFmtId="177" fontId="5" fillId="0" borderId="4" xfId="0" applyNumberFormat="1" applyFont="1" applyBorder="1" applyAlignment="1">
      <alignment horizontal="right"/>
    </xf>
    <xf numFmtId="179" fontId="5" fillId="0" borderId="4" xfId="0" applyNumberFormat="1" applyFont="1" applyBorder="1" applyAlignment="1">
      <alignment horizontal="left"/>
    </xf>
    <xf numFmtId="178" fontId="5" fillId="0" borderId="4" xfId="0" applyNumberFormat="1" applyFont="1" applyBorder="1" applyAlignment="1">
      <alignment horizontal="right"/>
    </xf>
    <xf numFmtId="186" fontId="5" fillId="0" borderId="4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right"/>
    </xf>
    <xf numFmtId="180" fontId="5" fillId="0" borderId="4" xfId="0" applyNumberFormat="1" applyFont="1" applyBorder="1" applyAlignment="1">
      <alignment horizontal="left"/>
    </xf>
    <xf numFmtId="183" fontId="5" fillId="0" borderId="4" xfId="0" applyNumberFormat="1" applyFont="1" applyBorder="1" applyAlignment="1">
      <alignment horizontal="right"/>
    </xf>
    <xf numFmtId="0" fontId="32" fillId="0" borderId="0" xfId="0" applyFont="1" applyAlignment="1">
      <alignment horizontal="center"/>
    </xf>
    <xf numFmtId="177" fontId="32" fillId="0" borderId="0" xfId="0" applyNumberFormat="1" applyFont="1" applyAlignment="1">
      <alignment horizontal="right"/>
    </xf>
    <xf numFmtId="179" fontId="32" fillId="0" borderId="0" xfId="0" applyNumberFormat="1" applyFont="1" applyAlignment="1">
      <alignment horizontal="left"/>
    </xf>
    <xf numFmtId="1" fontId="32" fillId="0" borderId="0" xfId="0" applyNumberFormat="1" applyFont="1" applyAlignment="1">
      <alignment horizontal="right"/>
    </xf>
    <xf numFmtId="180" fontId="32" fillId="0" borderId="0" xfId="0" applyNumberFormat="1" applyFont="1" applyAlignment="1">
      <alignment horizontal="left"/>
    </xf>
    <xf numFmtId="176" fontId="32" fillId="0" borderId="0" xfId="0" applyNumberFormat="1" applyFont="1" applyAlignment="1">
      <alignment horizontal="right"/>
    </xf>
    <xf numFmtId="181" fontId="32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right"/>
    </xf>
    <xf numFmtId="183" fontId="32" fillId="0" borderId="0" xfId="0" applyNumberFormat="1" applyFont="1" applyAlignment="1">
      <alignment horizontal="right"/>
    </xf>
    <xf numFmtId="187" fontId="32" fillId="0" borderId="0" xfId="0" applyNumberFormat="1" applyFont="1" applyAlignment="1">
      <alignment horizontal="center"/>
    </xf>
    <xf numFmtId="188" fontId="32" fillId="0" borderId="0" xfId="0" applyNumberFormat="1" applyFont="1" applyAlignment="1">
      <alignment horizontal="left"/>
    </xf>
    <xf numFmtId="2" fontId="32" fillId="0" borderId="0" xfId="0" applyNumberFormat="1" applyFont="1" applyAlignment="1">
      <alignment horizontal="right"/>
    </xf>
    <xf numFmtId="185" fontId="32" fillId="0" borderId="0" xfId="0" applyNumberFormat="1" applyFont="1" applyAlignment="1">
      <alignment horizontal="left"/>
    </xf>
    <xf numFmtId="184" fontId="32" fillId="0" borderId="0" xfId="0" applyNumberFormat="1" applyFont="1" applyAlignment="1">
      <alignment horizontal="right"/>
    </xf>
    <xf numFmtId="182" fontId="32" fillId="0" borderId="0" xfId="0" applyNumberFormat="1" applyFont="1" applyAlignment="1">
      <alignment horizontal="right"/>
    </xf>
    <xf numFmtId="189" fontId="32" fillId="0" borderId="0" xfId="0" applyNumberFormat="1" applyFont="1" applyAlignment="1">
      <alignment horizontal="right"/>
    </xf>
    <xf numFmtId="0" fontId="16" fillId="0" borderId="0" xfId="0" applyFont="1" applyAlignment="1">
      <alignment horizontal="left" vertical="center"/>
    </xf>
    <xf numFmtId="178" fontId="34" fillId="0" borderId="0" xfId="0" applyNumberFormat="1" applyFont="1" applyAlignment="1">
      <alignment horizontal="left" vertical="top"/>
    </xf>
    <xf numFmtId="178" fontId="35" fillId="0" borderId="0" xfId="0" applyNumberFormat="1" applyFont="1" applyAlignment="1">
      <alignment horizont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" fillId="0" borderId="3" xfId="0" applyFont="1" applyBorder="1" applyAlignment="1">
      <alignment horizontal="center" wrapText="1"/>
    </xf>
    <xf numFmtId="177" fontId="29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78" fontId="2" fillId="0" borderId="2" xfId="0" applyNumberFormat="1" applyFont="1" applyBorder="1" applyAlignment="1">
      <alignment horizontal="center" vertical="top"/>
    </xf>
    <xf numFmtId="178" fontId="2" fillId="0" borderId="3" xfId="0" applyNumberFormat="1" applyFont="1" applyBorder="1" applyAlignment="1">
      <alignment horizontal="center" wrapText="1"/>
    </xf>
    <xf numFmtId="177" fontId="2" fillId="0" borderId="3" xfId="0" applyNumberFormat="1" applyFont="1" applyBorder="1" applyAlignment="1">
      <alignment horizontal="center" wrapText="1"/>
    </xf>
  </cellXfs>
  <cellStyles count="7">
    <cellStyle name="一般" xfId="0" builtinId="0"/>
    <cellStyle name="一般 3" xfId="1" xr:uid="{00000000-0005-0000-0000-000001000000}"/>
    <cellStyle name="已瀏覽過的超連結" xfId="3" builtinId="9" hidden="1"/>
    <cellStyle name="已瀏覽過的超連結" xfId="5" builtinId="9" hidden="1"/>
    <cellStyle name="常规_Sheet1" xfId="6" xr:uid="{33AEE6B2-0DCE-9C4D-BB77-B491BF86A5C0}"/>
    <cellStyle name="超連結" xfId="2" builtinId="8" hidden="1"/>
    <cellStyle name="超連結" xfId="4" builtinId="8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1"/>
  <sheetViews>
    <sheetView tabSelected="1" zoomScale="110" zoomScaleNormal="110" zoomScalePageLayoutView="130" workbookViewId="0"/>
  </sheetViews>
  <sheetFormatPr baseColWidth="10" defaultColWidth="11" defaultRowHeight="15"/>
  <cols>
    <col min="1" max="1" width="7.6640625" customWidth="1"/>
    <col min="2" max="2" width="8.33203125" customWidth="1"/>
    <col min="3" max="3" width="7.1640625" customWidth="1"/>
    <col min="4" max="4" width="5.5" customWidth="1"/>
    <col min="5" max="5" width="7.33203125" customWidth="1"/>
    <col min="6" max="6" width="7.6640625" customWidth="1"/>
    <col min="7" max="7" width="7.5" customWidth="1"/>
    <col min="8" max="8" width="5.83203125" customWidth="1"/>
    <col min="9" max="9" width="9.83203125" customWidth="1"/>
    <col min="10" max="10" width="9.1640625" customWidth="1"/>
    <col min="11" max="11" width="8.83203125" customWidth="1"/>
    <col min="12" max="12" width="8.6640625" customWidth="1"/>
    <col min="13" max="13" width="9.1640625" customWidth="1"/>
    <col min="14" max="14" width="7.1640625" customWidth="1"/>
    <col min="15" max="15" width="8" customWidth="1"/>
    <col min="16" max="16" width="6.1640625" customWidth="1"/>
    <col min="17" max="17" width="8.1640625" customWidth="1"/>
    <col min="18" max="18" width="8.5" customWidth="1"/>
    <col min="19" max="19" width="7.6640625" customWidth="1"/>
    <col min="20" max="20" width="7" customWidth="1"/>
  </cols>
  <sheetData>
    <row r="1" spans="1:20">
      <c r="A1" s="23" t="s">
        <v>43</v>
      </c>
    </row>
    <row r="3" spans="1:20">
      <c r="A3" s="21" t="s">
        <v>0</v>
      </c>
      <c r="B3" s="21" t="s">
        <v>1</v>
      </c>
      <c r="C3" s="95" t="s">
        <v>2</v>
      </c>
      <c r="D3" s="96"/>
      <c r="E3" s="97" t="s">
        <v>3</v>
      </c>
      <c r="F3" s="98"/>
      <c r="G3" s="99" t="s">
        <v>4</v>
      </c>
      <c r="H3" s="98"/>
      <c r="I3" s="100" t="s">
        <v>5</v>
      </c>
      <c r="J3" s="98"/>
      <c r="K3" s="99" t="s">
        <v>6</v>
      </c>
      <c r="L3" s="98"/>
      <c r="M3" s="98" t="s">
        <v>7</v>
      </c>
      <c r="N3" s="98"/>
      <c r="O3" s="98" t="s">
        <v>7</v>
      </c>
      <c r="P3" s="98"/>
      <c r="Q3" s="98" t="s">
        <v>7</v>
      </c>
      <c r="R3" s="98"/>
      <c r="S3" s="99" t="s">
        <v>25</v>
      </c>
      <c r="T3" s="99"/>
    </row>
    <row r="4" spans="1:20">
      <c r="A4" s="22" t="s">
        <v>8</v>
      </c>
      <c r="B4" s="22" t="s">
        <v>9</v>
      </c>
      <c r="C4" s="101" t="s">
        <v>10</v>
      </c>
      <c r="D4" s="102"/>
      <c r="E4" s="101" t="s">
        <v>11</v>
      </c>
      <c r="F4" s="102"/>
      <c r="G4" s="101" t="s">
        <v>12</v>
      </c>
      <c r="H4" s="102"/>
      <c r="I4" s="103" t="s">
        <v>13</v>
      </c>
      <c r="J4" s="102"/>
      <c r="K4" s="101" t="s">
        <v>14</v>
      </c>
      <c r="L4" s="102"/>
      <c r="M4" s="101" t="s">
        <v>15</v>
      </c>
      <c r="N4" s="102"/>
      <c r="O4" s="102" t="s">
        <v>16</v>
      </c>
      <c r="P4" s="102"/>
      <c r="Q4" s="102" t="s">
        <v>17</v>
      </c>
      <c r="R4" s="102"/>
      <c r="S4" s="101" t="s">
        <v>18</v>
      </c>
      <c r="T4" s="102"/>
    </row>
    <row r="5" spans="1:20">
      <c r="A5" s="10">
        <v>0</v>
      </c>
      <c r="B5" s="1">
        <v>5.8900000000000003E-3</v>
      </c>
      <c r="C5" s="2">
        <v>6598.8865247369713</v>
      </c>
      <c r="D5" s="3">
        <v>5.4800691378225173</v>
      </c>
      <c r="E5" s="4">
        <v>19.278124564054032</v>
      </c>
      <c r="F5" s="5">
        <v>39.40869152988931</v>
      </c>
      <c r="G5" s="2">
        <v>1579.1814247468919</v>
      </c>
      <c r="H5" s="3">
        <v>1.7226368377483336</v>
      </c>
      <c r="I5" s="6">
        <v>1.8203997530049407E-2</v>
      </c>
      <c r="J5" s="7">
        <v>1.330127222991449E-4</v>
      </c>
      <c r="K5" s="4">
        <v>102739.93783539766</v>
      </c>
      <c r="L5" s="5">
        <v>210024.16674707865</v>
      </c>
      <c r="M5" s="8">
        <v>771.86013884486078</v>
      </c>
      <c r="N5" s="3">
        <v>5.6796456719905102</v>
      </c>
      <c r="O5" s="8">
        <v>771.83021391490331</v>
      </c>
      <c r="P5" s="3">
        <v>5.6799889585098873</v>
      </c>
      <c r="Q5" s="8">
        <f>O5-64</f>
        <v>707.83021391490331</v>
      </c>
      <c r="R5" s="3">
        <v>5.6799889585098873</v>
      </c>
      <c r="S5" s="9">
        <v>1582.624918291184</v>
      </c>
      <c r="T5" s="3">
        <v>1.7265795381238784</v>
      </c>
    </row>
    <row r="6" spans="1:20">
      <c r="A6" s="10">
        <v>2.5</v>
      </c>
      <c r="B6" s="1">
        <v>7.714E-2</v>
      </c>
      <c r="C6" s="4">
        <v>10989.624501729753</v>
      </c>
      <c r="D6" s="5">
        <v>31.523999137478263</v>
      </c>
      <c r="E6" s="4">
        <v>7324.3005836976008</v>
      </c>
      <c r="F6" s="5">
        <v>21.777555257534342</v>
      </c>
      <c r="G6" s="2">
        <v>1528.6422373130551</v>
      </c>
      <c r="H6" s="3">
        <v>5.7160359086768526</v>
      </c>
      <c r="I6" s="6">
        <v>2.0702997683254617E-2</v>
      </c>
      <c r="J6" s="7">
        <v>1.0891817657577224E-4</v>
      </c>
      <c r="K6" s="2">
        <v>512.17288238449009</v>
      </c>
      <c r="L6" s="3">
        <v>2.7241741017151448</v>
      </c>
      <c r="M6" s="8">
        <v>895.7851865093254</v>
      </c>
      <c r="N6" s="3">
        <v>5.14692153527362</v>
      </c>
      <c r="O6" s="8">
        <v>888.82295180028927</v>
      </c>
      <c r="P6" s="3">
        <v>6.2000976870107181</v>
      </c>
      <c r="Q6" s="8">
        <f t="shared" ref="Q6:Q69" si="0">O6-64</f>
        <v>824.82295180028927</v>
      </c>
      <c r="R6" s="3">
        <v>6.2000976870107181</v>
      </c>
      <c r="S6" s="9">
        <v>1532.4814158522547</v>
      </c>
      <c r="T6" s="3">
        <v>5.7304544763813432</v>
      </c>
    </row>
    <row r="7" spans="1:20">
      <c r="A7" s="10">
        <v>3.5</v>
      </c>
      <c r="B7" s="1">
        <v>7.1999999999999998E-3</v>
      </c>
      <c r="C7" s="4">
        <v>15500.195431185588</v>
      </c>
      <c r="D7" s="5">
        <v>24.246923832815774</v>
      </c>
      <c r="E7" s="4">
        <v>3730.6000560182674</v>
      </c>
      <c r="F7" s="5">
        <v>65.672861110241655</v>
      </c>
      <c r="G7" s="2">
        <v>1502.2280432116095</v>
      </c>
      <c r="H7" s="3">
        <v>4.6718214865033119</v>
      </c>
      <c r="I7" s="6">
        <v>2.0585058208032438E-2</v>
      </c>
      <c r="J7" s="7">
        <v>9.8461892874256266E-5</v>
      </c>
      <c r="K7" s="4">
        <v>1410.1887102164044</v>
      </c>
      <c r="L7" s="5">
        <v>25.630025979046763</v>
      </c>
      <c r="M7" s="8">
        <v>900.10367220592798</v>
      </c>
      <c r="N7" s="3">
        <v>4.6376182663589329</v>
      </c>
      <c r="O7" s="8">
        <v>897.56294341597902</v>
      </c>
      <c r="P7" s="3">
        <v>4.8057616536166146</v>
      </c>
      <c r="Q7" s="8">
        <f t="shared" si="0"/>
        <v>833.56294341597902</v>
      </c>
      <c r="R7" s="3">
        <v>4.8057616536166146</v>
      </c>
      <c r="S7" s="9">
        <v>1506.0380287797657</v>
      </c>
      <c r="T7" s="3">
        <v>4.6837148277763507</v>
      </c>
    </row>
    <row r="8" spans="1:20">
      <c r="A8" s="10">
        <v>5.5</v>
      </c>
      <c r="B8" s="1">
        <v>4.0320000000000002E-2</v>
      </c>
      <c r="C8" s="4">
        <v>18581.806823883297</v>
      </c>
      <c r="D8" s="5">
        <v>26.167593736262894</v>
      </c>
      <c r="E8" s="4">
        <v>1077.0112591996062</v>
      </c>
      <c r="F8" s="5">
        <v>11.659607733725688</v>
      </c>
      <c r="G8" s="2">
        <v>1520.7847470211061</v>
      </c>
      <c r="H8" s="3">
        <v>3.7084327660868923</v>
      </c>
      <c r="I8" s="11">
        <v>2.2430016598710769E-2</v>
      </c>
      <c r="J8" s="12">
        <v>4.4017683060805179E-5</v>
      </c>
      <c r="K8" s="4">
        <v>6380.6356330293238</v>
      </c>
      <c r="L8" s="5">
        <v>69.624401817601651</v>
      </c>
      <c r="M8" s="8">
        <v>973.82050967858981</v>
      </c>
      <c r="N8" s="3">
        <v>2.3976093229859461</v>
      </c>
      <c r="O8" s="8">
        <v>973.21324524322813</v>
      </c>
      <c r="P8" s="3">
        <v>2.4157379630674658</v>
      </c>
      <c r="Q8" s="8">
        <f t="shared" si="0"/>
        <v>909.21324524322813</v>
      </c>
      <c r="R8" s="3">
        <v>2.4157379630674658</v>
      </c>
      <c r="S8" s="9">
        <v>1524.9673311990739</v>
      </c>
      <c r="T8" s="3">
        <v>3.7186465436201783</v>
      </c>
    </row>
    <row r="9" spans="1:20">
      <c r="A9" s="10">
        <v>6</v>
      </c>
      <c r="B9" s="1">
        <v>2.31E-3</v>
      </c>
      <c r="C9" s="4">
        <v>23667.73397338032</v>
      </c>
      <c r="D9" s="5">
        <v>23.006362645421593</v>
      </c>
      <c r="E9" s="4">
        <v>3104.3247510282968</v>
      </c>
      <c r="F9" s="5">
        <v>201.33937252721768</v>
      </c>
      <c r="G9" s="2">
        <v>1529.8122771879389</v>
      </c>
      <c r="H9" s="3">
        <v>2.0377848998594992</v>
      </c>
      <c r="I9" s="6">
        <v>2.5178334365152114E-2</v>
      </c>
      <c r="J9" s="7">
        <v>1.5981196945299696E-4</v>
      </c>
      <c r="K9" s="4">
        <v>3165.0689888309284</v>
      </c>
      <c r="L9" s="5">
        <v>206.23682085525496</v>
      </c>
      <c r="M9" s="8">
        <v>1089.7088960571616</v>
      </c>
      <c r="N9" s="3">
        <v>7.0005706163607346</v>
      </c>
      <c r="O9" s="8">
        <v>1088.3398514433447</v>
      </c>
      <c r="P9" s="3">
        <v>7.0341079671001854</v>
      </c>
      <c r="Q9" s="8">
        <f t="shared" si="0"/>
        <v>1024.3398514433447</v>
      </c>
      <c r="R9" s="3">
        <v>7.0341079671001854</v>
      </c>
      <c r="S9" s="9">
        <v>1534.5181717263204</v>
      </c>
      <c r="T9" s="3">
        <v>2.0442803695363505</v>
      </c>
    </row>
    <row r="10" spans="1:20">
      <c r="A10" s="10">
        <v>10.5</v>
      </c>
      <c r="B10" s="1">
        <v>6.6430000000000003E-2</v>
      </c>
      <c r="C10" s="4">
        <v>15405.948391098687</v>
      </c>
      <c r="D10" s="5">
        <v>16.862792572808367</v>
      </c>
      <c r="E10" s="2">
        <v>166.03413162349472</v>
      </c>
      <c r="F10" s="3">
        <v>6.9989538166499496</v>
      </c>
      <c r="G10" s="2">
        <v>1551.9510366078766</v>
      </c>
      <c r="H10" s="3">
        <v>2.510692582810476</v>
      </c>
      <c r="I10" s="11">
        <v>2.6131285312500793E-2</v>
      </c>
      <c r="J10" s="12">
        <v>4.9386723524423125E-5</v>
      </c>
      <c r="K10" s="4">
        <v>39977.762896457702</v>
      </c>
      <c r="L10" s="5">
        <v>1686.3360971767002</v>
      </c>
      <c r="M10" s="8">
        <v>1121.2667549098808</v>
      </c>
      <c r="N10" s="3">
        <v>2.3993950125566688</v>
      </c>
      <c r="O10" s="8">
        <v>1121.1552481404617</v>
      </c>
      <c r="P10" s="3">
        <v>2.3999320663007895</v>
      </c>
      <c r="Q10" s="8">
        <f t="shared" si="0"/>
        <v>1057.1552481404617</v>
      </c>
      <c r="R10" s="3">
        <v>2.3999320663007895</v>
      </c>
      <c r="S10" s="9">
        <v>1556.8692051312091</v>
      </c>
      <c r="T10" s="3">
        <v>2.518671107370035</v>
      </c>
    </row>
    <row r="11" spans="1:20">
      <c r="A11" s="10">
        <v>12</v>
      </c>
      <c r="B11" s="1">
        <v>2.0300000000000001E-3</v>
      </c>
      <c r="C11" s="4">
        <v>18745.782216958392</v>
      </c>
      <c r="D11" s="5">
        <v>30.617590317315674</v>
      </c>
      <c r="E11" s="4">
        <v>454.45098646184488</v>
      </c>
      <c r="F11" s="5">
        <v>228.62256035993633</v>
      </c>
      <c r="G11" s="2">
        <v>1565.2118422669225</v>
      </c>
      <c r="H11" s="3">
        <v>3.7427838944779572</v>
      </c>
      <c r="I11" s="6">
        <v>2.6515522785150031E-2</v>
      </c>
      <c r="J11" s="7">
        <v>2.3074170508365625E-4</v>
      </c>
      <c r="K11" s="4">
        <v>18033.638660363005</v>
      </c>
      <c r="L11" s="5">
        <v>9073.5674832894692</v>
      </c>
      <c r="M11" s="13">
        <v>1131.9135865572462</v>
      </c>
      <c r="N11" s="5">
        <v>10.029944539065696</v>
      </c>
      <c r="O11" s="13">
        <v>1131.6640615092185</v>
      </c>
      <c r="P11" s="5">
        <v>10.031351647402335</v>
      </c>
      <c r="Q11" s="13">
        <f t="shared" si="0"/>
        <v>1067.6640615092185</v>
      </c>
      <c r="R11" s="5">
        <v>10.031351647402335</v>
      </c>
      <c r="S11" s="9">
        <v>1570.21860174873</v>
      </c>
      <c r="T11" s="3">
        <v>3.7550193848825901</v>
      </c>
    </row>
    <row r="12" spans="1:20">
      <c r="A12" s="10">
        <v>14</v>
      </c>
      <c r="B12" s="1">
        <v>1.7899999999999999E-3</v>
      </c>
      <c r="C12" s="4">
        <v>23440.18927942431</v>
      </c>
      <c r="D12" s="5">
        <v>32.416298389922808</v>
      </c>
      <c r="E12" s="4">
        <v>2705.0960545347662</v>
      </c>
      <c r="F12" s="5">
        <v>259.48725808815641</v>
      </c>
      <c r="G12" s="2">
        <v>1569.205484401361</v>
      </c>
      <c r="H12" s="3">
        <v>3.5287359858731651</v>
      </c>
      <c r="I12" s="6">
        <v>2.7231767984076258E-2</v>
      </c>
      <c r="J12" s="7">
        <v>1.8385881286974589E-4</v>
      </c>
      <c r="K12" s="4">
        <v>3890.6388049096299</v>
      </c>
      <c r="L12" s="5">
        <v>374.09544764683915</v>
      </c>
      <c r="M12" s="8">
        <v>1155.603556272984</v>
      </c>
      <c r="N12" s="3">
        <v>8.7447429964622927</v>
      </c>
      <c r="O12" s="8">
        <v>1154.41854251213</v>
      </c>
      <c r="P12" s="3">
        <v>8.7648581674136103</v>
      </c>
      <c r="Q12" s="8">
        <f t="shared" si="0"/>
        <v>1090.41854251213</v>
      </c>
      <c r="R12" s="3">
        <v>8.7648581674136103</v>
      </c>
      <c r="S12" s="9">
        <v>1574.3261114110505</v>
      </c>
      <c r="T12" s="3">
        <v>3.5404651496126953</v>
      </c>
    </row>
    <row r="13" spans="1:20">
      <c r="A13" s="10">
        <v>15</v>
      </c>
      <c r="B13" s="1">
        <v>6.6400000000000001E-2</v>
      </c>
      <c r="C13" s="4">
        <v>15305.060545173965</v>
      </c>
      <c r="D13" s="5">
        <v>16.503667448022796</v>
      </c>
      <c r="E13" s="2">
        <v>269.23256233712158</v>
      </c>
      <c r="F13" s="3">
        <v>7.0019066906743559</v>
      </c>
      <c r="G13" s="2">
        <v>1568.3249994344583</v>
      </c>
      <c r="H13" s="3">
        <v>2.5899208201639023</v>
      </c>
      <c r="I13" s="11">
        <v>2.7118971181624721E-2</v>
      </c>
      <c r="J13" s="12">
        <v>4.3020279445838734E-5</v>
      </c>
      <c r="K13" s="4">
        <v>25418.348487786574</v>
      </c>
      <c r="L13" s="5">
        <v>661.71389985861731</v>
      </c>
      <c r="M13" s="8">
        <v>1156.3750478570266</v>
      </c>
      <c r="N13" s="3">
        <v>2.183463433934377</v>
      </c>
      <c r="O13" s="8">
        <v>1156.194214952591</v>
      </c>
      <c r="P13" s="3">
        <v>2.1851273763194499</v>
      </c>
      <c r="Q13" s="8">
        <f t="shared" si="0"/>
        <v>1092.194214952591</v>
      </c>
      <c r="R13" s="3">
        <v>2.1851273763194499</v>
      </c>
      <c r="S13" s="9">
        <v>1573.4506379864099</v>
      </c>
      <c r="T13" s="3">
        <v>2.5984033905980422</v>
      </c>
    </row>
    <row r="14" spans="1:20">
      <c r="A14" s="10">
        <v>16</v>
      </c>
      <c r="B14" s="1">
        <v>1.0149999999999999E-2</v>
      </c>
      <c r="C14" s="4">
        <v>18695.158193028019</v>
      </c>
      <c r="D14" s="5">
        <v>17.747888246771289</v>
      </c>
      <c r="E14" s="4">
        <v>8194.4526894222126</v>
      </c>
      <c r="F14" s="5">
        <v>48.46603632220387</v>
      </c>
      <c r="G14" s="2">
        <v>1559.1836894874255</v>
      </c>
      <c r="H14" s="3">
        <v>2.6702969318629322</v>
      </c>
      <c r="I14" s="6">
        <v>2.9560272608157519E-2</v>
      </c>
      <c r="J14" s="7">
        <v>1.3152603785036705E-4</v>
      </c>
      <c r="K14" s="2">
        <v>1111.9474919610011</v>
      </c>
      <c r="L14" s="3">
        <v>8.1618258553466987</v>
      </c>
      <c r="M14" s="8">
        <v>1265.4928368301157</v>
      </c>
      <c r="N14" s="3">
        <v>5.8110200780338115</v>
      </c>
      <c r="O14" s="8">
        <v>1260.9716261037017</v>
      </c>
      <c r="P14" s="3">
        <v>6.2333073799687089</v>
      </c>
      <c r="Q14" s="8">
        <f t="shared" si="0"/>
        <v>1196.9716261037017</v>
      </c>
      <c r="R14" s="3">
        <v>6.2333073799687089</v>
      </c>
      <c r="S14" s="9">
        <v>1564.7420660155612</v>
      </c>
      <c r="T14" s="3">
        <v>2.6799577248139679</v>
      </c>
    </row>
    <row r="15" spans="1:20">
      <c r="A15" s="10">
        <v>18</v>
      </c>
      <c r="B15" s="1">
        <v>4.62E-3</v>
      </c>
      <c r="C15" s="4">
        <v>22328.373095309948</v>
      </c>
      <c r="D15" s="5">
        <v>33.431734363181981</v>
      </c>
      <c r="E15" s="4">
        <v>12051.59002954099</v>
      </c>
      <c r="F15" s="5">
        <v>104.25503120529481</v>
      </c>
      <c r="G15" s="2">
        <v>1556.3780573429092</v>
      </c>
      <c r="H15" s="3">
        <v>4.3104908138546909</v>
      </c>
      <c r="I15" s="6">
        <v>2.9787441221418257E-2</v>
      </c>
      <c r="J15" s="7">
        <v>1.1687234160270819E-4</v>
      </c>
      <c r="K15" s="2">
        <v>909.93963394738489</v>
      </c>
      <c r="L15" s="3">
        <v>8.5353824476496154</v>
      </c>
      <c r="M15" s="8">
        <v>1276.6716737835031</v>
      </c>
      <c r="N15" s="3">
        <v>5.478673671765101</v>
      </c>
      <c r="O15" s="8">
        <v>1271.0982458522528</v>
      </c>
      <c r="P15" s="3">
        <v>6.1407908722880915</v>
      </c>
      <c r="Q15" s="8">
        <f t="shared" si="0"/>
        <v>1207.0982458522528</v>
      </c>
      <c r="R15" s="3">
        <v>6.1407908722880915</v>
      </c>
      <c r="S15" s="9">
        <v>1561.9710698888248</v>
      </c>
      <c r="T15" s="3">
        <v>4.3260657540697096</v>
      </c>
    </row>
    <row r="16" spans="1:20">
      <c r="A16" s="10">
        <v>19</v>
      </c>
      <c r="B16" s="1">
        <v>2.5699999999999998E-3</v>
      </c>
      <c r="C16" s="4">
        <v>20707.287212091855</v>
      </c>
      <c r="D16" s="5">
        <v>24.762147183882934</v>
      </c>
      <c r="E16" s="4">
        <v>72.658398802345559</v>
      </c>
      <c r="F16" s="5">
        <v>180.57327486198565</v>
      </c>
      <c r="G16" s="2">
        <v>1554.9076792313042</v>
      </c>
      <c r="H16" s="3">
        <v>3.0243101507862038</v>
      </c>
      <c r="I16" s="6">
        <v>3.0151677323747014E-2</v>
      </c>
      <c r="J16" s="7">
        <v>1.9731857060743211E-4</v>
      </c>
      <c r="K16" s="4">
        <v>141682.27235402033</v>
      </c>
      <c r="L16" s="5">
        <v>352115.07640341844</v>
      </c>
      <c r="M16" s="8">
        <v>1293.105905288639</v>
      </c>
      <c r="N16" s="3">
        <v>8.6414238769545921</v>
      </c>
      <c r="O16" s="8">
        <v>1293.069654072159</v>
      </c>
      <c r="P16" s="3">
        <v>8.6418947953040011</v>
      </c>
      <c r="Q16" s="8">
        <f t="shared" si="0"/>
        <v>1229.069654072159</v>
      </c>
      <c r="R16" s="3">
        <v>8.6418947953040011</v>
      </c>
      <c r="S16" s="9">
        <v>1560.5921701300183</v>
      </c>
      <c r="T16" s="3">
        <v>3.0356051849811951</v>
      </c>
    </row>
    <row r="17" spans="1:20">
      <c r="A17" s="10">
        <v>20</v>
      </c>
      <c r="B17" s="1">
        <v>2.1239999999999998E-2</v>
      </c>
      <c r="C17" s="4">
        <v>18894.436674110002</v>
      </c>
      <c r="D17" s="5">
        <v>19.877524228248074</v>
      </c>
      <c r="E17" s="4">
        <v>1903.0932170196129</v>
      </c>
      <c r="F17" s="5">
        <v>22.301091441054314</v>
      </c>
      <c r="G17" s="2">
        <v>1552.7834126171695</v>
      </c>
      <c r="H17" s="3">
        <v>2.803962570623312</v>
      </c>
      <c r="I17" s="6">
        <v>3.0518875898463544E-2</v>
      </c>
      <c r="J17" s="7">
        <v>1.2001627361174148E-4</v>
      </c>
      <c r="K17" s="4">
        <v>4995.84634657896</v>
      </c>
      <c r="L17" s="5">
        <v>61.527546732773686</v>
      </c>
      <c r="M17" s="8">
        <v>1310.0262206995499</v>
      </c>
      <c r="N17" s="3">
        <v>5.3753686250288606</v>
      </c>
      <c r="O17" s="8">
        <v>1308.9847727120114</v>
      </c>
      <c r="P17" s="3">
        <v>5.3999165112756682</v>
      </c>
      <c r="Q17" s="8">
        <f t="shared" si="0"/>
        <v>1244.9847727120114</v>
      </c>
      <c r="R17" s="3">
        <v>5.3999165112756682</v>
      </c>
      <c r="S17" s="9">
        <v>1558.5301358791612</v>
      </c>
      <c r="T17" s="3">
        <v>2.8144400411827348</v>
      </c>
    </row>
    <row r="18" spans="1:20">
      <c r="A18" s="10">
        <v>21</v>
      </c>
      <c r="B18" s="1">
        <v>4.0710000000000003E-2</v>
      </c>
      <c r="C18" s="4">
        <v>19084.921114113433</v>
      </c>
      <c r="D18" s="5">
        <v>23.713890167589337</v>
      </c>
      <c r="E18" s="4">
        <v>774.53422018020603</v>
      </c>
      <c r="F18" s="5">
        <v>11.449859700493398</v>
      </c>
      <c r="G18" s="2">
        <v>1562.1844586092921</v>
      </c>
      <c r="H18" s="3">
        <v>3.0113560331494988</v>
      </c>
      <c r="I18" s="11">
        <v>3.1457935937596694E-2</v>
      </c>
      <c r="J18" s="12">
        <v>6.0835300283935842E-5</v>
      </c>
      <c r="K18" s="4">
        <v>12780.464403394548</v>
      </c>
      <c r="L18" s="5">
        <v>189.87914478591298</v>
      </c>
      <c r="M18" s="8">
        <v>1345.5550532809457</v>
      </c>
      <c r="N18" s="3">
        <v>3.0609131396570977</v>
      </c>
      <c r="O18" s="8">
        <v>1345.1369968225702</v>
      </c>
      <c r="P18" s="3">
        <v>3.067499462499649</v>
      </c>
      <c r="Q18" s="8">
        <f t="shared" si="0"/>
        <v>1281.1369968225702</v>
      </c>
      <c r="R18" s="3">
        <v>3.067499462499649</v>
      </c>
      <c r="S18" s="9">
        <v>1568.1259545565722</v>
      </c>
      <c r="T18" s="3">
        <v>3.022839701587698</v>
      </c>
    </row>
    <row r="19" spans="1:20">
      <c r="A19" s="10">
        <v>22.6</v>
      </c>
      <c r="B19" s="1">
        <v>1.9300000000000001E-3</v>
      </c>
      <c r="C19" s="4">
        <v>17922.404138567315</v>
      </c>
      <c r="D19" s="5">
        <v>21.258788812648106</v>
      </c>
      <c r="E19" s="4">
        <v>751.08005539457349</v>
      </c>
      <c r="F19" s="5">
        <v>240.4753995700051</v>
      </c>
      <c r="G19" s="2">
        <v>1560.5961302874771</v>
      </c>
      <c r="H19" s="3">
        <v>3.1224651187365016</v>
      </c>
      <c r="I19" s="6">
        <v>3.2063101548467456E-2</v>
      </c>
      <c r="J19" s="7">
        <v>2.1715183827457737E-4</v>
      </c>
      <c r="K19" s="4">
        <v>12614.853740914588</v>
      </c>
      <c r="L19" s="5">
        <v>4039.8087667218688</v>
      </c>
      <c r="M19" s="8">
        <v>1372.4283458250065</v>
      </c>
      <c r="N19" s="3">
        <v>9.493092527819595</v>
      </c>
      <c r="O19" s="8">
        <v>1371.9964049745397</v>
      </c>
      <c r="P19" s="3">
        <v>9.4963437283506309</v>
      </c>
      <c r="Q19" s="8">
        <f t="shared" si="0"/>
        <v>1307.9964049745397</v>
      </c>
      <c r="R19" s="3">
        <v>9.4963437283506309</v>
      </c>
      <c r="S19" s="9">
        <v>1566.6503327991679</v>
      </c>
      <c r="T19" s="3">
        <v>3.13485968258381</v>
      </c>
    </row>
    <row r="20" spans="1:20">
      <c r="A20" s="10">
        <v>26.8</v>
      </c>
      <c r="B20" s="1">
        <v>1.5100000000000001E-3</v>
      </c>
      <c r="C20" s="4">
        <v>13904.230189648137</v>
      </c>
      <c r="D20" s="5">
        <v>16.450543124981003</v>
      </c>
      <c r="E20" s="4">
        <v>1686.9721854149502</v>
      </c>
      <c r="F20" s="5">
        <v>307.50060389283863</v>
      </c>
      <c r="G20" s="2">
        <v>1541.4194618435913</v>
      </c>
      <c r="H20" s="3">
        <v>2.5622133780911112</v>
      </c>
      <c r="I20" s="6">
        <v>3.303894448400492E-2</v>
      </c>
      <c r="J20" s="7">
        <v>3.3771474497965021E-4</v>
      </c>
      <c r="K20" s="4">
        <v>4489.8501212449064</v>
      </c>
      <c r="L20" s="5">
        <v>819.67663262059591</v>
      </c>
      <c r="M20" s="13">
        <v>1425.1571444512892</v>
      </c>
      <c r="N20" s="5">
        <v>14.716411502935703</v>
      </c>
      <c r="O20" s="13">
        <v>1423.897268821562</v>
      </c>
      <c r="P20" s="5">
        <v>14.731243612807727</v>
      </c>
      <c r="Q20" s="13">
        <f t="shared" si="0"/>
        <v>1359.897268821562</v>
      </c>
      <c r="R20" s="5">
        <v>14.731243612807727</v>
      </c>
      <c r="S20" s="9">
        <v>1547.625933354637</v>
      </c>
      <c r="T20" s="3">
        <v>2.5733346232365388</v>
      </c>
    </row>
    <row r="21" spans="1:20">
      <c r="A21" s="10">
        <v>27.5</v>
      </c>
      <c r="B21" s="1">
        <v>9.8399999999999998E-3</v>
      </c>
      <c r="C21" s="4">
        <v>17383.351525438433</v>
      </c>
      <c r="D21" s="5">
        <v>23.917551708742728</v>
      </c>
      <c r="E21" s="4">
        <v>179.37907234324413</v>
      </c>
      <c r="F21" s="5">
        <v>47.167484250439806</v>
      </c>
      <c r="G21" s="2">
        <v>1534.3452472791826</v>
      </c>
      <c r="H21" s="3">
        <v>3.8139754539037738</v>
      </c>
      <c r="I21" s="6">
        <v>3.3632710639392972E-2</v>
      </c>
      <c r="J21" s="7">
        <v>1.1819698122034551E-4</v>
      </c>
      <c r="K21" s="4">
        <v>53739.084337646265</v>
      </c>
      <c r="L21" s="5">
        <v>14131.688051655527</v>
      </c>
      <c r="M21" s="8">
        <v>1454.4565142454114</v>
      </c>
      <c r="N21" s="3">
        <v>5.6169067124068626</v>
      </c>
      <c r="O21" s="8">
        <v>1454.3698896584813</v>
      </c>
      <c r="P21" s="3">
        <v>5.6171907571671129</v>
      </c>
      <c r="Q21" s="8">
        <f t="shared" si="0"/>
        <v>1390.3698896584813</v>
      </c>
      <c r="R21" s="3">
        <v>5.6171907571671129</v>
      </c>
      <c r="S21" s="9">
        <v>1540.6557204522137</v>
      </c>
      <c r="T21" s="3">
        <v>3.8297395323245853</v>
      </c>
    </row>
    <row r="22" spans="1:20">
      <c r="A22" s="10">
        <v>30.5</v>
      </c>
      <c r="B22" s="1">
        <v>4.385E-2</v>
      </c>
      <c r="C22" s="4">
        <v>14284.509159861173</v>
      </c>
      <c r="D22" s="5">
        <v>15.081479445467318</v>
      </c>
      <c r="E22" s="4">
        <v>113.94952840694224</v>
      </c>
      <c r="F22" s="5">
        <v>10.584781252959665</v>
      </c>
      <c r="G22" s="2">
        <v>1546.0799574518344</v>
      </c>
      <c r="H22" s="3">
        <v>2.6417262071129941</v>
      </c>
      <c r="I22" s="11">
        <v>3.487842622435533E-2</v>
      </c>
      <c r="J22" s="12">
        <v>5.5941252465138834E-5</v>
      </c>
      <c r="K22" s="4">
        <v>72090.215350802115</v>
      </c>
      <c r="L22" s="5">
        <v>6697.0318030998314</v>
      </c>
      <c r="M22" s="8">
        <v>1502.1787488907844</v>
      </c>
      <c r="N22" s="3">
        <v>2.8863573794968285</v>
      </c>
      <c r="O22" s="8">
        <v>1502.0960772090355</v>
      </c>
      <c r="P22" s="3">
        <v>2.8865671676862892</v>
      </c>
      <c r="Q22" s="8">
        <f t="shared" si="0"/>
        <v>1438.0960772090355</v>
      </c>
      <c r="R22" s="3">
        <v>2.8865671676862892</v>
      </c>
      <c r="S22" s="9">
        <v>1552.6478023381908</v>
      </c>
      <c r="T22" s="3">
        <v>2.6529785957898899</v>
      </c>
    </row>
    <row r="23" spans="1:20">
      <c r="A23" s="10">
        <v>32</v>
      </c>
      <c r="B23" s="1">
        <v>2.1600000000000001E-2</v>
      </c>
      <c r="C23" s="4">
        <v>12802.97801503699</v>
      </c>
      <c r="D23" s="5">
        <v>12.521700408573794</v>
      </c>
      <c r="E23" s="4">
        <v>477.0236202317501</v>
      </c>
      <c r="F23" s="5">
        <v>21.518260281830141</v>
      </c>
      <c r="G23" s="2">
        <v>1543.4465457670287</v>
      </c>
      <c r="H23" s="3">
        <v>2.4919850806450108</v>
      </c>
      <c r="I23" s="6">
        <v>3.5629956125629032E-2</v>
      </c>
      <c r="J23" s="7">
        <v>1.2704424467891817E-4</v>
      </c>
      <c r="K23" s="4">
        <v>15767.144791709587</v>
      </c>
      <c r="L23" s="5">
        <v>713.29862890084246</v>
      </c>
      <c r="M23" s="8">
        <v>1536.3317614108441</v>
      </c>
      <c r="N23" s="3">
        <v>5.7140805589042074</v>
      </c>
      <c r="O23" s="8">
        <v>1535.9452486028558</v>
      </c>
      <c r="P23" s="3">
        <v>5.7171575604051359</v>
      </c>
      <c r="Q23" s="8">
        <f t="shared" si="0"/>
        <v>1471.9452486028558</v>
      </c>
      <c r="R23" s="3">
        <v>5.7171575604051359</v>
      </c>
      <c r="S23" s="9">
        <v>1550.1512760404444</v>
      </c>
      <c r="T23" s="3">
        <v>2.5029352493665629</v>
      </c>
    </row>
    <row r="24" spans="1:20">
      <c r="A24" s="10">
        <v>33</v>
      </c>
      <c r="B24" s="1">
        <v>3.5899999999999999E-3</v>
      </c>
      <c r="C24" s="4">
        <v>8490.3492323875835</v>
      </c>
      <c r="D24" s="5">
        <v>10.074893344664146</v>
      </c>
      <c r="E24" s="4">
        <v>1123.4356008359778</v>
      </c>
      <c r="F24" s="5">
        <v>129.3687528042594</v>
      </c>
      <c r="G24" s="2">
        <v>1541.4848640072196</v>
      </c>
      <c r="H24" s="3">
        <v>2.7156500910505721</v>
      </c>
      <c r="I24" s="6">
        <v>3.8629600264963648E-2</v>
      </c>
      <c r="J24" s="7">
        <v>4.0069161000796661E-4</v>
      </c>
      <c r="K24" s="4">
        <v>4813.5361623056951</v>
      </c>
      <c r="L24" s="5">
        <v>556.51558037971677</v>
      </c>
      <c r="M24" s="13">
        <v>1667.77600548431</v>
      </c>
      <c r="N24" s="5">
        <v>17.499572784302437</v>
      </c>
      <c r="O24" s="13">
        <v>1666.4026032860486</v>
      </c>
      <c r="P24" s="5">
        <v>17.51324056014591</v>
      </c>
      <c r="Q24" s="13">
        <f t="shared" si="0"/>
        <v>1602.4026032860486</v>
      </c>
      <c r="R24" s="5">
        <v>17.51324056014591</v>
      </c>
      <c r="S24" s="9">
        <v>1548.7511617466218</v>
      </c>
      <c r="T24" s="3">
        <v>2.7295249375107487</v>
      </c>
    </row>
    <row r="25" spans="1:20">
      <c r="A25" s="10">
        <v>36</v>
      </c>
      <c r="B25" s="1">
        <v>2.5749999999999999E-2</v>
      </c>
      <c r="C25" s="4">
        <v>8499.6240923537553</v>
      </c>
      <c r="D25" s="5">
        <v>10.993640681516824</v>
      </c>
      <c r="E25" s="4">
        <v>1756.9216556346428</v>
      </c>
      <c r="F25" s="5">
        <v>18.429983962891544</v>
      </c>
      <c r="G25" s="2">
        <v>1594.1178022043689</v>
      </c>
      <c r="H25" s="3">
        <v>3.9709917307952307</v>
      </c>
      <c r="I25" s="6">
        <v>4.3777648148483291E-2</v>
      </c>
      <c r="J25" s="7">
        <v>1.9581619232944807E-4</v>
      </c>
      <c r="K25" s="4">
        <v>3491.9370171996588</v>
      </c>
      <c r="L25" s="5">
        <v>39.564300435297959</v>
      </c>
      <c r="M25" s="8">
        <v>1852.9250804760861</v>
      </c>
      <c r="N25" s="3">
        <v>8.8215353301002981</v>
      </c>
      <c r="O25" s="8">
        <v>1850.8238614307081</v>
      </c>
      <c r="P25" s="3">
        <v>8.8819944870092229</v>
      </c>
      <c r="Q25" s="8">
        <f t="shared" si="0"/>
        <v>1786.8238614307081</v>
      </c>
      <c r="R25" s="3">
        <v>8.8819944870092229</v>
      </c>
      <c r="S25" s="9">
        <v>1602.4659974899266</v>
      </c>
      <c r="T25" s="3">
        <v>3.991989483254232</v>
      </c>
    </row>
    <row r="26" spans="1:20">
      <c r="A26" s="10">
        <v>38.5</v>
      </c>
      <c r="B26" s="1">
        <v>5.6899999999999997E-3</v>
      </c>
      <c r="C26" s="4">
        <v>14587.493549615281</v>
      </c>
      <c r="D26" s="5">
        <v>20.919264772976309</v>
      </c>
      <c r="E26" s="4">
        <v>126.04643322819922</v>
      </c>
      <c r="F26" s="5">
        <v>81.56073839479194</v>
      </c>
      <c r="G26" s="2">
        <v>1591.3372187858386</v>
      </c>
      <c r="H26" s="3">
        <v>4.1224481684232215</v>
      </c>
      <c r="I26" s="6">
        <v>4.4457320533454053E-2</v>
      </c>
      <c r="J26" s="7">
        <v>1.5565209265758491E-4</v>
      </c>
      <c r="K26" s="4">
        <v>84832.067718170205</v>
      </c>
      <c r="L26" s="5">
        <v>54892.869201626047</v>
      </c>
      <c r="M26" s="8">
        <v>1884.7717587355421</v>
      </c>
      <c r="N26" s="3">
        <v>7.2665225068567469</v>
      </c>
      <c r="O26" s="8">
        <v>1884.6507641863075</v>
      </c>
      <c r="P26" s="3">
        <v>7.2666619837627096</v>
      </c>
      <c r="Q26" s="8">
        <f t="shared" si="0"/>
        <v>1820.6507641863075</v>
      </c>
      <c r="R26" s="3">
        <v>7.2666619837627096</v>
      </c>
      <c r="S26" s="9">
        <v>1599.8235690157846</v>
      </c>
      <c r="T26" s="3">
        <v>4.144562468449827</v>
      </c>
    </row>
    <row r="27" spans="1:20">
      <c r="A27" s="10">
        <v>43</v>
      </c>
      <c r="B27" s="1">
        <v>0.11149000000000001</v>
      </c>
      <c r="C27" s="4">
        <v>16073.388304988805</v>
      </c>
      <c r="D27" s="5">
        <v>18.546766200212449</v>
      </c>
      <c r="E27" s="2">
        <v>205.18113483052872</v>
      </c>
      <c r="F27" s="3">
        <v>4.1730594206001204</v>
      </c>
      <c r="G27" s="2">
        <v>1579.166423518172</v>
      </c>
      <c r="H27" s="3">
        <v>2.4289682933835772</v>
      </c>
      <c r="I27" s="11">
        <v>4.4372630801473786E-2</v>
      </c>
      <c r="J27" s="12">
        <v>6.8692611326529558E-5</v>
      </c>
      <c r="K27" s="4">
        <v>57312.828196680915</v>
      </c>
      <c r="L27" s="5">
        <v>1167.1519622807136</v>
      </c>
      <c r="M27" s="8">
        <v>1889.2613481771834</v>
      </c>
      <c r="N27" s="3">
        <v>3.4485521535758172</v>
      </c>
      <c r="O27" s="8">
        <v>1889.1308417050318</v>
      </c>
      <c r="P27" s="3">
        <v>3.4490076524469089</v>
      </c>
      <c r="Q27" s="8">
        <f t="shared" si="0"/>
        <v>1825.1308417050318</v>
      </c>
      <c r="R27" s="3">
        <v>3.4490076524469089</v>
      </c>
      <c r="S27" s="9">
        <v>1587.6079411781752</v>
      </c>
      <c r="T27" s="3">
        <v>2.4420013914465102</v>
      </c>
    </row>
    <row r="28" spans="1:20">
      <c r="A28" s="10">
        <v>45.5</v>
      </c>
      <c r="B28" s="1">
        <v>6.6400000000000001E-3</v>
      </c>
      <c r="C28" s="4">
        <v>25835.803699823071</v>
      </c>
      <c r="D28" s="5">
        <v>61.231188843854788</v>
      </c>
      <c r="E28" s="4">
        <v>129.15622674518579</v>
      </c>
      <c r="F28" s="5">
        <v>69.892741143082972</v>
      </c>
      <c r="G28" s="2">
        <v>1578.3098553192638</v>
      </c>
      <c r="H28" s="3">
        <v>6.5455756308118014</v>
      </c>
      <c r="I28" s="6">
        <v>4.598708910278565E-2</v>
      </c>
      <c r="J28" s="7">
        <v>2.3612807344577011E-4</v>
      </c>
      <c r="K28" s="4">
        <v>151673.3224853815</v>
      </c>
      <c r="L28" s="5">
        <v>82080.748728733495</v>
      </c>
      <c r="M28" s="13">
        <v>1959.1597635767671</v>
      </c>
      <c r="N28" s="5">
        <v>11.306617703365099</v>
      </c>
      <c r="O28" s="13">
        <v>1959.1086440002994</v>
      </c>
      <c r="P28" s="5">
        <v>11.306568682171967</v>
      </c>
      <c r="Q28" s="13">
        <f t="shared" si="0"/>
        <v>1895.1086440002994</v>
      </c>
      <c r="R28" s="5">
        <v>11.306568682171967</v>
      </c>
      <c r="S28" s="9">
        <v>1587.0601827608516</v>
      </c>
      <c r="T28" s="3">
        <v>6.5820600616908287</v>
      </c>
    </row>
    <row r="29" spans="1:20">
      <c r="A29" s="10">
        <v>49</v>
      </c>
      <c r="B29" s="1">
        <v>2.5430000000000001E-2</v>
      </c>
      <c r="C29" s="4">
        <v>16433.507245129655</v>
      </c>
      <c r="D29" s="5">
        <v>24.808906715762088</v>
      </c>
      <c r="E29" s="4">
        <v>56.246872083231139</v>
      </c>
      <c r="F29" s="5">
        <v>18.250947972187532</v>
      </c>
      <c r="G29" s="2">
        <v>1584.2608358557034</v>
      </c>
      <c r="H29" s="3">
        <v>4.5069718213205734</v>
      </c>
      <c r="I29" s="6">
        <v>4.638368698916643E-2</v>
      </c>
      <c r="J29" s="7">
        <v>1.7257788279945521E-4</v>
      </c>
      <c r="K29" s="4">
        <v>223441.48257578223</v>
      </c>
      <c r="L29" s="5">
        <v>72506.126511150869</v>
      </c>
      <c r="M29" s="8">
        <v>1971.5914360409929</v>
      </c>
      <c r="N29" s="3">
        <v>8.1627852294446122</v>
      </c>
      <c r="O29" s="8">
        <v>1971.5565180530868</v>
      </c>
      <c r="P29" s="3">
        <v>8.1627646760933779</v>
      </c>
      <c r="Q29" s="8">
        <f t="shared" si="0"/>
        <v>1907.5565180530868</v>
      </c>
      <c r="R29" s="3">
        <v>8.1627646760933779</v>
      </c>
      <c r="S29" s="9">
        <v>1593.100119465736</v>
      </c>
      <c r="T29" s="3">
        <v>4.5322668737692409</v>
      </c>
    </row>
    <row r="30" spans="1:20">
      <c r="A30" s="10">
        <v>49.5</v>
      </c>
      <c r="B30" s="1">
        <v>6.2719999999999998E-2</v>
      </c>
      <c r="C30" s="4">
        <v>18080.013746516797</v>
      </c>
      <c r="D30" s="5">
        <v>21.897815209770151</v>
      </c>
      <c r="E30" s="2">
        <v>162.30752135159287</v>
      </c>
      <c r="F30" s="3">
        <v>7.4097921964815567</v>
      </c>
      <c r="G30" s="2">
        <v>1580.5631026574599</v>
      </c>
      <c r="H30" s="3">
        <v>3.2316865753634887</v>
      </c>
      <c r="I30" s="11">
        <v>4.7704297146553554E-2</v>
      </c>
      <c r="J30" s="12">
        <v>8.6687646538320608E-5</v>
      </c>
      <c r="K30" s="4">
        <v>87616.17002178682</v>
      </c>
      <c r="L30" s="5">
        <v>4001.6838683364531</v>
      </c>
      <c r="M30" s="8">
        <v>2031.0824564196171</v>
      </c>
      <c r="N30" s="3">
        <v>4.518075462538329</v>
      </c>
      <c r="O30" s="8">
        <v>2030.9907500356476</v>
      </c>
      <c r="P30" s="3">
        <v>4.5181810660117545</v>
      </c>
      <c r="Q30" s="8">
        <f t="shared" si="0"/>
        <v>1966.9907500356476</v>
      </c>
      <c r="R30" s="3">
        <v>4.5181810660117545</v>
      </c>
      <c r="S30" s="9">
        <v>1589.6483633187011</v>
      </c>
      <c r="T30" s="3">
        <v>3.250325940094918</v>
      </c>
    </row>
    <row r="31" spans="1:20">
      <c r="A31" s="10">
        <v>52</v>
      </c>
      <c r="B31" s="1">
        <v>2.085E-2</v>
      </c>
      <c r="C31" s="4">
        <v>13871.760571939372</v>
      </c>
      <c r="D31" s="5">
        <v>17.380791568571325</v>
      </c>
      <c r="E31" s="4">
        <v>87.436542322734908</v>
      </c>
      <c r="F31" s="5">
        <v>22.272770336032906</v>
      </c>
      <c r="G31" s="2">
        <v>1588.556488197348</v>
      </c>
      <c r="H31" s="3">
        <v>3.6954356982742618</v>
      </c>
      <c r="I31" s="6">
        <v>4.8353673436899211E-2</v>
      </c>
      <c r="J31" s="7">
        <v>3.6086579125202704E-4</v>
      </c>
      <c r="K31" s="4">
        <v>126483.75048520793</v>
      </c>
      <c r="L31" s="5">
        <v>32232.727754241594</v>
      </c>
      <c r="M31" s="13">
        <v>2052.5295652703185</v>
      </c>
      <c r="N31" s="5">
        <v>15.716113941443453</v>
      </c>
      <c r="O31" s="13">
        <v>2052.4653765536659</v>
      </c>
      <c r="P31" s="5">
        <v>15.716117328963735</v>
      </c>
      <c r="Q31" s="13">
        <f t="shared" si="0"/>
        <v>1988.4653765536659</v>
      </c>
      <c r="R31" s="5">
        <v>15.716117328963735</v>
      </c>
      <c r="S31" s="9">
        <v>1597.7845242387575</v>
      </c>
      <c r="T31" s="3">
        <v>3.7175784104049958</v>
      </c>
    </row>
    <row r="32" spans="1:20">
      <c r="A32" s="10">
        <v>53</v>
      </c>
      <c r="B32" s="1">
        <v>6.4000000000000003E-3</v>
      </c>
      <c r="C32" s="4">
        <v>13057.81981583645</v>
      </c>
      <c r="D32" s="5">
        <v>13.854748320546557</v>
      </c>
      <c r="E32" s="4">
        <v>408.44404765776028</v>
      </c>
      <c r="F32" s="5">
        <v>72.526895431920295</v>
      </c>
      <c r="G32" s="2">
        <v>1587.0674329821929</v>
      </c>
      <c r="H32" s="3">
        <v>3.0978636014517571</v>
      </c>
      <c r="I32" s="6">
        <v>4.9917388608855126E-2</v>
      </c>
      <c r="J32" s="7">
        <v>4.3732527815631441E-4</v>
      </c>
      <c r="K32" s="4">
        <v>26312.166592109686</v>
      </c>
      <c r="L32" s="5">
        <v>4677.8183054006358</v>
      </c>
      <c r="M32" s="13">
        <v>2120.6633131944168</v>
      </c>
      <c r="N32" s="5">
        <v>18.900870592704695</v>
      </c>
      <c r="O32" s="13">
        <v>2120.3446300818605</v>
      </c>
      <c r="P32" s="5">
        <v>18.901489854858372</v>
      </c>
      <c r="Q32" s="13">
        <f t="shared" si="0"/>
        <v>2056.3446300818605</v>
      </c>
      <c r="R32" s="5">
        <v>18.901489854858372</v>
      </c>
      <c r="S32" s="9">
        <v>1596.5926362496657</v>
      </c>
      <c r="T32" s="3">
        <v>3.1176199828738342</v>
      </c>
    </row>
    <row r="33" spans="1:20">
      <c r="A33" s="10">
        <v>54.8</v>
      </c>
      <c r="B33" s="1">
        <v>2.16E-3</v>
      </c>
      <c r="C33" s="4">
        <v>18539.97908126445</v>
      </c>
      <c r="D33" s="5">
        <v>35.845114818826147</v>
      </c>
      <c r="E33" s="4">
        <v>2529.2816993787105</v>
      </c>
      <c r="F33" s="5">
        <v>215.02669535808809</v>
      </c>
      <c r="G33" s="2">
        <v>1590.9513169735455</v>
      </c>
      <c r="H33" s="3">
        <v>4.070161985132339</v>
      </c>
      <c r="I33" s="6">
        <v>5.0220707971609109E-2</v>
      </c>
      <c r="J33" s="7">
        <v>2.7876952528524456E-4</v>
      </c>
      <c r="K33" s="4">
        <v>6069.6202699472224</v>
      </c>
      <c r="L33" s="5">
        <v>516.97389496581013</v>
      </c>
      <c r="M33" s="13">
        <v>2130.4245584611494</v>
      </c>
      <c r="N33" s="5">
        <v>12.389109806963308</v>
      </c>
      <c r="O33" s="13">
        <v>2129.0367576430808</v>
      </c>
      <c r="P33" s="5">
        <v>12.407468794248597</v>
      </c>
      <c r="Q33" s="13">
        <f t="shared" si="0"/>
        <v>2065.0367576430808</v>
      </c>
      <c r="R33" s="5">
        <v>12.407468794248597</v>
      </c>
      <c r="S33" s="9">
        <v>1600.5390912213968</v>
      </c>
      <c r="T33" s="3">
        <v>4.0950742172127876</v>
      </c>
    </row>
    <row r="34" spans="1:20">
      <c r="A34" s="10">
        <v>62</v>
      </c>
      <c r="B34" s="1">
        <v>2.6100000000000002E-2</v>
      </c>
      <c r="C34" s="4">
        <v>15982.535232918426</v>
      </c>
      <c r="D34" s="5">
        <v>19.734746744137354</v>
      </c>
      <c r="E34" s="4">
        <v>633.83873527144272</v>
      </c>
      <c r="F34" s="5">
        <v>17.810554753572035</v>
      </c>
      <c r="G34" s="2">
        <v>1589.1701384773414</v>
      </c>
      <c r="H34" s="3">
        <v>3.394641886718667</v>
      </c>
      <c r="I34" s="11">
        <v>5.0607838507857203E-2</v>
      </c>
      <c r="J34" s="12">
        <v>9.2371360715706491E-5</v>
      </c>
      <c r="K34" s="4">
        <v>21040.271298608819</v>
      </c>
      <c r="L34" s="5">
        <v>591.89728371390061</v>
      </c>
      <c r="M34" s="8">
        <v>2148.4694631180546</v>
      </c>
      <c r="N34" s="3">
        <v>4.8690149010900523</v>
      </c>
      <c r="O34" s="8">
        <v>2148.0657659504182</v>
      </c>
      <c r="P34" s="3">
        <v>4.8726130504509646</v>
      </c>
      <c r="Q34" s="8">
        <f t="shared" si="0"/>
        <v>2084.0657659504182</v>
      </c>
      <c r="R34" s="3">
        <v>4.8726130504509646</v>
      </c>
      <c r="S34" s="9">
        <v>1598.8330364076394</v>
      </c>
      <c r="T34" s="3">
        <v>3.4153537279266648</v>
      </c>
    </row>
    <row r="35" spans="1:20">
      <c r="A35" s="10">
        <v>64.5</v>
      </c>
      <c r="B35" s="1">
        <v>9.0200000000000002E-3</v>
      </c>
      <c r="C35" s="4">
        <v>17593.843752760902</v>
      </c>
      <c r="D35" s="5">
        <v>23.634694764947575</v>
      </c>
      <c r="E35" s="4">
        <v>176.0943743860058</v>
      </c>
      <c r="F35" s="5">
        <v>51.455062422811679</v>
      </c>
      <c r="G35" s="2">
        <v>1603.4489771756967</v>
      </c>
      <c r="H35" s="3">
        <v>3.3833967070891369</v>
      </c>
      <c r="I35" s="6">
        <v>5.2827372229451261E-2</v>
      </c>
      <c r="J35" s="7">
        <v>2.9995553295129298E-4</v>
      </c>
      <c r="K35" s="4">
        <v>87024.374348996222</v>
      </c>
      <c r="L35" s="5">
        <v>25433.195423074088</v>
      </c>
      <c r="M35" s="13">
        <v>2231.0640282381896</v>
      </c>
      <c r="N35" s="5">
        <v>13.10472335739504</v>
      </c>
      <c r="O35" s="13">
        <v>2230.9627187593005</v>
      </c>
      <c r="P35" s="5">
        <v>13.104784156887771</v>
      </c>
      <c r="Q35" s="13">
        <f t="shared" si="0"/>
        <v>2166.9627187593005</v>
      </c>
      <c r="R35" s="5">
        <v>13.104784156887771</v>
      </c>
      <c r="S35" s="9">
        <v>1613.5761386079698</v>
      </c>
      <c r="T35" s="3">
        <v>3.405288823770348</v>
      </c>
    </row>
    <row r="36" spans="1:20">
      <c r="A36" s="10">
        <v>66</v>
      </c>
      <c r="B36" s="1">
        <v>1.272E-2</v>
      </c>
      <c r="C36" s="4">
        <v>20180.625746396443</v>
      </c>
      <c r="D36" s="5">
        <v>31.980226246078981</v>
      </c>
      <c r="E36" s="4">
        <v>177.50641423837811</v>
      </c>
      <c r="F36" s="5">
        <v>36.490286539227597</v>
      </c>
      <c r="G36" s="2">
        <v>1606.1981564836362</v>
      </c>
      <c r="H36" s="3">
        <v>4.3219325938009989</v>
      </c>
      <c r="I36" s="6">
        <v>5.4059737645517657E-2</v>
      </c>
      <c r="J36" s="7">
        <v>2.3460685275546639E-4</v>
      </c>
      <c r="K36" s="4">
        <v>101335.39476036438</v>
      </c>
      <c r="L36" s="5">
        <v>20835.706963048186</v>
      </c>
      <c r="M36" s="13">
        <v>2281.1222792180165</v>
      </c>
      <c r="N36" s="5">
        <v>10.689668929282174</v>
      </c>
      <c r="O36" s="13">
        <v>2281.0333494108968</v>
      </c>
      <c r="P36" s="5">
        <v>10.689669384363226</v>
      </c>
      <c r="Q36" s="13">
        <f t="shared" si="0"/>
        <v>2217.0333494108968</v>
      </c>
      <c r="R36" s="5">
        <v>10.689669384363226</v>
      </c>
      <c r="S36" s="9">
        <v>1616.5710937031142</v>
      </c>
      <c r="T36" s="3">
        <v>4.3501174389049941</v>
      </c>
    </row>
    <row r="37" spans="1:20">
      <c r="A37" s="10">
        <v>67</v>
      </c>
      <c r="B37" s="1">
        <v>5.7860000000000002E-2</v>
      </c>
      <c r="C37" s="4">
        <v>20940.815127358041</v>
      </c>
      <c r="D37" s="5">
        <v>27.489693279396128</v>
      </c>
      <c r="E37" s="2">
        <v>39.784735284452978</v>
      </c>
      <c r="F37" s="3">
        <v>8.0208895641502114</v>
      </c>
      <c r="G37" s="2">
        <v>1605.3527527859651</v>
      </c>
      <c r="H37" s="3">
        <v>3.6173691381398569</v>
      </c>
      <c r="I37" s="11">
        <v>5.4082421811417668E-2</v>
      </c>
      <c r="J37" s="12">
        <v>9.4568652269863589E-5</v>
      </c>
      <c r="K37" s="4">
        <v>469353.31933820678</v>
      </c>
      <c r="L37" s="5">
        <v>94626.567395961858</v>
      </c>
      <c r="M37" s="8">
        <v>2282.835369804111</v>
      </c>
      <c r="N37" s="3">
        <v>5.1430215414000759</v>
      </c>
      <c r="O37" s="8">
        <v>2282.8161552369979</v>
      </c>
      <c r="P37" s="3">
        <v>5.1430001779964751</v>
      </c>
      <c r="Q37" s="8">
        <f t="shared" si="0"/>
        <v>2218.8161552369979</v>
      </c>
      <c r="R37" s="3">
        <v>5.1430001779964751</v>
      </c>
      <c r="S37" s="9">
        <v>1615.7283594537894</v>
      </c>
      <c r="T37" s="3">
        <v>3.6408242815733773</v>
      </c>
    </row>
    <row r="38" spans="1:20">
      <c r="A38" s="10">
        <v>69</v>
      </c>
      <c r="B38" s="1">
        <v>8.5299999999999994E-3</v>
      </c>
      <c r="C38" s="4">
        <v>19716.212434625755</v>
      </c>
      <c r="D38" s="5">
        <v>25.275877362446806</v>
      </c>
      <c r="E38" s="4">
        <v>126.34917030860126</v>
      </c>
      <c r="F38" s="5">
        <v>54.406761958020667</v>
      </c>
      <c r="G38" s="2">
        <v>1610.7618174062263</v>
      </c>
      <c r="H38" s="3">
        <v>3.4185437315993625</v>
      </c>
      <c r="I38" s="6">
        <v>5.5428222630411195E-2</v>
      </c>
      <c r="J38" s="7">
        <v>1.5086087563549383E-4</v>
      </c>
      <c r="K38" s="4">
        <v>142609.57962071316</v>
      </c>
      <c r="L38" s="5">
        <v>61409.552870907071</v>
      </c>
      <c r="M38" s="8">
        <v>2335.2418072221531</v>
      </c>
      <c r="N38" s="3">
        <v>7.1163955274640269</v>
      </c>
      <c r="O38" s="8">
        <v>2335.1771355550154</v>
      </c>
      <c r="P38" s="3">
        <v>7.1164483487126002</v>
      </c>
      <c r="Q38" s="8">
        <f t="shared" si="0"/>
        <v>2271.1771355550154</v>
      </c>
      <c r="R38" s="3">
        <v>7.1164483487126002</v>
      </c>
      <c r="S38" s="9">
        <v>1621.4119585479557</v>
      </c>
      <c r="T38" s="3">
        <v>3.4413008392340187</v>
      </c>
    </row>
    <row r="39" spans="1:20">
      <c r="A39" s="10">
        <v>71</v>
      </c>
      <c r="B39" s="1">
        <v>1.9220000000000001E-2</v>
      </c>
      <c r="C39" s="4">
        <v>17607.791205706562</v>
      </c>
      <c r="D39" s="5">
        <v>24.286612116572947</v>
      </c>
      <c r="E39" s="4">
        <v>39.160208613023258</v>
      </c>
      <c r="F39" s="5">
        <v>24.152145499664289</v>
      </c>
      <c r="G39" s="2">
        <v>1593.7509287475673</v>
      </c>
      <c r="H39" s="3">
        <v>3.9892287184120079</v>
      </c>
      <c r="I39" s="6">
        <v>5.5883026182128558E-2</v>
      </c>
      <c r="J39" s="7">
        <v>3.4121991779297885E-4</v>
      </c>
      <c r="K39" s="4">
        <v>414291.90884728997</v>
      </c>
      <c r="L39" s="5">
        <v>255527.3362396741</v>
      </c>
      <c r="M39" s="13">
        <v>2370.1705761617131</v>
      </c>
      <c r="N39" s="5">
        <v>15.057638687822333</v>
      </c>
      <c r="O39" s="13">
        <v>2370.1479857074487</v>
      </c>
      <c r="P39" s="5">
        <v>15.057631693869771</v>
      </c>
      <c r="Q39" s="13">
        <f t="shared" si="0"/>
        <v>2306.1479857074487</v>
      </c>
      <c r="R39" s="5">
        <v>15.057631693869771</v>
      </c>
      <c r="S39" s="9">
        <v>1604.446933212472</v>
      </c>
      <c r="T39" s="3">
        <v>4.0165801799804655</v>
      </c>
    </row>
    <row r="40" spans="1:20">
      <c r="A40" s="10">
        <v>71.5</v>
      </c>
      <c r="B40" s="1">
        <v>7.3200000000000001E-3</v>
      </c>
      <c r="C40" s="4">
        <v>17933.833168632569</v>
      </c>
      <c r="D40" s="5">
        <v>21.081933722820104</v>
      </c>
      <c r="E40" s="4">
        <v>110.33913946246498</v>
      </c>
      <c r="F40" s="5">
        <v>63.399252994198093</v>
      </c>
      <c r="G40" s="2">
        <v>1604.0285812079214</v>
      </c>
      <c r="H40" s="3">
        <v>3.0076822520435784</v>
      </c>
      <c r="I40" s="6">
        <v>5.6205634708863646E-2</v>
      </c>
      <c r="J40" s="7">
        <v>2.639616995083563E-4</v>
      </c>
      <c r="K40" s="4">
        <v>150622.56597153409</v>
      </c>
      <c r="L40" s="5">
        <v>86548.229383285856</v>
      </c>
      <c r="M40" s="13">
        <v>2374.4705068637268</v>
      </c>
      <c r="N40" s="5">
        <v>11.586391199037767</v>
      </c>
      <c r="O40" s="13">
        <v>2374.4082599736594</v>
      </c>
      <c r="P40" s="5">
        <v>11.586447959440157</v>
      </c>
      <c r="Q40" s="13">
        <f t="shared" si="0"/>
        <v>2310.4082599736594</v>
      </c>
      <c r="R40" s="5">
        <v>11.586447959440157</v>
      </c>
      <c r="S40" s="9">
        <v>1614.8129758543578</v>
      </c>
      <c r="T40" s="3">
        <v>3.0283643163101925</v>
      </c>
    </row>
    <row r="41" spans="1:20">
      <c r="A41" s="10">
        <v>76</v>
      </c>
      <c r="B41" s="1">
        <v>3.81E-3</v>
      </c>
      <c r="C41" s="4">
        <v>22109.929519586804</v>
      </c>
      <c r="D41" s="5">
        <v>27.663750095217274</v>
      </c>
      <c r="E41" s="4">
        <v>479.28765205294843</v>
      </c>
      <c r="F41" s="5">
        <v>121.81146499748026</v>
      </c>
      <c r="G41" s="2">
        <v>1583.3695876229883</v>
      </c>
      <c r="H41" s="3">
        <v>3.6280867721290218</v>
      </c>
      <c r="I41" s="6">
        <v>5.8865380310472185E-2</v>
      </c>
      <c r="J41" s="7">
        <v>2.2043883565230497E-4</v>
      </c>
      <c r="K41" s="4">
        <v>44773.157678059353</v>
      </c>
      <c r="L41" s="5">
        <v>11380.242796569613</v>
      </c>
      <c r="M41" s="13">
        <v>2507.9884068361403</v>
      </c>
      <c r="N41" s="5">
        <v>10.126495556951415</v>
      </c>
      <c r="O41" s="13">
        <v>2507.7673842685786</v>
      </c>
      <c r="P41" s="5">
        <v>10.127042007107484</v>
      </c>
      <c r="Q41" s="13">
        <f t="shared" si="0"/>
        <v>2443.7673842685786</v>
      </c>
      <c r="R41" s="5">
        <v>10.127042007107484</v>
      </c>
      <c r="S41" s="9">
        <v>1594.6151102002607</v>
      </c>
      <c r="T41" s="3">
        <v>3.6541387589662957</v>
      </c>
    </row>
    <row r="42" spans="1:20">
      <c r="A42" s="10">
        <v>78.3</v>
      </c>
      <c r="B42" s="1">
        <v>4.7200000000000002E-3</v>
      </c>
      <c r="C42" s="4">
        <v>21883.891336323508</v>
      </c>
      <c r="D42" s="5">
        <v>30.110060093532031</v>
      </c>
      <c r="E42" s="4">
        <v>513.95347942458443</v>
      </c>
      <c r="F42" s="5">
        <v>98.332401773884527</v>
      </c>
      <c r="G42" s="2">
        <v>1588.8374012867969</v>
      </c>
      <c r="H42" s="3">
        <v>3.0982225660076486</v>
      </c>
      <c r="I42" s="6">
        <v>6.004131704588167E-2</v>
      </c>
      <c r="J42" s="7">
        <v>2.2830507059171993E-4</v>
      </c>
      <c r="K42" s="4">
        <v>42151.943346913373</v>
      </c>
      <c r="L42" s="5">
        <v>8066.1253387952802</v>
      </c>
      <c r="M42" s="13">
        <v>2553.1063998577347</v>
      </c>
      <c r="N42" s="5">
        <v>10.2760779660964</v>
      </c>
      <c r="O42" s="13">
        <v>2552.8674689863142</v>
      </c>
      <c r="P42" s="5">
        <v>10.276656437952663</v>
      </c>
      <c r="Q42" s="13">
        <f t="shared" si="0"/>
        <v>2488.8674689863142</v>
      </c>
      <c r="R42" s="5">
        <v>10.276656437952663</v>
      </c>
      <c r="S42" s="9">
        <v>1600.325429344279</v>
      </c>
      <c r="T42" s="3">
        <v>3.1209693737785176</v>
      </c>
    </row>
    <row r="43" spans="1:20">
      <c r="A43" s="10">
        <v>81.3</v>
      </c>
      <c r="B43" s="1">
        <v>2.0999999999999999E-3</v>
      </c>
      <c r="C43" s="4">
        <v>28148.368724193799</v>
      </c>
      <c r="D43" s="5">
        <v>45.883203256136127</v>
      </c>
      <c r="E43" s="4">
        <v>800.40823484700456</v>
      </c>
      <c r="F43" s="5">
        <v>221.01246365816769</v>
      </c>
      <c r="G43" s="2">
        <v>1611.683894093205</v>
      </c>
      <c r="H43" s="3">
        <v>3.8905012520231823</v>
      </c>
      <c r="I43" s="6">
        <v>6.1028538317704231E-2</v>
      </c>
      <c r="J43" s="7">
        <v>2.4453260355984408E-4</v>
      </c>
      <c r="K43" s="4">
        <v>35386.80102978526</v>
      </c>
      <c r="L43" s="5">
        <v>9772.0273947886853</v>
      </c>
      <c r="M43" s="13">
        <v>2572.5380232134603</v>
      </c>
      <c r="N43" s="5">
        <v>11.104683743052018</v>
      </c>
      <c r="O43" s="13">
        <v>2572.2512818773548</v>
      </c>
      <c r="P43" s="5">
        <v>11.105540504272231</v>
      </c>
      <c r="Q43" s="13">
        <f t="shared" si="0"/>
        <v>2508.2512818773548</v>
      </c>
      <c r="R43" s="5">
        <v>11.105540504272231</v>
      </c>
      <c r="S43" s="9">
        <v>1623.4259167767755</v>
      </c>
      <c r="T43" s="3">
        <v>3.9191761738104618</v>
      </c>
    </row>
    <row r="44" spans="1:20">
      <c r="A44" s="10">
        <v>82.3</v>
      </c>
      <c r="B44" s="1">
        <v>2.3500000000000001E-3</v>
      </c>
      <c r="C44" s="4">
        <v>24908.500406782819</v>
      </c>
      <c r="D44" s="5">
        <v>37.990379049335225</v>
      </c>
      <c r="E44" s="4">
        <v>200.75211100484566</v>
      </c>
      <c r="F44" s="5">
        <v>197.49972924900482</v>
      </c>
      <c r="G44" s="2">
        <v>1600.3092032944855</v>
      </c>
      <c r="H44" s="3">
        <v>3.8791078924847109</v>
      </c>
      <c r="I44" s="6">
        <v>6.1442651203451958E-2</v>
      </c>
      <c r="J44" s="7">
        <v>4.2150338017051973E-4</v>
      </c>
      <c r="K44" s="4">
        <v>125696.7534540987</v>
      </c>
      <c r="L44" s="5">
        <v>123663.20013324475</v>
      </c>
      <c r="M44" s="13">
        <v>2601.6196388002545</v>
      </c>
      <c r="N44" s="5">
        <v>18.443363486523111</v>
      </c>
      <c r="O44" s="13">
        <v>2601.5380138498299</v>
      </c>
      <c r="P44" s="5">
        <v>18.443519417206172</v>
      </c>
      <c r="Q44" s="13">
        <f t="shared" si="0"/>
        <v>2537.5380138498299</v>
      </c>
      <c r="R44" s="5">
        <v>18.443519417206172</v>
      </c>
      <c r="S44" s="9">
        <v>1612.1015897942934</v>
      </c>
      <c r="T44" s="3">
        <v>3.9085933918896871</v>
      </c>
    </row>
    <row r="45" spans="1:20">
      <c r="A45" s="10">
        <v>88</v>
      </c>
      <c r="B45" s="1">
        <v>1.244E-2</v>
      </c>
      <c r="C45" s="4">
        <v>20671.493887020973</v>
      </c>
      <c r="D45" s="5">
        <v>31.11925615682711</v>
      </c>
      <c r="E45" s="4">
        <v>193.65188848245</v>
      </c>
      <c r="F45" s="5">
        <v>37.311504152153574</v>
      </c>
      <c r="G45" s="2">
        <v>1576.2886908141934</v>
      </c>
      <c r="H45" s="3">
        <v>4.2646952526272974</v>
      </c>
      <c r="I45" s="6">
        <v>6.4319978594766902E-2</v>
      </c>
      <c r="J45" s="7">
        <v>2.1360709358609481E-4</v>
      </c>
      <c r="K45" s="4">
        <v>113204.2340435606</v>
      </c>
      <c r="L45" s="5">
        <v>21813.981599350849</v>
      </c>
      <c r="M45" s="13">
        <v>2750.3976372459269</v>
      </c>
      <c r="N45" s="5">
        <v>10.314139820923955</v>
      </c>
      <c r="O45" s="13">
        <v>2750.3018979357371</v>
      </c>
      <c r="P45" s="5">
        <v>10.314130996478355</v>
      </c>
      <c r="Q45" s="13">
        <f t="shared" si="0"/>
        <v>2686.3018979357371</v>
      </c>
      <c r="R45" s="5">
        <v>10.314130996478355</v>
      </c>
      <c r="S45" s="9">
        <v>1588.5708587986992</v>
      </c>
      <c r="T45" s="3">
        <v>4.2981739318788312</v>
      </c>
    </row>
    <row r="46" spans="1:20">
      <c r="A46" s="10">
        <v>95</v>
      </c>
      <c r="B46" s="1">
        <v>3.61E-2</v>
      </c>
      <c r="C46" s="4">
        <v>11652.230670355375</v>
      </c>
      <c r="D46" s="5">
        <v>11.647071592938627</v>
      </c>
      <c r="E46" s="4">
        <v>686.13321511805498</v>
      </c>
      <c r="F46" s="5">
        <v>12.889597746340577</v>
      </c>
      <c r="G46" s="2">
        <v>1579.4465097038105</v>
      </c>
      <c r="H46" s="3">
        <v>2.6392582994075617</v>
      </c>
      <c r="I46" s="6">
        <v>6.5984435483388962E-2</v>
      </c>
      <c r="J46" s="7">
        <v>1.1113293425565883E-4</v>
      </c>
      <c r="K46" s="4">
        <v>18476.035493139374</v>
      </c>
      <c r="L46" s="5">
        <v>347.99051979946643</v>
      </c>
      <c r="M46" s="8">
        <v>2818.8272412585861</v>
      </c>
      <c r="N46" s="3">
        <v>5.6159579244488613</v>
      </c>
      <c r="O46" s="8">
        <v>2818.2262669915663</v>
      </c>
      <c r="P46" s="3">
        <v>5.6233537132259102</v>
      </c>
      <c r="Q46" s="8">
        <f t="shared" si="0"/>
        <v>2754.2262669915663</v>
      </c>
      <c r="R46" s="3">
        <v>5.6233537132259102</v>
      </c>
      <c r="S46" s="9">
        <v>1592.0584342825266</v>
      </c>
      <c r="T46" s="3">
        <v>2.6604528942786825</v>
      </c>
    </row>
    <row r="47" spans="1:20">
      <c r="A47" s="10">
        <v>95.3</v>
      </c>
      <c r="B47" s="1">
        <v>6.1799999999999997E-3</v>
      </c>
      <c r="C47" s="4">
        <v>6760.3792551918195</v>
      </c>
      <c r="D47" s="5">
        <v>11.003218067418146</v>
      </c>
      <c r="E47" s="4">
        <v>669.64094497605993</v>
      </c>
      <c r="F47" s="5">
        <v>75.117945037611236</v>
      </c>
      <c r="G47" s="2">
        <v>1587.4866040785607</v>
      </c>
      <c r="H47" s="3">
        <v>4.3205068321993156</v>
      </c>
      <c r="I47" s="6">
        <v>6.8206224010676275E-2</v>
      </c>
      <c r="J47" s="7">
        <v>3.3472245382959969E-4</v>
      </c>
      <c r="K47" s="4">
        <v>11353.237406598633</v>
      </c>
      <c r="L47" s="5">
        <v>1274.650105316701</v>
      </c>
      <c r="M47" s="13">
        <v>2905.6073323311348</v>
      </c>
      <c r="N47" s="5">
        <v>15.228459788260693</v>
      </c>
      <c r="O47" s="13">
        <v>2904.5996881291398</v>
      </c>
      <c r="P47" s="5">
        <v>15.236039652786324</v>
      </c>
      <c r="Q47" s="13">
        <f t="shared" si="0"/>
        <v>2840.5996881291398</v>
      </c>
      <c r="R47" s="5">
        <v>15.236039652786324</v>
      </c>
      <c r="S47" s="9">
        <v>1600.5528233343175</v>
      </c>
      <c r="T47" s="3">
        <v>4.3566117456505937</v>
      </c>
    </row>
    <row r="48" spans="1:20">
      <c r="A48" s="10">
        <v>97</v>
      </c>
      <c r="B48" s="1">
        <v>1.4670000000000001E-2</v>
      </c>
      <c r="C48" s="2">
        <v>5199.6611637942406</v>
      </c>
      <c r="D48" s="3">
        <v>5.4584146837213181</v>
      </c>
      <c r="E48" s="4">
        <v>436.79541777867053</v>
      </c>
      <c r="F48" s="5">
        <v>31.665695295242472</v>
      </c>
      <c r="G48" s="2">
        <v>1580.5181365891649</v>
      </c>
      <c r="H48" s="3">
        <v>2.4862193639660486</v>
      </c>
      <c r="I48" s="6">
        <v>6.9074442711218445E-2</v>
      </c>
      <c r="J48" s="7">
        <v>3.5390010939955559E-4</v>
      </c>
      <c r="K48" s="4">
        <v>13557.543678982996</v>
      </c>
      <c r="L48" s="5">
        <v>985.20936362997656</v>
      </c>
      <c r="M48" s="13">
        <v>2951.0494194678531</v>
      </c>
      <c r="N48" s="5">
        <v>15.555539472999234</v>
      </c>
      <c r="O48" s="13">
        <v>2950.1926191309121</v>
      </c>
      <c r="P48" s="5">
        <v>15.561128741101353</v>
      </c>
      <c r="Q48" s="13">
        <f t="shared" si="0"/>
        <v>2886.1926191309121</v>
      </c>
      <c r="R48" s="5">
        <v>15.561128741101353</v>
      </c>
      <c r="S48" s="9">
        <v>1593.7320488916728</v>
      </c>
      <c r="T48" s="3">
        <v>6.1216867949867702</v>
      </c>
    </row>
    <row r="49" spans="1:20">
      <c r="A49" s="10">
        <v>98</v>
      </c>
      <c r="B49" s="1">
        <v>2.7200000000000002E-3</v>
      </c>
      <c r="C49" s="4">
        <v>5264.1609346292289</v>
      </c>
      <c r="D49" s="5">
        <v>12.447877364174571</v>
      </c>
      <c r="E49" s="4">
        <v>426.69879969924654</v>
      </c>
      <c r="F49" s="5">
        <v>170.64602914155807</v>
      </c>
      <c r="G49" s="2">
        <v>1584.6114399128157</v>
      </c>
      <c r="H49" s="3">
        <v>6.0668023763092442</v>
      </c>
      <c r="I49" s="6">
        <v>7.1607151648472311E-2</v>
      </c>
      <c r="J49" s="7">
        <v>8.5588072452920979E-4</v>
      </c>
      <c r="K49" s="4">
        <v>14565.680796239489</v>
      </c>
      <c r="L49" s="5">
        <v>5827.6283205652444</v>
      </c>
      <c r="M49" s="13">
        <v>3055.5839193416714</v>
      </c>
      <c r="N49" s="5">
        <v>37.647727883832403</v>
      </c>
      <c r="O49" s="13">
        <v>3054.7586429594894</v>
      </c>
      <c r="P49" s="5">
        <v>37.650452302910082</v>
      </c>
      <c r="Q49" s="13">
        <f t="shared" si="0"/>
        <v>2990.7586429594894</v>
      </c>
      <c r="R49" s="5">
        <v>37.650452302910082</v>
      </c>
      <c r="S49" s="9">
        <v>1598.331165442574</v>
      </c>
      <c r="T49" s="3">
        <v>5.0403575458577201</v>
      </c>
    </row>
    <row r="50" spans="1:20">
      <c r="A50" s="10">
        <v>98</v>
      </c>
      <c r="B50" s="1">
        <v>1.0460000000000001E-2</v>
      </c>
      <c r="C50" s="4">
        <v>4513.1340886178559</v>
      </c>
      <c r="D50" s="5">
        <v>10.447421304976265</v>
      </c>
      <c r="E50" s="4">
        <v>422.7407769742008</v>
      </c>
      <c r="F50" s="5">
        <v>44.6032366484637</v>
      </c>
      <c r="G50" s="2">
        <v>1598.2032325541463</v>
      </c>
      <c r="H50" s="3">
        <v>6.7032235614232949</v>
      </c>
      <c r="I50" s="6">
        <v>7.1269782564181761E-2</v>
      </c>
      <c r="J50" s="7">
        <v>9.2820249035802419E-4</v>
      </c>
      <c r="K50" s="4">
        <v>12545.159346709273</v>
      </c>
      <c r="L50" s="5">
        <v>1333.3650908573443</v>
      </c>
      <c r="M50" s="13">
        <v>3024.9089810269065</v>
      </c>
      <c r="N50" s="5">
        <v>40.618598477675818</v>
      </c>
      <c r="O50" s="13">
        <v>3023.9602543234223</v>
      </c>
      <c r="P50" s="5">
        <v>40.620346056656359</v>
      </c>
      <c r="Q50" s="13">
        <f t="shared" si="0"/>
        <v>2959.9602543234223</v>
      </c>
      <c r="R50" s="5">
        <v>40.620346056656359</v>
      </c>
      <c r="S50" s="9">
        <v>1611.9005309453573</v>
      </c>
      <c r="T50" s="3">
        <v>6.763199304831419</v>
      </c>
    </row>
    <row r="51" spans="1:20">
      <c r="A51" s="10"/>
      <c r="B51" s="1"/>
      <c r="C51" s="14"/>
      <c r="D51" s="15"/>
      <c r="E51" s="2"/>
      <c r="F51" s="3"/>
      <c r="G51" s="2"/>
      <c r="H51" s="3"/>
      <c r="I51" s="16"/>
      <c r="J51" s="17"/>
      <c r="K51" s="4"/>
      <c r="L51" s="5"/>
      <c r="M51" s="13"/>
      <c r="N51" s="5"/>
      <c r="O51" s="14">
        <f>(O49/P49^2+O50/P50^2)/(1/P49^2+1/P50^2)</f>
        <v>3040.526377352518</v>
      </c>
      <c r="P51" s="18">
        <f>(1/(1/P49^2+1/P50^2))^0.5</f>
        <v>27.613193837955816</v>
      </c>
      <c r="Q51" s="13">
        <f t="shared" si="0"/>
        <v>2976.526377352518</v>
      </c>
      <c r="R51" s="18">
        <f>(1/(1/R49^2+1/R50^2))^0.5</f>
        <v>27.613193837955816</v>
      </c>
      <c r="S51" s="14"/>
      <c r="T51" s="15"/>
    </row>
    <row r="52" spans="1:20">
      <c r="A52" s="10">
        <v>99.5</v>
      </c>
      <c r="B52" s="1">
        <v>9.1299999999999992E-3</v>
      </c>
      <c r="C52" s="2">
        <v>4792.1045472198275</v>
      </c>
      <c r="D52" s="3">
        <v>8.7253202134316918</v>
      </c>
      <c r="E52" s="4">
        <v>4082.6518365249681</v>
      </c>
      <c r="F52" s="5">
        <v>51.863845741370824</v>
      </c>
      <c r="G52" s="2">
        <v>1584.6820203223331</v>
      </c>
      <c r="H52" s="3">
        <v>4.9920734550412487</v>
      </c>
      <c r="I52" s="6">
        <v>7.8845881233372245E-2</v>
      </c>
      <c r="J52" s="7">
        <v>3.9911651787670032E-4</v>
      </c>
      <c r="K52" s="4">
        <v>1525.9124024831815</v>
      </c>
      <c r="L52" s="5">
        <v>20.680849591464678</v>
      </c>
      <c r="M52" s="13">
        <v>3368.2774857335808</v>
      </c>
      <c r="N52" s="5">
        <v>18.483876854878133</v>
      </c>
      <c r="O52" s="13">
        <v>3359.6079847272881</v>
      </c>
      <c r="P52" s="5">
        <v>18.973570975884925</v>
      </c>
      <c r="Q52" s="13">
        <f t="shared" si="0"/>
        <v>3295.6079847272881</v>
      </c>
      <c r="R52" s="5">
        <v>18.973570975884925</v>
      </c>
      <c r="S52" s="9">
        <v>1599.7780786838227</v>
      </c>
      <c r="T52" s="3">
        <v>7.0386586045197461</v>
      </c>
    </row>
    <row r="53" spans="1:20">
      <c r="A53" s="10">
        <v>99.5</v>
      </c>
      <c r="B53" s="1">
        <v>1.5730000000000001E-2</v>
      </c>
      <c r="C53" s="2">
        <v>4644.4978171478224</v>
      </c>
      <c r="D53" s="3">
        <v>5.5980555192966968</v>
      </c>
      <c r="E53" s="4">
        <v>2110.5641930552706</v>
      </c>
      <c r="F53" s="5">
        <v>31.79298287527698</v>
      </c>
      <c r="G53" s="2">
        <v>1589.6307808869321</v>
      </c>
      <c r="H53" s="3">
        <v>3.2489333549177033</v>
      </c>
      <c r="I53" s="6">
        <v>7.8380948613661058E-2</v>
      </c>
      <c r="J53" s="7">
        <v>9.2535979412854651E-4</v>
      </c>
      <c r="K53" s="4">
        <v>2843.9199324064116</v>
      </c>
      <c r="L53" s="5">
        <v>54.321350796930865</v>
      </c>
      <c r="M53" s="13">
        <v>3341.6761396725924</v>
      </c>
      <c r="N53" s="5">
        <v>40.171429826304255</v>
      </c>
      <c r="O53" s="13">
        <v>3337.0606843167429</v>
      </c>
      <c r="P53" s="5">
        <v>40.235172170926248</v>
      </c>
      <c r="Q53" s="13">
        <f t="shared" si="0"/>
        <v>3273.0606843167429</v>
      </c>
      <c r="R53" s="5">
        <v>40.235172170926248</v>
      </c>
      <c r="S53" s="9">
        <v>1604.6718726185436</v>
      </c>
      <c r="T53" s="3">
        <v>3.284734441270464</v>
      </c>
    </row>
    <row r="54" spans="1:20">
      <c r="A54" s="10"/>
      <c r="B54" s="1"/>
      <c r="C54" s="14"/>
      <c r="D54" s="15"/>
      <c r="E54" s="4"/>
      <c r="F54" s="5"/>
      <c r="G54" s="2"/>
      <c r="H54" s="3"/>
      <c r="I54" s="6"/>
      <c r="J54" s="7"/>
      <c r="K54" s="4"/>
      <c r="L54" s="5"/>
      <c r="M54" s="13"/>
      <c r="N54" s="5"/>
      <c r="O54" s="14">
        <f>(O52/P52^2+O53/P53^2)/(1/P52^2+1/P53^2)</f>
        <v>3355.5061662967237</v>
      </c>
      <c r="P54" s="18">
        <f>(1/(1/P52^2+1/P53^2))^0.5</f>
        <v>17.161166484600461</v>
      </c>
      <c r="Q54" s="13">
        <f t="shared" si="0"/>
        <v>3291.5061662967237</v>
      </c>
      <c r="R54" s="18">
        <f>(1/(1/R52^2+1/R53^2))^0.5</f>
        <v>17.161166484600461</v>
      </c>
      <c r="S54" s="14"/>
      <c r="T54" s="15"/>
    </row>
    <row r="55" spans="1:20">
      <c r="A55" s="10">
        <v>100</v>
      </c>
      <c r="B55" s="1">
        <v>4.62E-3</v>
      </c>
      <c r="C55" s="2">
        <v>5253.180635452095</v>
      </c>
      <c r="D55" s="3">
        <v>6.7405202328494802</v>
      </c>
      <c r="E55" s="4">
        <v>8677.5918787860064</v>
      </c>
      <c r="F55" s="5">
        <v>102.32366205060879</v>
      </c>
      <c r="G55" s="2">
        <v>1592.3669620991045</v>
      </c>
      <c r="H55" s="3">
        <v>3.7347918156409983</v>
      </c>
      <c r="I55" s="6">
        <v>8.2835483087423292E-2</v>
      </c>
      <c r="J55" s="7">
        <v>4.2599082508133339E-4</v>
      </c>
      <c r="K55" s="4">
        <v>826.81086669363344</v>
      </c>
      <c r="L55" s="5">
        <v>10.583324772369279</v>
      </c>
      <c r="M55" s="13">
        <v>3530.3191123934243</v>
      </c>
      <c r="N55" s="5">
        <v>19.106237273050837</v>
      </c>
      <c r="O55" s="13">
        <v>3513.5636060853071</v>
      </c>
      <c r="P55" s="5">
        <v>20.850650188330349</v>
      </c>
      <c r="Q55" s="13">
        <f t="shared" si="0"/>
        <v>3449.5636060853071</v>
      </c>
      <c r="R55" s="5">
        <v>20.850650188330349</v>
      </c>
      <c r="S55" s="9">
        <v>1608.2348201780233</v>
      </c>
      <c r="T55" s="3">
        <v>3.7731961151113453</v>
      </c>
    </row>
    <row r="56" spans="1:20">
      <c r="A56" s="10">
        <v>103</v>
      </c>
      <c r="B56" s="1">
        <v>6.4999999999999997E-3</v>
      </c>
      <c r="C56" s="2">
        <v>5195.7606178669903</v>
      </c>
      <c r="D56" s="3">
        <v>7.0369213121051688</v>
      </c>
      <c r="E56" s="4">
        <v>3816.6343633807624</v>
      </c>
      <c r="F56" s="5">
        <v>72.011337080012396</v>
      </c>
      <c r="G56" s="2">
        <v>1585.2831123243609</v>
      </c>
      <c r="H56" s="3">
        <v>3.7126206580575607</v>
      </c>
      <c r="I56" s="6">
        <v>8.8172142703672574E-2</v>
      </c>
      <c r="J56" s="7">
        <v>3.1740572643028966E-4</v>
      </c>
      <c r="K56" s="4">
        <v>1979.0949245445015</v>
      </c>
      <c r="L56" s="5">
        <v>37.92004245036199</v>
      </c>
      <c r="M56" s="13">
        <v>3771.4394516388315</v>
      </c>
      <c r="N56" s="5">
        <v>14.828051952652075</v>
      </c>
      <c r="O56" s="13">
        <v>3763.9715070560719</v>
      </c>
      <c r="P56" s="5">
        <v>15.283560317230283</v>
      </c>
      <c r="Q56" s="13">
        <f t="shared" si="0"/>
        <v>3699.9715070560719</v>
      </c>
      <c r="R56" s="5">
        <v>15.283560317230283</v>
      </c>
      <c r="S56" s="9">
        <v>1602.212225365887</v>
      </c>
      <c r="T56" s="3">
        <v>3.7529040764402271</v>
      </c>
    </row>
    <row r="57" spans="1:20">
      <c r="A57" s="10">
        <v>104</v>
      </c>
      <c r="B57" s="1">
        <v>7.7099999999999998E-3</v>
      </c>
      <c r="C57" s="4">
        <v>7165.1937877729933</v>
      </c>
      <c r="D57" s="5">
        <v>10.668279013256099</v>
      </c>
      <c r="E57" s="4">
        <v>1598.6291163038388</v>
      </c>
      <c r="F57" s="5">
        <v>60.371256391509434</v>
      </c>
      <c r="G57" s="2">
        <v>1595.2033441564413</v>
      </c>
      <c r="H57" s="3">
        <v>3.8385061475096598</v>
      </c>
      <c r="I57" s="6">
        <v>9.3921413042468219E-2</v>
      </c>
      <c r="J57" s="7">
        <v>2.9480315177627742E-4</v>
      </c>
      <c r="K57" s="4">
        <v>6940.8313590784337</v>
      </c>
      <c r="L57" s="5">
        <v>262.81700625983871</v>
      </c>
      <c r="M57" s="13">
        <v>4005.4326804416387</v>
      </c>
      <c r="N57" s="5">
        <v>14.112741616545124</v>
      </c>
      <c r="O57" s="13">
        <v>4003.1741290646905</v>
      </c>
      <c r="P57" s="5">
        <v>14.155009210532519</v>
      </c>
      <c r="Q57" s="13">
        <f t="shared" si="0"/>
        <v>3939.1741290646905</v>
      </c>
      <c r="R57" s="5">
        <v>14.155009210532519</v>
      </c>
      <c r="S57" s="9">
        <v>1613.3271095238028</v>
      </c>
      <c r="T57" s="3">
        <v>3.8826522699402841</v>
      </c>
    </row>
    <row r="58" spans="1:20">
      <c r="A58" s="10">
        <v>105</v>
      </c>
      <c r="B58" s="1">
        <v>5.3200000000000001E-3</v>
      </c>
      <c r="C58" s="4">
        <v>10351.005461774304</v>
      </c>
      <c r="D58" s="5">
        <v>12.28668465815865</v>
      </c>
      <c r="E58" s="4">
        <v>151.72422929019228</v>
      </c>
      <c r="F58" s="5">
        <v>87.233419869835416</v>
      </c>
      <c r="G58" s="2">
        <v>1593.1236409837811</v>
      </c>
      <c r="H58" s="3">
        <v>3.3487641118882694</v>
      </c>
      <c r="I58" s="6">
        <v>9.7737945276398563E-2</v>
      </c>
      <c r="J58" s="7">
        <v>4.2060260460601224E-4</v>
      </c>
      <c r="K58" s="4">
        <v>109940.43599226467</v>
      </c>
      <c r="L58" s="5">
        <v>63211.581018310506</v>
      </c>
      <c r="M58" s="13">
        <v>4174.1478659731329</v>
      </c>
      <c r="N58" s="5">
        <v>19.051762982383668</v>
      </c>
      <c r="O58" s="13">
        <v>4173.9994093169889</v>
      </c>
      <c r="P58" s="5">
        <v>19.051976370632119</v>
      </c>
      <c r="Q58" s="13">
        <f t="shared" si="0"/>
        <v>4109.9994093169889</v>
      </c>
      <c r="R58" s="5">
        <v>19.051976370632119</v>
      </c>
      <c r="S58" s="9">
        <v>1612.0007137065284</v>
      </c>
      <c r="T58" s="3">
        <v>3.3895526657363613</v>
      </c>
    </row>
    <row r="59" spans="1:20">
      <c r="A59" s="10">
        <v>106</v>
      </c>
      <c r="B59" s="1">
        <v>3.202E-2</v>
      </c>
      <c r="C59" s="4">
        <v>9533.4640772229959</v>
      </c>
      <c r="D59" s="5">
        <v>10.629505515125475</v>
      </c>
      <c r="E59" s="4">
        <v>815.05756244157533</v>
      </c>
      <c r="F59" s="5">
        <v>14.549528895080133</v>
      </c>
      <c r="G59" s="2">
        <v>1525.9661419429151</v>
      </c>
      <c r="H59" s="3">
        <v>3.1702912027192052</v>
      </c>
      <c r="I59" s="6">
        <v>0.10183724393756083</v>
      </c>
      <c r="J59" s="7">
        <v>1.784767148492352E-4</v>
      </c>
      <c r="K59" s="4">
        <v>19639.740402332016</v>
      </c>
      <c r="L59" s="5">
        <v>351.59181322097379</v>
      </c>
      <c r="M59" s="13">
        <v>4470.0230024988259</v>
      </c>
      <c r="N59" s="5">
        <v>9.8064094503762451</v>
      </c>
      <c r="O59" s="13">
        <v>4469.1344266093356</v>
      </c>
      <c r="P59" s="5">
        <v>9.8152538145482886</v>
      </c>
      <c r="Q59" s="13">
        <f t="shared" si="0"/>
        <v>4405.1344266093356</v>
      </c>
      <c r="R59" s="5">
        <v>9.8152538145482886</v>
      </c>
      <c r="S59" s="9">
        <v>1545.3340327769549</v>
      </c>
      <c r="T59" s="3">
        <v>3.2108148314310831</v>
      </c>
    </row>
    <row r="60" spans="1:20">
      <c r="A60" s="10">
        <v>107</v>
      </c>
      <c r="B60" s="1">
        <v>9.58E-3</v>
      </c>
      <c r="C60" s="4">
        <v>10904.087156998028</v>
      </c>
      <c r="D60" s="5">
        <v>13.900259785850267</v>
      </c>
      <c r="E60" s="4">
        <v>1821.9899133497825</v>
      </c>
      <c r="F60" s="5">
        <v>48.610968380846842</v>
      </c>
      <c r="G60" s="2">
        <v>1492.6392559328842</v>
      </c>
      <c r="H60" s="3">
        <v>3.4125515173578775</v>
      </c>
      <c r="I60" s="6">
        <v>0.10540909758251731</v>
      </c>
      <c r="J60" s="7">
        <v>2.6101901217843228E-4</v>
      </c>
      <c r="K60" s="4">
        <v>10401.311279778409</v>
      </c>
      <c r="L60" s="5">
        <v>278.3856660360027</v>
      </c>
      <c r="M60" s="13">
        <v>4692.7032379829225</v>
      </c>
      <c r="N60" s="5">
        <v>13.522013656424569</v>
      </c>
      <c r="O60" s="13">
        <v>4690.9439033056287</v>
      </c>
      <c r="P60" s="5">
        <v>13.548323362088784</v>
      </c>
      <c r="Q60" s="13">
        <f t="shared" si="0"/>
        <v>4626.9439033056287</v>
      </c>
      <c r="R60" s="5">
        <v>13.548323362088784</v>
      </c>
      <c r="S60" s="9">
        <v>1512.5306550652974</v>
      </c>
      <c r="T60" s="3">
        <v>3.4585122068303691</v>
      </c>
    </row>
    <row r="61" spans="1:20">
      <c r="A61" s="10">
        <v>108</v>
      </c>
      <c r="B61" s="1">
        <v>3.5270000000000003E-2</v>
      </c>
      <c r="C61" s="4">
        <v>15062.707720286893</v>
      </c>
      <c r="D61" s="5">
        <v>18.188123222546356</v>
      </c>
      <c r="E61" s="4">
        <v>1016.1654185621262</v>
      </c>
      <c r="F61" s="5">
        <v>13.223773255590711</v>
      </c>
      <c r="G61" s="2">
        <v>1531.4752966951355</v>
      </c>
      <c r="H61" s="3">
        <v>3.2776091963521421</v>
      </c>
      <c r="I61" s="6">
        <v>0.10795768131333308</v>
      </c>
      <c r="J61" s="7">
        <v>1.6766634244904809E-4</v>
      </c>
      <c r="K61" s="4">
        <v>26385.105723435961</v>
      </c>
      <c r="L61" s="5">
        <v>344.32587171898848</v>
      </c>
      <c r="M61" s="13">
        <v>4732.9452813576308</v>
      </c>
      <c r="N61" s="5">
        <v>9.7512864659998097</v>
      </c>
      <c r="O61" s="13">
        <v>4732.2459692333305</v>
      </c>
      <c r="P61" s="5">
        <v>9.7564211734970012</v>
      </c>
      <c r="Q61" s="13">
        <f t="shared" si="0"/>
        <v>4668.2459692333305</v>
      </c>
      <c r="R61" s="5">
        <v>9.7564211734970012</v>
      </c>
      <c r="S61" s="9">
        <v>1552.0651335490209</v>
      </c>
      <c r="T61" s="3">
        <v>3.3219500303182619</v>
      </c>
    </row>
    <row r="62" spans="1:20">
      <c r="A62" s="10">
        <v>109</v>
      </c>
      <c r="B62" s="1">
        <v>7.3200000000000001E-3</v>
      </c>
      <c r="C62" s="4">
        <v>13128.97847619305</v>
      </c>
      <c r="D62" s="5">
        <v>16.670595641448198</v>
      </c>
      <c r="E62" s="4">
        <v>165.51897592438846</v>
      </c>
      <c r="F62" s="5">
        <v>63.40219541830519</v>
      </c>
      <c r="G62" s="2">
        <v>1551.9933911036806</v>
      </c>
      <c r="H62" s="3">
        <v>3.2349744275523076</v>
      </c>
      <c r="I62" s="6">
        <v>0.11066196920633609</v>
      </c>
      <c r="J62" s="7">
        <v>3.7879149034473488E-4</v>
      </c>
      <c r="K62" s="4">
        <v>144726.544292045</v>
      </c>
      <c r="L62" s="5">
        <v>55439.544240773481</v>
      </c>
      <c r="M62" s="13">
        <v>4813.8370443608173</v>
      </c>
      <c r="N62" s="5">
        <v>17.895699986130268</v>
      </c>
      <c r="O62" s="13">
        <v>4813.7074338121829</v>
      </c>
      <c r="P62" s="5">
        <v>17.895754985812708</v>
      </c>
      <c r="Q62" s="13">
        <f t="shared" si="0"/>
        <v>4749.7074338121829</v>
      </c>
      <c r="R62" s="5">
        <v>17.895754985812708</v>
      </c>
      <c r="S62" s="9">
        <v>1573.2207122833101</v>
      </c>
      <c r="T62" s="3">
        <v>3.2801835137820112</v>
      </c>
    </row>
    <row r="63" spans="1:20">
      <c r="A63" s="10">
        <v>110.5</v>
      </c>
      <c r="B63" s="1">
        <v>3.653E-2</v>
      </c>
      <c r="C63" s="4">
        <v>14016.717586818577</v>
      </c>
      <c r="D63" s="5">
        <v>16.044665985924244</v>
      </c>
      <c r="E63" s="4">
        <v>75.233807919279784</v>
      </c>
      <c r="F63" s="5">
        <v>12.704383500796171</v>
      </c>
      <c r="G63" s="2">
        <v>1572.2881028907364</v>
      </c>
      <c r="H63" s="3">
        <v>3.3583282098270941</v>
      </c>
      <c r="I63" s="6">
        <v>0.11277915082972587</v>
      </c>
      <c r="J63" s="7">
        <v>1.7429773155274356E-4</v>
      </c>
      <c r="K63" s="4">
        <v>346440.57598235452</v>
      </c>
      <c r="L63" s="5">
        <v>58502.916020057935</v>
      </c>
      <c r="M63" s="13">
        <v>4868.1037957110912</v>
      </c>
      <c r="N63" s="5">
        <v>10.040398217542759</v>
      </c>
      <c r="O63" s="13">
        <v>4868.0490574963751</v>
      </c>
      <c r="P63" s="5">
        <v>10.040354909102852</v>
      </c>
      <c r="Q63" s="13">
        <f t="shared" si="0"/>
        <v>4804.0490574963751</v>
      </c>
      <c r="R63" s="5">
        <v>10.040354909102852</v>
      </c>
      <c r="S63" s="9">
        <v>1594.0374429433959</v>
      </c>
      <c r="T63" s="3">
        <v>3.4050836300642429</v>
      </c>
    </row>
    <row r="64" spans="1:20">
      <c r="A64" s="10">
        <v>111.5</v>
      </c>
      <c r="B64" s="1">
        <v>6.7999999999999996E-3</v>
      </c>
      <c r="C64" s="4">
        <v>11716.868358865735</v>
      </c>
      <c r="D64" s="5">
        <v>26.858191554550899</v>
      </c>
      <c r="E64" s="4">
        <v>267.53656302128974</v>
      </c>
      <c r="F64" s="5">
        <v>68.253733146852682</v>
      </c>
      <c r="G64" s="2">
        <v>1579.6052388765283</v>
      </c>
      <c r="H64" s="3">
        <v>6.9394897774716009</v>
      </c>
      <c r="I64" s="6">
        <v>0.1154491771200723</v>
      </c>
      <c r="J64" s="7">
        <v>5.5533492835254945E-4</v>
      </c>
      <c r="K64" s="4">
        <v>83365.412110205172</v>
      </c>
      <c r="L64" s="5">
        <v>21271.044955879017</v>
      </c>
      <c r="M64" s="13">
        <v>4971.0736862257609</v>
      </c>
      <c r="N64" s="5">
        <v>27.928037576506888</v>
      </c>
      <c r="O64" s="13">
        <v>4970.8415310984201</v>
      </c>
      <c r="P64" s="5">
        <v>27.927767066201667</v>
      </c>
      <c r="Q64" s="13">
        <f t="shared" si="0"/>
        <v>4906.8415310984201</v>
      </c>
      <c r="R64" s="5">
        <v>27.927767066201667</v>
      </c>
      <c r="S64" s="9">
        <v>1601.9204310332095</v>
      </c>
      <c r="T64" s="3">
        <v>7.1563745657006015</v>
      </c>
    </row>
    <row r="65" spans="1:20">
      <c r="A65" s="10">
        <v>113</v>
      </c>
      <c r="B65" s="1">
        <v>3.3700000000000002E-3</v>
      </c>
      <c r="C65" s="4">
        <v>8566.4622497483324</v>
      </c>
      <c r="D65" s="5">
        <v>13.504925591736292</v>
      </c>
      <c r="E65" s="4">
        <v>156.23073580171942</v>
      </c>
      <c r="F65" s="5">
        <v>137.70648830026991</v>
      </c>
      <c r="G65" s="2">
        <v>1597.7074867615638</v>
      </c>
      <c r="H65" s="3">
        <v>4.2126642730208399</v>
      </c>
      <c r="I65" s="6">
        <v>0.1195857742831101</v>
      </c>
      <c r="J65" s="7">
        <v>4.8373062165627917E-4</v>
      </c>
      <c r="K65" s="4">
        <v>108113.81676077383</v>
      </c>
      <c r="L65" s="5">
        <v>95295.633912535486</v>
      </c>
      <c r="M65" s="13">
        <v>5115.9458942992978</v>
      </c>
      <c r="N65" s="5">
        <v>22.733142480411779</v>
      </c>
      <c r="O65" s="13">
        <v>5115.7618135751272</v>
      </c>
      <c r="P65" s="5">
        <v>22.733661510797496</v>
      </c>
      <c r="Q65" s="13">
        <f t="shared" si="0"/>
        <v>5051.7618135751272</v>
      </c>
      <c r="R65" s="5">
        <v>22.733661510797496</v>
      </c>
      <c r="S65" s="9">
        <v>1620.9412068499676</v>
      </c>
      <c r="T65" s="3">
        <v>4.27519031764216</v>
      </c>
    </row>
    <row r="66" spans="1:20">
      <c r="A66" s="10">
        <v>114</v>
      </c>
      <c r="B66" s="1">
        <v>8.77E-3</v>
      </c>
      <c r="C66" s="4">
        <v>14182.956349984041</v>
      </c>
      <c r="D66" s="5">
        <v>32.511723054452432</v>
      </c>
      <c r="E66" s="4">
        <v>735.72572643514377</v>
      </c>
      <c r="F66" s="5">
        <v>53.064768196741767</v>
      </c>
      <c r="G66" s="2">
        <v>1606.3217100206875</v>
      </c>
      <c r="H66" s="3">
        <v>7.0500610982798708</v>
      </c>
      <c r="I66" s="6">
        <v>0.12265001251330471</v>
      </c>
      <c r="J66" s="7">
        <v>6.4012064607861475E-4</v>
      </c>
      <c r="K66" s="4">
        <v>38983.881050854383</v>
      </c>
      <c r="L66" s="5">
        <v>2817.6765137396164</v>
      </c>
      <c r="M66" s="13">
        <v>5231.882819284986</v>
      </c>
      <c r="N66" s="5">
        <v>31.379091348041577</v>
      </c>
      <c r="O66" s="13">
        <v>5231.361072822494</v>
      </c>
      <c r="P66" s="5">
        <v>31.37895781476124</v>
      </c>
      <c r="Q66" s="13">
        <f t="shared" si="0"/>
        <v>5167.361072822494</v>
      </c>
      <c r="R66" s="5">
        <v>31.37895781476124</v>
      </c>
      <c r="S66" s="9">
        <v>1630.2124391925572</v>
      </c>
      <c r="T66" s="3">
        <v>7.9080518343651542</v>
      </c>
    </row>
    <row r="67" spans="1:20">
      <c r="A67" s="10">
        <v>115</v>
      </c>
      <c r="B67" s="1">
        <v>6.1999999999999998E-3</v>
      </c>
      <c r="C67" s="4">
        <v>7619.2849007997193</v>
      </c>
      <c r="D67" s="5">
        <v>11.809481821710252</v>
      </c>
      <c r="E67" s="4">
        <v>78.80032808218435</v>
      </c>
      <c r="F67" s="5">
        <v>74.849465218919534</v>
      </c>
      <c r="G67" s="2">
        <v>1570.7223572257139</v>
      </c>
      <c r="H67" s="3">
        <v>4.2089909748850225</v>
      </c>
      <c r="I67" s="6">
        <v>0.12215475276652227</v>
      </c>
      <c r="J67" s="7">
        <v>3.0045591610006249E-4</v>
      </c>
      <c r="K67" s="4">
        <v>194743.60670690055</v>
      </c>
      <c r="L67" s="5">
        <v>184979.99482430858</v>
      </c>
      <c r="M67" s="13">
        <v>5284.141091123427</v>
      </c>
      <c r="N67" s="5">
        <v>15.938314033010865</v>
      </c>
      <c r="O67" s="13">
        <v>5284.0356301542024</v>
      </c>
      <c r="P67" s="5">
        <v>15.938524199242835</v>
      </c>
      <c r="Q67" s="13">
        <f t="shared" si="0"/>
        <v>5220.0356301542024</v>
      </c>
      <c r="R67" s="5">
        <v>15.938524199242835</v>
      </c>
      <c r="S67" s="9">
        <v>1594.3206020141777</v>
      </c>
      <c r="T67" s="3">
        <v>4.27282861042492</v>
      </c>
    </row>
    <row r="68" spans="1:20">
      <c r="A68" s="10">
        <v>118</v>
      </c>
      <c r="B68" s="1">
        <v>5.8700000000000002E-2</v>
      </c>
      <c r="C68" s="2">
        <v>7464.2855620271266</v>
      </c>
      <c r="D68" s="3">
        <v>8.8465417967770481</v>
      </c>
      <c r="E68" s="2">
        <v>104.10089777229283</v>
      </c>
      <c r="F68" s="3">
        <v>7.9091568123297282</v>
      </c>
      <c r="G68" s="2">
        <v>1549.1264309764961</v>
      </c>
      <c r="H68" s="3">
        <v>3.5213871713835601</v>
      </c>
      <c r="I68" s="6">
        <v>0.12145422814065071</v>
      </c>
      <c r="J68" s="7">
        <v>2.04748689481854E-4</v>
      </c>
      <c r="K68" s="4">
        <v>143586.31896294511</v>
      </c>
      <c r="L68" s="5">
        <v>10910.454328127969</v>
      </c>
      <c r="M68" s="13">
        <v>5298.7637865031147</v>
      </c>
      <c r="N68" s="5">
        <v>11.793422500251605</v>
      </c>
      <c r="O68" s="13">
        <v>5298.6203644286998</v>
      </c>
      <c r="P68" s="5">
        <v>11.793416451625042</v>
      </c>
      <c r="Q68" s="13">
        <f t="shared" si="0"/>
        <v>5234.6203644286998</v>
      </c>
      <c r="R68" s="5">
        <v>11.793416451625042</v>
      </c>
      <c r="S68" s="9">
        <v>1572.464943189902</v>
      </c>
      <c r="T68" s="3">
        <v>3.5748225435444789</v>
      </c>
    </row>
    <row r="69" spans="1:20">
      <c r="A69" s="10">
        <v>118.3</v>
      </c>
      <c r="B69" s="1">
        <v>1.1169999999999999E-2</v>
      </c>
      <c r="C69" s="4">
        <v>10646.844934575083</v>
      </c>
      <c r="D69" s="5">
        <v>14.903405112543709</v>
      </c>
      <c r="E69" s="4">
        <v>959.05763806654898</v>
      </c>
      <c r="F69" s="5">
        <v>41.744962245339558</v>
      </c>
      <c r="G69" s="2">
        <v>1561.4757735430337</v>
      </c>
      <c r="H69" s="3">
        <v>3.4700571580280815</v>
      </c>
      <c r="I69" s="6">
        <v>0.12439519232938187</v>
      </c>
      <c r="J69" s="7">
        <v>5.7150569931759953E-4</v>
      </c>
      <c r="K69" s="4">
        <v>22769.131685824381</v>
      </c>
      <c r="L69" s="5">
        <v>996.06900938391425</v>
      </c>
      <c r="M69" s="13">
        <v>5402.9103638047791</v>
      </c>
      <c r="N69" s="5">
        <v>26.412766757811529</v>
      </c>
      <c r="O69" s="13">
        <v>5401.9886686524414</v>
      </c>
      <c r="P69" s="5">
        <v>26.415904279669341</v>
      </c>
      <c r="Q69" s="13">
        <f t="shared" si="0"/>
        <v>5337.9886686524414</v>
      </c>
      <c r="R69" s="5">
        <v>26.415904279669341</v>
      </c>
      <c r="S69" s="9">
        <v>1585.4627728720111</v>
      </c>
      <c r="T69" s="3">
        <v>7.4352760060454441</v>
      </c>
    </row>
    <row r="70" spans="1:20">
      <c r="A70" s="10">
        <v>119</v>
      </c>
      <c r="B70" s="1">
        <v>1.5440000000000001E-2</v>
      </c>
      <c r="C70" s="4">
        <v>12112.966622498465</v>
      </c>
      <c r="D70" s="5">
        <v>20.745879452075702</v>
      </c>
      <c r="E70" s="4">
        <v>572.33172763893629</v>
      </c>
      <c r="F70" s="5">
        <v>30.079584556207148</v>
      </c>
      <c r="G70" s="2">
        <v>1565.5911653655262</v>
      </c>
      <c r="H70" s="3">
        <v>4.6518849327719272</v>
      </c>
      <c r="I70" s="6">
        <v>0.12560918963924489</v>
      </c>
      <c r="J70" s="7">
        <v>3.3903461622946713E-4</v>
      </c>
      <c r="K70" s="4">
        <v>43831.947258389213</v>
      </c>
      <c r="L70" s="5">
        <v>2305.4549194377814</v>
      </c>
      <c r="M70" s="13">
        <v>5447.7643943272569</v>
      </c>
      <c r="N70" s="5">
        <v>18.094656754102015</v>
      </c>
      <c r="O70" s="13">
        <v>5447.2817527839425</v>
      </c>
      <c r="P70" s="5">
        <v>18.095293869964124</v>
      </c>
      <c r="Q70" s="13">
        <f t="shared" ref="Q70:Q82" si="1">O70-64</f>
        <v>5383.2817527839425</v>
      </c>
      <c r="R70" s="5">
        <v>18.095293869964124</v>
      </c>
      <c r="S70" s="9">
        <v>1589.8445878238654</v>
      </c>
      <c r="T70" s="3">
        <v>4.7246483259150303</v>
      </c>
    </row>
    <row r="71" spans="1:20">
      <c r="A71" s="10">
        <v>121.5</v>
      </c>
      <c r="B71" s="1">
        <v>5.0319999999999997E-2</v>
      </c>
      <c r="C71" s="4">
        <v>11317.94597867825</v>
      </c>
      <c r="D71" s="5">
        <v>11.041749693677206</v>
      </c>
      <c r="E71" s="4">
        <v>3678.415731652794</v>
      </c>
      <c r="F71" s="5">
        <v>10.314425634974514</v>
      </c>
      <c r="G71" s="2">
        <v>1635.2414216152122</v>
      </c>
      <c r="H71" s="3">
        <v>2.7633521772188558</v>
      </c>
      <c r="I71" s="6">
        <v>0.13107330927417882</v>
      </c>
      <c r="J71" s="7">
        <v>2.520843744684104E-4</v>
      </c>
      <c r="K71" s="4">
        <v>6649.4805858792579</v>
      </c>
      <c r="L71" s="5">
        <v>21.659017683199497</v>
      </c>
      <c r="M71" s="13">
        <v>5535.8577730098286</v>
      </c>
      <c r="N71" s="5">
        <v>12.387043216766521</v>
      </c>
      <c r="O71" s="13">
        <v>5532.6266156012434</v>
      </c>
      <c r="P71" s="5">
        <v>12.488656578228554</v>
      </c>
      <c r="Q71" s="13">
        <f t="shared" si="1"/>
        <v>5468.6266156012434</v>
      </c>
      <c r="R71" s="5">
        <v>12.488656578228554</v>
      </c>
      <c r="S71" s="9">
        <v>1660.9738342567664</v>
      </c>
      <c r="T71" s="3">
        <v>2.8074474616639553</v>
      </c>
    </row>
    <row r="72" spans="1:20">
      <c r="A72" s="10">
        <v>123.3</v>
      </c>
      <c r="B72" s="1">
        <v>1.452E-2</v>
      </c>
      <c r="C72" s="4">
        <v>8239.8613134619918</v>
      </c>
      <c r="D72" s="5">
        <v>21.849593361006836</v>
      </c>
      <c r="E72" s="4">
        <v>607.08573762706067</v>
      </c>
      <c r="F72" s="5">
        <v>32.237794570105741</v>
      </c>
      <c r="G72" s="2">
        <v>1639.0444216942415</v>
      </c>
      <c r="H72" s="3">
        <v>7.3161425659174917</v>
      </c>
      <c r="I72" s="6">
        <v>0.13281008595838201</v>
      </c>
      <c r="J72" s="7">
        <v>8.8885280974204802E-4</v>
      </c>
      <c r="K72" s="4">
        <v>29721.285011211075</v>
      </c>
      <c r="L72" s="5">
        <v>1588.807707738202</v>
      </c>
      <c r="M72" s="13">
        <v>5602.4766229522984</v>
      </c>
      <c r="N72" s="5">
        <v>41.457401685121177</v>
      </c>
      <c r="O72" s="13">
        <v>5601.7453018512297</v>
      </c>
      <c r="P72" s="5">
        <v>41.457319159403411</v>
      </c>
      <c r="Q72" s="13">
        <f t="shared" si="1"/>
        <v>5537.7453018512297</v>
      </c>
      <c r="R72" s="5">
        <v>41.457319159403411</v>
      </c>
      <c r="S72" s="9">
        <v>1665.1614533927484</v>
      </c>
      <c r="T72" s="3">
        <v>7.1988142585138384</v>
      </c>
    </row>
    <row r="73" spans="1:20">
      <c r="A73" s="10">
        <v>125</v>
      </c>
      <c r="B73" s="1">
        <v>8.9700000000000005E-3</v>
      </c>
      <c r="C73" s="4">
        <v>16223.338062851741</v>
      </c>
      <c r="D73" s="5">
        <v>26.837285495753552</v>
      </c>
      <c r="E73" s="4">
        <v>39.70601531681573</v>
      </c>
      <c r="F73" s="5">
        <v>51.73579798579793</v>
      </c>
      <c r="G73" s="2">
        <v>1630.750712759072</v>
      </c>
      <c r="H73" s="3">
        <v>4.9497827191278789</v>
      </c>
      <c r="I73" s="6">
        <v>0.13480171485195733</v>
      </c>
      <c r="J73" s="7">
        <v>3.13473316625341E-4</v>
      </c>
      <c r="K73" s="4">
        <v>908125.73247027944</v>
      </c>
      <c r="L73" s="5">
        <v>1183262.6876917251</v>
      </c>
      <c r="M73" s="13">
        <v>5706.6605836979052</v>
      </c>
      <c r="N73" s="5">
        <v>17.457467662214473</v>
      </c>
      <c r="O73" s="13">
        <v>5706.6362174900514</v>
      </c>
      <c r="P73" s="5">
        <v>17.457447864134437</v>
      </c>
      <c r="Q73" s="13">
        <f t="shared" si="1"/>
        <v>5642.6362174900514</v>
      </c>
      <c r="R73" s="5">
        <v>17.457447864134437</v>
      </c>
      <c r="S73" s="9">
        <v>1657.2260772690634</v>
      </c>
      <c r="T73" s="3">
        <v>5.030806485534792</v>
      </c>
    </row>
    <row r="74" spans="1:20">
      <c r="A74" s="10">
        <v>128</v>
      </c>
      <c r="B74" s="1">
        <v>1.268E-2</v>
      </c>
      <c r="C74" s="4">
        <v>13310.477892114248</v>
      </c>
      <c r="D74" s="5">
        <v>25.758940843290489</v>
      </c>
      <c r="E74" s="4">
        <v>68.449956990876245</v>
      </c>
      <c r="F74" s="5">
        <v>36.598920068824469</v>
      </c>
      <c r="G74" s="2">
        <v>1635.3788432174254</v>
      </c>
      <c r="H74" s="3">
        <v>4.9452051618047408</v>
      </c>
      <c r="I74" s="6">
        <v>0.13527888854535677</v>
      </c>
      <c r="J74" s="7">
        <v>4.0738443062050676E-4</v>
      </c>
      <c r="K74" s="4">
        <v>433727.688609579</v>
      </c>
      <c r="L74" s="5">
        <v>231908.29481736702</v>
      </c>
      <c r="M74" s="13">
        <v>5716.9907298947892</v>
      </c>
      <c r="N74" s="5">
        <v>20.738746883086165</v>
      </c>
      <c r="O74" s="13">
        <v>5716.9396234666674</v>
      </c>
      <c r="P74" s="5">
        <v>20.738669945466576</v>
      </c>
      <c r="Q74" s="13">
        <f t="shared" si="1"/>
        <v>5652.9396234666674</v>
      </c>
      <c r="R74" s="5">
        <v>20.738669945466576</v>
      </c>
      <c r="S74" s="9">
        <v>1661.9776708093152</v>
      </c>
      <c r="T74" s="3">
        <v>5.0265794734921911</v>
      </c>
    </row>
    <row r="75" spans="1:20">
      <c r="A75" s="10">
        <v>132</v>
      </c>
      <c r="B75" s="1">
        <v>8.0960000000000004E-2</v>
      </c>
      <c r="C75" s="4">
        <v>15475.985725486833</v>
      </c>
      <c r="D75" s="5">
        <v>22.221368403514408</v>
      </c>
      <c r="E75" s="2">
        <v>240.63947269743551</v>
      </c>
      <c r="F75" s="3">
        <v>5.7867776435831955</v>
      </c>
      <c r="G75" s="2">
        <v>1619.3061469918905</v>
      </c>
      <c r="H75" s="3">
        <v>3.8258654037443387</v>
      </c>
      <c r="I75" s="6">
        <v>0.13479822670768446</v>
      </c>
      <c r="J75" s="7">
        <v>2.8899157093301934E-4</v>
      </c>
      <c r="K75" s="4">
        <v>142936.21735056161</v>
      </c>
      <c r="L75" s="5">
        <v>3444.7829360122032</v>
      </c>
      <c r="M75" s="13">
        <v>5732.0586402548906</v>
      </c>
      <c r="N75" s="5">
        <v>15.205390893370778</v>
      </c>
      <c r="O75" s="13">
        <v>5731.90316305541</v>
      </c>
      <c r="P75" s="5">
        <v>15.205321708954948</v>
      </c>
      <c r="Q75" s="13">
        <f t="shared" si="1"/>
        <v>5667.90316305541</v>
      </c>
      <c r="R75" s="5">
        <v>15.205321708954948</v>
      </c>
      <c r="S75" s="9">
        <v>1645.7130528671073</v>
      </c>
      <c r="T75" s="3">
        <v>3.8888977970615213</v>
      </c>
    </row>
    <row r="76" spans="1:20">
      <c r="A76" s="10">
        <v>136</v>
      </c>
      <c r="B76" s="1">
        <v>1.4880000000000001E-2</v>
      </c>
      <c r="C76" s="4">
        <v>21837.57866199773</v>
      </c>
      <c r="D76" s="5">
        <v>64.847349669995964</v>
      </c>
      <c r="E76" s="4">
        <v>104.95841282399689</v>
      </c>
      <c r="F76" s="5">
        <v>31.189862720412545</v>
      </c>
      <c r="G76" s="2">
        <v>1588.9575775494063</v>
      </c>
      <c r="H76" s="3">
        <v>7.0790418933551269</v>
      </c>
      <c r="I76" s="6">
        <v>0.136630158188046</v>
      </c>
      <c r="J76" s="7">
        <v>5.6679198431494517E-4</v>
      </c>
      <c r="K76" s="4">
        <v>468705.93346427893</v>
      </c>
      <c r="L76" s="5">
        <v>139289.15129901716</v>
      </c>
      <c r="M76" s="13">
        <v>5881.5172433112584</v>
      </c>
      <c r="N76" s="5">
        <v>29.898876804574165</v>
      </c>
      <c r="O76" s="13">
        <v>5881.4686305907471</v>
      </c>
      <c r="P76" s="5">
        <v>29.898721723384014</v>
      </c>
      <c r="Q76" s="13">
        <f t="shared" si="1"/>
        <v>5817.4686305907471</v>
      </c>
      <c r="R76" s="5">
        <v>29.898721723384014</v>
      </c>
      <c r="S76" s="9">
        <v>1615.5513348801148</v>
      </c>
      <c r="T76" s="3">
        <v>5.6566578520982418</v>
      </c>
    </row>
    <row r="77" spans="1:20">
      <c r="A77" s="10">
        <v>142</v>
      </c>
      <c r="B77" s="1">
        <v>2.4670000000000001E-2</v>
      </c>
      <c r="C77" s="4">
        <v>7610.8211052525885</v>
      </c>
      <c r="D77" s="5">
        <v>13.69387724509542</v>
      </c>
      <c r="E77" s="4">
        <v>575.11822572514768</v>
      </c>
      <c r="F77" s="5">
        <v>19.073746511182602</v>
      </c>
      <c r="G77" s="2">
        <v>1582.1223325363035</v>
      </c>
      <c r="H77" s="3">
        <v>5.561020685035027</v>
      </c>
      <c r="I77" s="6">
        <v>0.13748458267891869</v>
      </c>
      <c r="J77" s="7">
        <v>6.2894651085868372E-4</v>
      </c>
      <c r="K77" s="4">
        <v>29998.188885333399</v>
      </c>
      <c r="L77" s="5">
        <v>1002.8559990936337</v>
      </c>
      <c r="M77" s="13">
        <v>5935.1894166358179</v>
      </c>
      <c r="N77" s="5">
        <v>30.699765359357912</v>
      </c>
      <c r="O77" s="13">
        <v>5934.4231509425545</v>
      </c>
      <c r="P77" s="5">
        <v>30.700794695526142</v>
      </c>
      <c r="Q77" s="13">
        <f t="shared" si="1"/>
        <v>5870.4231509425545</v>
      </c>
      <c r="R77" s="5">
        <v>30.700794695526142</v>
      </c>
      <c r="S77" s="9">
        <v>1608.8421032111964</v>
      </c>
      <c r="T77" s="3">
        <v>9.6023006858929989</v>
      </c>
    </row>
    <row r="78" spans="1:20">
      <c r="A78" s="10">
        <v>145</v>
      </c>
      <c r="B78" s="1">
        <v>1.2160000000000001E-2</v>
      </c>
      <c r="C78" s="4">
        <v>19969.937888308108</v>
      </c>
      <c r="D78" s="5">
        <v>39.409654217668184</v>
      </c>
      <c r="E78" s="4">
        <v>1838.1696645366085</v>
      </c>
      <c r="F78" s="5">
        <v>38.224376892140256</v>
      </c>
      <c r="G78" s="2">
        <v>1588.6318303800872</v>
      </c>
      <c r="H78" s="3">
        <v>5.5239382461473667</v>
      </c>
      <c r="I78" s="6">
        <v>0.14063545488031479</v>
      </c>
      <c r="J78" s="7">
        <v>3.4019528472489043E-4</v>
      </c>
      <c r="K78" s="4">
        <v>25191.416844225343</v>
      </c>
      <c r="L78" s="5">
        <v>525.03460494737237</v>
      </c>
      <c r="M78" s="13">
        <v>6058.6542455435902</v>
      </c>
      <c r="N78" s="5">
        <v>20.018714909306176</v>
      </c>
      <c r="O78" s="13">
        <v>6057.7234184385461</v>
      </c>
      <c r="P78" s="5">
        <v>20.021550568228484</v>
      </c>
      <c r="Q78" s="13">
        <f t="shared" si="1"/>
        <v>5993.7234184385461</v>
      </c>
      <c r="R78" s="5">
        <v>20.021550568228484</v>
      </c>
      <c r="S78" s="9">
        <v>1616.023760102808</v>
      </c>
      <c r="T78" s="3">
        <v>5.6199279103700812</v>
      </c>
    </row>
    <row r="79" spans="1:20">
      <c r="A79" s="10">
        <v>151</v>
      </c>
      <c r="B79" s="1">
        <v>4.5670000000000002E-2</v>
      </c>
      <c r="C79" s="4">
        <v>18823.719858220236</v>
      </c>
      <c r="D79" s="5">
        <v>21.160306872656736</v>
      </c>
      <c r="E79" s="4">
        <v>283.45534609456325</v>
      </c>
      <c r="F79" s="5">
        <v>10.176441790938776</v>
      </c>
      <c r="G79" s="2">
        <v>1602.4256146051212</v>
      </c>
      <c r="H79" s="3">
        <v>2.8597686158395601</v>
      </c>
      <c r="I79" s="6">
        <v>0.14365991267528555</v>
      </c>
      <c r="J79" s="7">
        <v>2.811099965170203E-4</v>
      </c>
      <c r="K79" s="4">
        <v>157297.94510278438</v>
      </c>
      <c r="L79" s="5">
        <v>5652.8323410170842</v>
      </c>
      <c r="M79" s="13">
        <v>6158.2997078143462</v>
      </c>
      <c r="N79" s="5">
        <v>14.152658946017912</v>
      </c>
      <c r="O79" s="13">
        <v>6158.1482685166884</v>
      </c>
      <c r="P79" s="5">
        <v>14.152680103799785</v>
      </c>
      <c r="Q79" s="13">
        <f t="shared" si="1"/>
        <v>6094.1482685166884</v>
      </c>
      <c r="R79" s="5">
        <v>14.152680103799785</v>
      </c>
      <c r="S79" s="9">
        <v>1630.5174209641059</v>
      </c>
      <c r="T79" s="3">
        <v>2.9106317661237102</v>
      </c>
    </row>
    <row r="80" spans="1:20">
      <c r="A80" s="10">
        <v>153</v>
      </c>
      <c r="B80" s="1">
        <v>1.5970000000000002E-2</v>
      </c>
      <c r="C80" s="4">
        <v>13568.231829801793</v>
      </c>
      <c r="D80" s="5">
        <v>22.016739401530419</v>
      </c>
      <c r="E80" s="4">
        <v>393.69646367462752</v>
      </c>
      <c r="F80" s="5">
        <v>29.067297497797881</v>
      </c>
      <c r="G80" s="2">
        <v>1589.2745564503311</v>
      </c>
      <c r="H80" s="3">
        <v>4.9424341277776085</v>
      </c>
      <c r="I80" s="6">
        <v>0.14408305778096303</v>
      </c>
      <c r="J80" s="7">
        <v>3.2889980274226698E-4</v>
      </c>
      <c r="K80" s="4">
        <v>81873.114371112242</v>
      </c>
      <c r="L80" s="5">
        <v>6046.264087423102</v>
      </c>
      <c r="M80" s="13">
        <v>6209.0757933579744</v>
      </c>
      <c r="N80" s="5">
        <v>18.934851103796532</v>
      </c>
      <c r="O80" s="13">
        <v>6208.7825187606495</v>
      </c>
      <c r="P80" s="5">
        <v>18.934770637267953</v>
      </c>
      <c r="Q80" s="13">
        <f t="shared" si="1"/>
        <v>6144.7825187606495</v>
      </c>
      <c r="R80" s="5">
        <v>18.934770637267953</v>
      </c>
      <c r="S80" s="9">
        <v>1617.366911210999</v>
      </c>
      <c r="T80" s="3">
        <v>5.0305413910689385</v>
      </c>
    </row>
    <row r="81" spans="1:20">
      <c r="A81" s="10">
        <v>161</v>
      </c>
      <c r="B81" s="1">
        <v>8.1250000000000003E-2</v>
      </c>
      <c r="C81" s="4">
        <v>10996.859404867047</v>
      </c>
      <c r="D81" s="5">
        <v>14.966798245753825</v>
      </c>
      <c r="E81" s="2">
        <v>827.49603943970021</v>
      </c>
      <c r="F81" s="3">
        <v>6.0292110658095348</v>
      </c>
      <c r="G81" s="2">
        <v>1565.1876368815413</v>
      </c>
      <c r="H81" s="3">
        <v>3.3942286074183623</v>
      </c>
      <c r="I81" s="6">
        <v>0.1430503188531107</v>
      </c>
      <c r="J81" s="7">
        <v>3.8893135979642466E-4</v>
      </c>
      <c r="K81" s="4">
        <v>31344.275184278256</v>
      </c>
      <c r="L81" s="5">
        <v>239.99745842575763</v>
      </c>
      <c r="M81" s="13">
        <v>6222.9712295956997</v>
      </c>
      <c r="N81" s="5">
        <v>19.271554065215966</v>
      </c>
      <c r="O81" s="13">
        <v>6222.2034958885388</v>
      </c>
      <c r="P81" s="5">
        <v>19.274350704633108</v>
      </c>
      <c r="Q81" s="13">
        <f t="shared" si="1"/>
        <v>6158.2034958885388</v>
      </c>
      <c r="R81" s="5">
        <v>19.274350704633108</v>
      </c>
      <c r="S81" s="9">
        <v>1592.9145571709385</v>
      </c>
      <c r="T81" s="3">
        <v>3.4554437735108849</v>
      </c>
    </row>
    <row r="82" spans="1:20">
      <c r="A82" s="24">
        <v>165</v>
      </c>
      <c r="B82" s="25">
        <v>3.857E-2</v>
      </c>
      <c r="C82" s="26">
        <v>20204.270662547315</v>
      </c>
      <c r="D82" s="27">
        <v>22.933762759617089</v>
      </c>
      <c r="E82" s="26">
        <v>1657.1542893234318</v>
      </c>
      <c r="F82" s="27">
        <v>12.24664780165743</v>
      </c>
      <c r="G82" s="28">
        <v>1578.8328407470306</v>
      </c>
      <c r="H82" s="29">
        <v>3.029876071975345</v>
      </c>
      <c r="I82" s="30">
        <v>0.15010624204062614</v>
      </c>
      <c r="J82" s="31">
        <v>2.4643172658901809E-4</v>
      </c>
      <c r="K82" s="26">
        <v>30174.885962881464</v>
      </c>
      <c r="L82" s="27">
        <v>225.85124219704181</v>
      </c>
      <c r="M82" s="32">
        <v>6501.9359267497912</v>
      </c>
      <c r="N82" s="27">
        <v>13.464731170071623</v>
      </c>
      <c r="O82" s="32">
        <v>6501.1039661786926</v>
      </c>
      <c r="P82" s="27">
        <v>13.469970539599673</v>
      </c>
      <c r="Q82" s="32">
        <f t="shared" si="1"/>
        <v>6437.1039661786926</v>
      </c>
      <c r="R82" s="27">
        <v>13.469970539599673</v>
      </c>
      <c r="S82" s="33">
        <v>1608.0666697335912</v>
      </c>
      <c r="T82" s="29">
        <v>3.0865834889977282</v>
      </c>
    </row>
    <row r="83" spans="1:20" ht="16">
      <c r="A83" s="39"/>
      <c r="B83" s="1"/>
      <c r="C83" s="36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5"/>
      <c r="R83" s="35"/>
      <c r="S83" s="35"/>
      <c r="T83" s="35"/>
    </row>
    <row r="84" spans="1:20">
      <c r="A84" s="10"/>
      <c r="B84" s="1"/>
      <c r="C84" s="4"/>
      <c r="D84" s="5"/>
      <c r="E84" s="4"/>
      <c r="F84" s="5"/>
      <c r="G84" s="2"/>
      <c r="H84" s="3"/>
      <c r="I84" s="6"/>
      <c r="J84" s="7"/>
      <c r="K84" s="4"/>
      <c r="L84" s="5"/>
      <c r="M84" s="13"/>
      <c r="N84" s="5"/>
      <c r="O84" s="13"/>
      <c r="P84" s="5"/>
      <c r="Q84" s="13"/>
      <c r="R84" s="5"/>
      <c r="S84" s="9"/>
      <c r="T84" s="3"/>
    </row>
    <row r="85" spans="1:20">
      <c r="A85" s="23" t="s">
        <v>44</v>
      </c>
      <c r="B85" s="47"/>
      <c r="C85" s="48"/>
      <c r="D85" s="49"/>
      <c r="E85" s="48"/>
      <c r="F85" s="49"/>
      <c r="G85" s="48"/>
      <c r="H85" s="49"/>
      <c r="I85" s="50"/>
      <c r="J85" s="51"/>
      <c r="K85" s="48"/>
      <c r="L85" s="49"/>
      <c r="M85" s="52"/>
      <c r="N85" s="53"/>
      <c r="O85" s="52"/>
      <c r="P85" s="53"/>
      <c r="Q85" s="53"/>
      <c r="R85" s="53"/>
      <c r="S85" s="54"/>
      <c r="T85" s="54"/>
    </row>
    <row r="86" spans="1:20" ht="16" thickBot="1">
      <c r="B86" s="55"/>
      <c r="C86" s="48"/>
      <c r="D86" s="49"/>
      <c r="E86" s="48"/>
      <c r="F86" s="49"/>
      <c r="G86" s="48"/>
      <c r="H86" s="49"/>
      <c r="I86" s="50"/>
      <c r="J86" s="51"/>
      <c r="K86" s="48"/>
      <c r="L86" s="49"/>
      <c r="M86" s="52"/>
      <c r="N86" s="53"/>
      <c r="O86" s="52"/>
      <c r="P86" s="53"/>
      <c r="Q86" s="53"/>
      <c r="R86" s="53"/>
      <c r="S86" s="54"/>
      <c r="T86" s="54"/>
    </row>
    <row r="87" spans="1:20" ht="17">
      <c r="A87" s="56" t="s">
        <v>26</v>
      </c>
      <c r="B87" s="57" t="s">
        <v>27</v>
      </c>
      <c r="C87" s="107" t="s">
        <v>2</v>
      </c>
      <c r="D87" s="107"/>
      <c r="E87" s="108" t="s">
        <v>3</v>
      </c>
      <c r="F87" s="109"/>
      <c r="G87" s="94" t="s">
        <v>4</v>
      </c>
      <c r="H87" s="109"/>
      <c r="I87" s="111" t="s">
        <v>5</v>
      </c>
      <c r="J87" s="109"/>
      <c r="K87" s="112" t="s">
        <v>28</v>
      </c>
      <c r="L87" s="109"/>
      <c r="M87" s="93" t="s">
        <v>29</v>
      </c>
      <c r="N87" s="93"/>
      <c r="O87" s="93" t="s">
        <v>29</v>
      </c>
      <c r="P87" s="93"/>
      <c r="Q87" s="93" t="s">
        <v>30</v>
      </c>
      <c r="R87" s="93"/>
      <c r="S87" s="94" t="s">
        <v>31</v>
      </c>
      <c r="T87" s="94"/>
    </row>
    <row r="88" spans="1:20">
      <c r="A88" s="58" t="s">
        <v>42</v>
      </c>
      <c r="B88" s="59" t="s">
        <v>32</v>
      </c>
      <c r="C88" s="104" t="s">
        <v>33</v>
      </c>
      <c r="D88" s="104"/>
      <c r="E88" s="104" t="s">
        <v>34</v>
      </c>
      <c r="F88" s="105"/>
      <c r="G88" s="104" t="s">
        <v>35</v>
      </c>
      <c r="H88" s="105"/>
      <c r="I88" s="110" t="s">
        <v>36</v>
      </c>
      <c r="J88" s="105"/>
      <c r="K88" s="104" t="s">
        <v>37</v>
      </c>
      <c r="L88" s="105"/>
      <c r="M88" s="104" t="s">
        <v>38</v>
      </c>
      <c r="N88" s="105"/>
      <c r="O88" s="106" t="s">
        <v>39</v>
      </c>
      <c r="P88" s="105"/>
      <c r="Q88" s="106" t="s">
        <v>40</v>
      </c>
      <c r="R88" s="106"/>
      <c r="S88" s="104" t="s">
        <v>41</v>
      </c>
      <c r="T88" s="105"/>
    </row>
    <row r="89" spans="1:20">
      <c r="A89" s="71">
        <v>2</v>
      </c>
      <c r="B89" s="80">
        <v>5.8099999999999999E-2</v>
      </c>
      <c r="C89" s="82">
        <v>234.70243400995275</v>
      </c>
      <c r="D89" s="81">
        <v>0.30601391768116559</v>
      </c>
      <c r="E89" s="72">
        <v>31.167061073745238</v>
      </c>
      <c r="F89" s="73">
        <v>7.9886001189228271</v>
      </c>
      <c r="G89" s="72">
        <v>252.10199660981681</v>
      </c>
      <c r="H89" s="73">
        <v>1.892958127216785</v>
      </c>
      <c r="I89" s="76">
        <v>1.2086342869098443E-3</v>
      </c>
      <c r="J89" s="77">
        <v>1.7552689041706063E-4</v>
      </c>
      <c r="K89" s="74">
        <v>150.06634476485794</v>
      </c>
      <c r="L89" s="75">
        <v>44.208979624339364</v>
      </c>
      <c r="M89" s="78">
        <v>105.30739786421321</v>
      </c>
      <c r="N89" s="75">
        <v>15.301284576289198</v>
      </c>
      <c r="O89" s="78">
        <v>102.50184266864674</v>
      </c>
      <c r="P89" s="75">
        <v>15.381827792727933</v>
      </c>
      <c r="Q89" s="78">
        <v>35.729239928920819</v>
      </c>
      <c r="R89" s="75">
        <v>15.381827792727933</v>
      </c>
      <c r="S89" s="79">
        <v>252.17493281650732</v>
      </c>
      <c r="T89" s="73">
        <v>1.8935374308110089</v>
      </c>
    </row>
    <row r="90" spans="1:20">
      <c r="A90" s="71">
        <v>3</v>
      </c>
      <c r="B90" s="80">
        <v>0.2334</v>
      </c>
      <c r="C90" s="82">
        <v>243.01893920023653</v>
      </c>
      <c r="D90" s="81">
        <v>0.29109905549283183</v>
      </c>
      <c r="E90" s="72">
        <v>23.564653317480833</v>
      </c>
      <c r="F90" s="73">
        <v>1.9892223320579108</v>
      </c>
      <c r="G90" s="72">
        <v>265.28103211687483</v>
      </c>
      <c r="H90" s="73">
        <v>2.3586628507778356</v>
      </c>
      <c r="I90" s="84">
        <v>1.4087819548123711E-3</v>
      </c>
      <c r="J90" s="83">
        <v>4.3567065572330983E-5</v>
      </c>
      <c r="K90" s="74">
        <v>239.54631734096651</v>
      </c>
      <c r="L90" s="75">
        <v>21.533763226477934</v>
      </c>
      <c r="M90" s="85">
        <v>121.47587625529273</v>
      </c>
      <c r="N90" s="73">
        <v>3.765465564048835</v>
      </c>
      <c r="O90" s="85">
        <v>119.4486261107493</v>
      </c>
      <c r="P90" s="73">
        <v>3.9028938317942554</v>
      </c>
      <c r="Q90" s="85">
        <v>52.676023371023376</v>
      </c>
      <c r="R90" s="73">
        <v>3.9028938317942554</v>
      </c>
      <c r="S90" s="79">
        <v>265.37047235724646</v>
      </c>
      <c r="T90" s="73">
        <v>2.3594598910630782</v>
      </c>
    </row>
    <row r="91" spans="1:20">
      <c r="A91" s="71">
        <v>5</v>
      </c>
      <c r="B91" s="80">
        <v>2.7830000000000001E-2</v>
      </c>
      <c r="C91" s="82">
        <v>354.55363998744235</v>
      </c>
      <c r="D91" s="81">
        <v>0.61118192668062798</v>
      </c>
      <c r="E91" s="74">
        <v>83.842875320075549</v>
      </c>
      <c r="F91" s="75">
        <v>16.678685593663996</v>
      </c>
      <c r="G91" s="72">
        <v>258.24881047302716</v>
      </c>
      <c r="H91" s="73">
        <v>3.2571011114650079</v>
      </c>
      <c r="I91" s="76">
        <v>1.7379236841057316E-3</v>
      </c>
      <c r="J91" s="77">
        <v>2.4680351595534234E-4</v>
      </c>
      <c r="K91" s="74">
        <v>121.17503086678418</v>
      </c>
      <c r="L91" s="75">
        <v>29.616409583426485</v>
      </c>
      <c r="M91" s="78">
        <v>150.71354757203986</v>
      </c>
      <c r="N91" s="75">
        <v>21.420336858088689</v>
      </c>
      <c r="O91" s="78">
        <v>145.74201124653081</v>
      </c>
      <c r="P91" s="75">
        <v>21.585521732530992</v>
      </c>
      <c r="Q91" s="78">
        <v>78.969408506804882</v>
      </c>
      <c r="R91" s="75">
        <v>21.585521732530992</v>
      </c>
      <c r="S91" s="79">
        <v>258.35504967564941</v>
      </c>
      <c r="T91" s="73">
        <v>3.2584790439767559</v>
      </c>
    </row>
    <row r="92" spans="1:20">
      <c r="A92" s="71">
        <v>5.5</v>
      </c>
      <c r="B92" s="80">
        <v>0.18229999999999999</v>
      </c>
      <c r="C92" s="82">
        <v>210.69651157138924</v>
      </c>
      <c r="D92" s="81">
        <v>0.16449484630550071</v>
      </c>
      <c r="E92" s="72">
        <v>43.984899673093416</v>
      </c>
      <c r="F92" s="73">
        <v>2.5475214307051273</v>
      </c>
      <c r="G92" s="72">
        <v>251.37337395212623</v>
      </c>
      <c r="H92" s="73">
        <v>1.1524568371528343</v>
      </c>
      <c r="I92" s="84">
        <v>1.8320730887675671E-3</v>
      </c>
      <c r="J92" s="83">
        <v>5.4162592868132674E-5</v>
      </c>
      <c r="K92" s="72">
        <v>144.69821959871766</v>
      </c>
      <c r="L92" s="73">
        <v>9.4086111154348764</v>
      </c>
      <c r="M92" s="85">
        <v>159.75751640565426</v>
      </c>
      <c r="N92" s="73">
        <v>4.7285408740331691</v>
      </c>
      <c r="O92" s="85">
        <v>155.34455971066251</v>
      </c>
      <c r="P92" s="73">
        <v>5.2239307738010456</v>
      </c>
      <c r="Q92" s="85">
        <v>88.571956970936583</v>
      </c>
      <c r="R92" s="73">
        <v>5.2239307738010456</v>
      </c>
      <c r="S92" s="79">
        <v>251.4835996664423</v>
      </c>
      <c r="T92" s="73">
        <v>1.1529681437378421</v>
      </c>
    </row>
    <row r="93" spans="1:20">
      <c r="A93" s="71">
        <v>8</v>
      </c>
      <c r="B93" s="80">
        <v>8.9399999999999993E-2</v>
      </c>
      <c r="C93" s="82">
        <v>280.80759655673262</v>
      </c>
      <c r="D93" s="81">
        <v>0.29271840197465232</v>
      </c>
      <c r="E93" s="72">
        <v>36.133537971874063</v>
      </c>
      <c r="F93" s="73">
        <v>5.1921403546461882</v>
      </c>
      <c r="G93" s="72">
        <v>247.75508859021556</v>
      </c>
      <c r="H93" s="73">
        <v>1.9798361195803258</v>
      </c>
      <c r="I93" s="76">
        <v>1.8977365407529074E-3</v>
      </c>
      <c r="J93" s="77">
        <v>1.0696091851457159E-4</v>
      </c>
      <c r="K93" s="74">
        <v>243.16492889636422</v>
      </c>
      <c r="L93" s="75">
        <v>37.532046881074571</v>
      </c>
      <c r="M93" s="85">
        <v>165.96779357142941</v>
      </c>
      <c r="N93" s="73">
        <v>9.3647342448183544</v>
      </c>
      <c r="O93" s="85">
        <v>163.23983371348569</v>
      </c>
      <c r="P93" s="73">
        <v>9.4712739935974746</v>
      </c>
      <c r="Q93" s="85">
        <v>96.467230973759769</v>
      </c>
      <c r="R93" s="73">
        <v>9.4712739935974746</v>
      </c>
      <c r="S93" s="79">
        <v>247.86925048403273</v>
      </c>
      <c r="T93" s="73">
        <v>1.9807594802517243</v>
      </c>
    </row>
    <row r="94" spans="1:20">
      <c r="A94" s="71">
        <v>9</v>
      </c>
      <c r="B94" s="80">
        <v>0.1759</v>
      </c>
      <c r="C94" s="82">
        <v>219.31721104037553</v>
      </c>
      <c r="D94" s="81">
        <v>0.21162353384910429</v>
      </c>
      <c r="E94" s="72">
        <v>64.636896046578386</v>
      </c>
      <c r="F94" s="73">
        <v>2.6441487379673374</v>
      </c>
      <c r="G94" s="72">
        <v>258.49056159733743</v>
      </c>
      <c r="H94" s="73">
        <v>1.8582552255048135</v>
      </c>
      <c r="I94" s="84">
        <v>2.3054923913345044E-3</v>
      </c>
      <c r="J94" s="83">
        <v>7.6232131553582573E-5</v>
      </c>
      <c r="K94" s="72">
        <v>128.9800578876021</v>
      </c>
      <c r="L94" s="73">
        <v>6.7832169205188491</v>
      </c>
      <c r="M94" s="85">
        <v>199.93721429166894</v>
      </c>
      <c r="N94" s="73">
        <v>6.6232908341283174</v>
      </c>
      <c r="O94" s="85">
        <v>193.74250526871595</v>
      </c>
      <c r="P94" s="73">
        <v>7.3153342844791318</v>
      </c>
      <c r="Q94" s="85">
        <v>126.96990252899002</v>
      </c>
      <c r="R94" s="73">
        <v>7.3153342844791318</v>
      </c>
      <c r="S94" s="79">
        <v>258.6319327285434</v>
      </c>
      <c r="T94" s="73">
        <v>1.8592791914134292</v>
      </c>
    </row>
    <row r="95" spans="1:20">
      <c r="A95" s="71">
        <v>10.5</v>
      </c>
      <c r="B95" s="80">
        <v>3.2300000000000002E-2</v>
      </c>
      <c r="C95" s="82">
        <v>246.56137431930617</v>
      </c>
      <c r="D95" s="81">
        <v>0.25687180064272197</v>
      </c>
      <c r="E95" s="74">
        <v>60.987145747183526</v>
      </c>
      <c r="F95" s="75">
        <v>14.370546359508051</v>
      </c>
      <c r="G95" s="72">
        <v>259.47099638625002</v>
      </c>
      <c r="H95" s="73">
        <v>1.8586807527027585</v>
      </c>
      <c r="I95" s="76">
        <v>2.48448178142533E-3</v>
      </c>
      <c r="J95" s="77">
        <v>2.550487611270588E-4</v>
      </c>
      <c r="K95" s="74">
        <v>165.61100880530969</v>
      </c>
      <c r="L95" s="75">
        <v>42.565552908950501</v>
      </c>
      <c r="M95" s="78">
        <v>215.3059993719566</v>
      </c>
      <c r="N95" s="75">
        <v>22.125345028037021</v>
      </c>
      <c r="O95" s="78">
        <v>210.11104134721458</v>
      </c>
      <c r="P95" s="75">
        <v>22.30976433430612</v>
      </c>
      <c r="Q95" s="78">
        <v>143.33843860748865</v>
      </c>
      <c r="R95" s="75">
        <v>22.30976433430612</v>
      </c>
      <c r="S95" s="79">
        <v>259.6248964707446</v>
      </c>
      <c r="T95" s="73">
        <v>1.8598550438668131</v>
      </c>
    </row>
    <row r="96" spans="1:20">
      <c r="A96" s="71">
        <v>12.8</v>
      </c>
      <c r="B96" s="80">
        <v>3.5920000000000001E-2</v>
      </c>
      <c r="C96" s="82">
        <v>259.10459441828033</v>
      </c>
      <c r="D96" s="81">
        <v>0.57139449181284541</v>
      </c>
      <c r="E96" s="74">
        <v>67.977548758924314</v>
      </c>
      <c r="F96" s="75">
        <v>12.9205298317705</v>
      </c>
      <c r="G96" s="72">
        <v>243.55401789916752</v>
      </c>
      <c r="H96" s="73">
        <v>3.4619156972026359</v>
      </c>
      <c r="I96" s="76">
        <v>2.8219351718362638E-3</v>
      </c>
      <c r="J96" s="77">
        <v>2.6110440188453803E-4</v>
      </c>
      <c r="K96" s="74">
        <v>177.34677645996697</v>
      </c>
      <c r="L96" s="75">
        <v>37.488249095080597</v>
      </c>
      <c r="M96" s="78">
        <v>247.71529994580956</v>
      </c>
      <c r="N96" s="75">
        <v>22.955154673090458</v>
      </c>
      <c r="O96" s="78">
        <v>242.1347325183587</v>
      </c>
      <c r="P96" s="75">
        <v>23.14659942486216</v>
      </c>
      <c r="Q96" s="78">
        <v>175.36212977863278</v>
      </c>
      <c r="R96" s="75">
        <v>23.14659942486216</v>
      </c>
      <c r="S96" s="79">
        <v>243.7205021587431</v>
      </c>
      <c r="T96" s="73">
        <v>3.46431872191387</v>
      </c>
    </row>
    <row r="97" spans="1:20">
      <c r="A97" s="71">
        <v>15</v>
      </c>
      <c r="B97" s="80">
        <v>3.1099999999999999E-2</v>
      </c>
      <c r="C97" s="82">
        <v>254.01758272703549</v>
      </c>
      <c r="D97" s="81">
        <v>0.29497275054180383</v>
      </c>
      <c r="E97" s="74">
        <v>167.87721518874923</v>
      </c>
      <c r="F97" s="75">
        <v>14.928251856833663</v>
      </c>
      <c r="G97" s="72">
        <v>242.78139435276768</v>
      </c>
      <c r="H97" s="73">
        <v>2.1555951014954009</v>
      </c>
      <c r="I97" s="76">
        <v>2.6484379565108939E-3</v>
      </c>
      <c r="J97" s="77">
        <v>2.0928302829282814E-4</v>
      </c>
      <c r="K97" s="72">
        <v>66.073677386744038</v>
      </c>
      <c r="L97" s="73">
        <v>7.859832895036071</v>
      </c>
      <c r="M97" s="78">
        <v>232.61479743777741</v>
      </c>
      <c r="N97" s="75">
        <v>18.404398622047793</v>
      </c>
      <c r="O97" s="78">
        <v>218.54760115084974</v>
      </c>
      <c r="P97" s="75">
        <v>19.739678887463999</v>
      </c>
      <c r="Q97" s="78">
        <v>151.77499841112382</v>
      </c>
      <c r="R97" s="75">
        <v>19.739678887463999</v>
      </c>
      <c r="S97" s="79">
        <v>242.93117916498869</v>
      </c>
      <c r="T97" s="73">
        <v>2.1569674655579951</v>
      </c>
    </row>
    <row r="98" spans="1:20">
      <c r="A98" s="71">
        <v>16</v>
      </c>
      <c r="B98" s="80">
        <v>4.6449999999999998E-2</v>
      </c>
      <c r="C98" s="82">
        <v>265.40266187295276</v>
      </c>
      <c r="D98" s="81">
        <v>0.45497298899579108</v>
      </c>
      <c r="E98" s="74">
        <v>87.48168719847024</v>
      </c>
      <c r="F98" s="75">
        <v>9.994065865504199</v>
      </c>
      <c r="G98" s="72">
        <v>245.87280140141687</v>
      </c>
      <c r="H98" s="73">
        <v>2.8790892740156546</v>
      </c>
      <c r="I98" s="76">
        <v>3.0283760775007928E-3</v>
      </c>
      <c r="J98" s="77">
        <v>2.3584839473434773E-4</v>
      </c>
      <c r="K98" s="74">
        <v>151.48323926551984</v>
      </c>
      <c r="L98" s="75">
        <v>20.942779389473369</v>
      </c>
      <c r="M98" s="78">
        <v>265.36236087963641</v>
      </c>
      <c r="N98" s="75">
        <v>20.699034537141699</v>
      </c>
      <c r="O98" s="78">
        <v>258.36411699530657</v>
      </c>
      <c r="P98" s="75">
        <v>21.005995162473578</v>
      </c>
      <c r="Q98" s="78">
        <v>191.59151425558065</v>
      </c>
      <c r="R98" s="75">
        <v>21.005995162473578</v>
      </c>
      <c r="S98" s="79">
        <v>246.05213985584948</v>
      </c>
      <c r="T98" s="73">
        <v>2.8812261984026168</v>
      </c>
    </row>
    <row r="99" spans="1:20">
      <c r="A99" s="71">
        <v>20.5</v>
      </c>
      <c r="B99" s="80">
        <v>3.73E-2</v>
      </c>
      <c r="C99" s="82">
        <v>276.00717115003476</v>
      </c>
      <c r="D99" s="81">
        <v>0.30933861416082437</v>
      </c>
      <c r="E99" s="74">
        <v>257.72224468997683</v>
      </c>
      <c r="F99" s="75">
        <v>12.482880021501039</v>
      </c>
      <c r="G99" s="72">
        <v>220.15120634577445</v>
      </c>
      <c r="H99" s="73">
        <v>1.9499436392701417</v>
      </c>
      <c r="I99" s="76">
        <v>4.5177435359314332E-3</v>
      </c>
      <c r="J99" s="77">
        <v>2.0574626093766569E-4</v>
      </c>
      <c r="K99" s="72">
        <v>79.773139905104316</v>
      </c>
      <c r="L99" s="73">
        <v>5.3028376421168826</v>
      </c>
      <c r="M99" s="78">
        <v>404.45980494150899</v>
      </c>
      <c r="N99" s="75">
        <v>18.463503982595455</v>
      </c>
      <c r="O99" s="78">
        <v>384.21697269481967</v>
      </c>
      <c r="P99" s="75">
        <v>21.074742983625278</v>
      </c>
      <c r="Q99" s="78">
        <v>317.44436995509375</v>
      </c>
      <c r="R99" s="75">
        <v>21.074742983625278</v>
      </c>
      <c r="S99" s="79">
        <v>220.39004547980582</v>
      </c>
      <c r="T99" s="73">
        <v>1.9521031218813911</v>
      </c>
    </row>
    <row r="100" spans="1:20">
      <c r="A100" s="71">
        <v>25</v>
      </c>
      <c r="B100" s="80">
        <v>5.1729999999999998E-2</v>
      </c>
      <c r="C100" s="82">
        <v>261.3583114330288</v>
      </c>
      <c r="D100" s="81">
        <v>0.31010811951654788</v>
      </c>
      <c r="E100" s="72">
        <v>23.594955376861808</v>
      </c>
      <c r="F100" s="73">
        <v>8.9714119392835272</v>
      </c>
      <c r="G100" s="72">
        <v>261.21047637333584</v>
      </c>
      <c r="H100" s="73">
        <v>2.3030467423726719</v>
      </c>
      <c r="I100" s="76">
        <v>6.5216353563286372E-3</v>
      </c>
      <c r="J100" s="77">
        <v>2.2620889306503123E-4</v>
      </c>
      <c r="K100" s="74">
        <v>1191.0783217154192</v>
      </c>
      <c r="L100" s="75">
        <v>454.75707424608021</v>
      </c>
      <c r="M100" s="78">
        <v>565.23534662913937</v>
      </c>
      <c r="N100" s="75">
        <v>19.680605406170166</v>
      </c>
      <c r="O100" s="78">
        <v>563.34232298273957</v>
      </c>
      <c r="P100" s="75">
        <v>19.715918910871512</v>
      </c>
      <c r="Q100" s="78">
        <v>496.56972024301365</v>
      </c>
      <c r="R100" s="75">
        <v>19.715918910871512</v>
      </c>
      <c r="S100" s="79">
        <v>261.62608125344678</v>
      </c>
      <c r="T100" s="73">
        <v>2.3067569998929058</v>
      </c>
    </row>
    <row r="101" spans="1:20">
      <c r="A101" s="71">
        <v>25.5</v>
      </c>
      <c r="B101" s="80">
        <v>5.0900000000000001E-2</v>
      </c>
      <c r="C101" s="82">
        <v>165.45317542410086</v>
      </c>
      <c r="D101" s="81">
        <v>0.1477876671003342</v>
      </c>
      <c r="E101" s="72">
        <v>274.67994950008585</v>
      </c>
      <c r="F101" s="73">
        <v>9.1611492541615007</v>
      </c>
      <c r="G101" s="72">
        <v>260.86382547167261</v>
      </c>
      <c r="H101" s="73">
        <v>1.9977141826385014</v>
      </c>
      <c r="I101" s="76">
        <v>7.1436176535532329E-3</v>
      </c>
      <c r="J101" s="77">
        <v>2.2026086182560649E-4</v>
      </c>
      <c r="K101" s="72">
        <v>70.946831117655947</v>
      </c>
      <c r="L101" s="73">
        <v>3.221839552177499</v>
      </c>
      <c r="M101" s="78">
        <v>619.45743601668869</v>
      </c>
      <c r="N101" s="75">
        <v>19.176064840471838</v>
      </c>
      <c r="O101" s="78">
        <v>584.6316782796838</v>
      </c>
      <c r="P101" s="75">
        <v>25.923396561891341</v>
      </c>
      <c r="Q101" s="78">
        <v>517.85907553995787</v>
      </c>
      <c r="R101" s="75">
        <v>25.923396561891341</v>
      </c>
      <c r="S101" s="79">
        <v>261.29457709175745</v>
      </c>
      <c r="T101" s="73">
        <v>2.0011042242725776</v>
      </c>
    </row>
    <row r="102" spans="1:20">
      <c r="A102" s="71">
        <v>31</v>
      </c>
      <c r="B102" s="80">
        <v>7.7499999999999999E-2</v>
      </c>
      <c r="C102" s="82">
        <v>162.6937564106361</v>
      </c>
      <c r="D102" s="81">
        <v>0.2312531394482302</v>
      </c>
      <c r="E102" s="72">
        <v>137.88481578217909</v>
      </c>
      <c r="F102" s="73">
        <v>6.0026378871123125</v>
      </c>
      <c r="G102" s="72">
        <v>255.96592386472651</v>
      </c>
      <c r="H102" s="73">
        <v>2.2422324723863971</v>
      </c>
      <c r="I102" s="76">
        <v>8.1074089245549135E-3</v>
      </c>
      <c r="J102" s="77">
        <v>1.631635682768681E-4</v>
      </c>
      <c r="K102" s="72">
        <v>157.72595826461844</v>
      </c>
      <c r="L102" s="73">
        <v>7.5612929761066976</v>
      </c>
      <c r="M102" s="78">
        <v>706.03833922127194</v>
      </c>
      <c r="N102" s="75">
        <v>14.308448014987423</v>
      </c>
      <c r="O102" s="78">
        <v>688.19281555648706</v>
      </c>
      <c r="P102" s="75">
        <v>16.875183397672586</v>
      </c>
      <c r="Q102" s="78">
        <v>621.42021281676114</v>
      </c>
      <c r="R102" s="75">
        <v>16.875183397672586</v>
      </c>
      <c r="S102" s="79">
        <v>256.46353087070923</v>
      </c>
      <c r="T102" s="73">
        <v>2.2466246574826396</v>
      </c>
    </row>
    <row r="103" spans="1:20">
      <c r="A103" s="71">
        <v>35</v>
      </c>
      <c r="B103" s="80">
        <v>3.458E-2</v>
      </c>
      <c r="C103" s="72">
        <v>237.22058216949708</v>
      </c>
      <c r="D103" s="73">
        <v>1.1017869588486919</v>
      </c>
      <c r="E103" s="74">
        <v>142.10934866921019</v>
      </c>
      <c r="F103" s="75">
        <v>13.428198813032999</v>
      </c>
      <c r="G103" s="74">
        <v>295.74923259944865</v>
      </c>
      <c r="H103" s="75">
        <v>12.159353799675378</v>
      </c>
      <c r="I103" s="76">
        <v>9.8414082854364534E-3</v>
      </c>
      <c r="J103" s="77">
        <v>4.2513011266595639E-4</v>
      </c>
      <c r="K103" s="74">
        <v>270.86545499508048</v>
      </c>
      <c r="L103" s="75">
        <v>28.114275685564422</v>
      </c>
      <c r="M103" s="78">
        <v>831.15334428586698</v>
      </c>
      <c r="N103" s="75">
        <v>36.87384438448462</v>
      </c>
      <c r="O103" s="78">
        <v>818.92850997657638</v>
      </c>
      <c r="P103" s="75">
        <v>37.361392710935675</v>
      </c>
      <c r="Q103" s="78">
        <v>752.15590723685045</v>
      </c>
      <c r="R103" s="75">
        <v>37.361392710935675</v>
      </c>
      <c r="S103" s="86">
        <v>296.43352853614044</v>
      </c>
      <c r="T103" s="75">
        <v>12.187527882790231</v>
      </c>
    </row>
    <row r="104" spans="1:20">
      <c r="A104" s="71">
        <v>36</v>
      </c>
      <c r="B104" s="80">
        <v>4.2259999999999999E-2</v>
      </c>
      <c r="C104" s="82">
        <v>484.73500105105899</v>
      </c>
      <c r="D104" s="81">
        <v>0.511300338868793</v>
      </c>
      <c r="E104" s="74">
        <v>846.92017857972883</v>
      </c>
      <c r="F104" s="75">
        <v>11.169093158694876</v>
      </c>
      <c r="G104" s="72">
        <v>266.21345777895255</v>
      </c>
      <c r="H104" s="73">
        <v>1.5651650357907283</v>
      </c>
      <c r="I104" s="76">
        <v>2.0452069293308128E-2</v>
      </c>
      <c r="J104" s="77">
        <v>2.8725447190944172E-4</v>
      </c>
      <c r="K104" s="72">
        <v>193.00377671075293</v>
      </c>
      <c r="L104" s="73">
        <v>3.7128883431199871</v>
      </c>
      <c r="M104" s="78">
        <v>1774.7546310997186</v>
      </c>
      <c r="N104" s="75">
        <v>25.215000628361508</v>
      </c>
      <c r="O104" s="78">
        <v>1738.2833835966044</v>
      </c>
      <c r="P104" s="75">
        <v>31.111807661016055</v>
      </c>
      <c r="Q104" s="78">
        <v>1671.5107808568785</v>
      </c>
      <c r="R104" s="75">
        <v>31.111807661016055</v>
      </c>
      <c r="S104" s="79">
        <v>267.52260551469283</v>
      </c>
      <c r="T104" s="73">
        <v>1.5730373959136814</v>
      </c>
    </row>
    <row r="105" spans="1:20">
      <c r="A105" s="71">
        <v>38</v>
      </c>
      <c r="B105" s="80">
        <v>4.011E-2</v>
      </c>
      <c r="C105" s="72">
        <v>488.81956830049785</v>
      </c>
      <c r="D105" s="73">
        <v>1.0461852383124723</v>
      </c>
      <c r="E105" s="74">
        <v>2302.2423525997415</v>
      </c>
      <c r="F105" s="75">
        <v>12.313725123639109</v>
      </c>
      <c r="G105" s="72">
        <v>175.69959080093179</v>
      </c>
      <c r="H105" s="73">
        <v>3.7929966869137766</v>
      </c>
      <c r="I105" s="76">
        <v>4.7198554182346621E-2</v>
      </c>
      <c r="J105" s="77">
        <v>4.0638014403322585E-4</v>
      </c>
      <c r="K105" s="72">
        <v>165.23151766433003</v>
      </c>
      <c r="L105" s="73">
        <v>1.6370360344670363</v>
      </c>
      <c r="M105" s="78">
        <v>4463.6503897723087</v>
      </c>
      <c r="N105" s="75">
        <v>41.880686769330595</v>
      </c>
      <c r="O105" s="78">
        <v>4357.8213199175589</v>
      </c>
      <c r="P105" s="75">
        <v>67.375468569999413</v>
      </c>
      <c r="Q105" s="78">
        <v>4291.0487171778332</v>
      </c>
      <c r="R105" s="75">
        <v>67.375468569999413</v>
      </c>
      <c r="S105" s="79">
        <v>177.87372239298404</v>
      </c>
      <c r="T105" s="73">
        <v>3.8400807480619492</v>
      </c>
    </row>
    <row r="106" spans="1:20">
      <c r="A106" s="71">
        <v>40</v>
      </c>
      <c r="B106" s="80">
        <v>4.6620000000000002E-2</v>
      </c>
      <c r="C106" s="72">
        <v>466.53317225387144</v>
      </c>
      <c r="D106" s="73">
        <v>1.0736349817890662</v>
      </c>
      <c r="E106" s="74">
        <v>246.02920507035611</v>
      </c>
      <c r="F106" s="75">
        <v>9.962773724948077</v>
      </c>
      <c r="G106" s="72">
        <v>152.22388852363088</v>
      </c>
      <c r="H106" s="73">
        <v>3.2031140660787458</v>
      </c>
      <c r="I106" s="76">
        <v>6.4740657728636949E-2</v>
      </c>
      <c r="J106" s="77">
        <v>5.5957690733679174E-4</v>
      </c>
      <c r="K106" s="74">
        <v>2024.1357042911056</v>
      </c>
      <c r="L106" s="75">
        <v>83.682723123289904</v>
      </c>
      <c r="M106" s="78">
        <v>6298.2690027873587</v>
      </c>
      <c r="N106" s="75">
        <v>58.840371782486628</v>
      </c>
      <c r="O106" s="78">
        <v>6286.189059094504</v>
      </c>
      <c r="P106" s="75">
        <v>59.127993949548525</v>
      </c>
      <c r="Q106" s="78">
        <v>6219.4164563547783</v>
      </c>
      <c r="R106" s="75">
        <v>59.127993949548525</v>
      </c>
      <c r="S106" s="79">
        <v>154.948474965054</v>
      </c>
      <c r="T106" s="73">
        <v>3.2605477882737666</v>
      </c>
    </row>
    <row r="107" spans="1:20" ht="4" customHeight="1" thickBot="1">
      <c r="A107" s="60"/>
      <c r="B107" s="61"/>
      <c r="C107" s="62"/>
      <c r="D107" s="63"/>
      <c r="E107" s="64"/>
      <c r="F107" s="65"/>
      <c r="G107" s="64"/>
      <c r="H107" s="65"/>
      <c r="I107" s="66"/>
      <c r="J107" s="67"/>
      <c r="K107" s="64"/>
      <c r="L107" s="65"/>
      <c r="M107" s="68"/>
      <c r="N107" s="69"/>
      <c r="O107" s="68"/>
      <c r="P107" s="69"/>
      <c r="Q107" s="69"/>
      <c r="R107" s="69"/>
      <c r="S107" s="70"/>
      <c r="T107" s="65"/>
    </row>
    <row r="108" spans="1:20">
      <c r="A108" s="39"/>
      <c r="B108" s="1"/>
      <c r="C108" s="36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43"/>
      <c r="O108" s="43"/>
      <c r="P108" s="43"/>
      <c r="Q108" s="43"/>
      <c r="R108" s="43"/>
      <c r="S108" s="43"/>
      <c r="T108" s="43"/>
    </row>
    <row r="109" spans="1:20">
      <c r="A109" s="42" t="s">
        <v>22</v>
      </c>
      <c r="B109" s="19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</row>
    <row r="110" spans="1:20" ht="17">
      <c r="A110" s="87" t="s">
        <v>45</v>
      </c>
      <c r="B110" s="19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</row>
    <row r="111" spans="1:20" ht="17">
      <c r="A111" s="44" t="s">
        <v>23</v>
      </c>
      <c r="B111" s="45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</row>
    <row r="112" spans="1:20" ht="17">
      <c r="A112" s="44" t="s">
        <v>24</v>
      </c>
      <c r="B112" s="19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</row>
    <row r="113" spans="1:20">
      <c r="A113" s="46" t="s">
        <v>46</v>
      </c>
      <c r="B113" s="19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</row>
    <row r="114" spans="1:20">
      <c r="A114" s="40" t="s">
        <v>19</v>
      </c>
      <c r="B114" s="1"/>
      <c r="C114" s="36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43"/>
      <c r="O114" s="43"/>
      <c r="P114" s="43"/>
      <c r="Q114" s="43"/>
      <c r="R114" s="43"/>
      <c r="S114" s="43"/>
      <c r="T114" s="43"/>
    </row>
    <row r="115" spans="1:20">
      <c r="A115" s="40" t="s">
        <v>20</v>
      </c>
      <c r="B115" s="1"/>
      <c r="C115" s="36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1:20">
      <c r="A116" s="41" t="s">
        <v>21</v>
      </c>
      <c r="B116" s="1"/>
      <c r="C116" s="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20" ht="16">
      <c r="A117" s="20"/>
      <c r="B117" s="20"/>
      <c r="C117" s="19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5"/>
      <c r="P117" s="35"/>
      <c r="Q117" s="35"/>
      <c r="R117" s="35"/>
      <c r="S117" s="35"/>
      <c r="T117" s="35"/>
    </row>
    <row r="118" spans="1:20" s="92" customFormat="1" ht="12">
      <c r="A118" s="88" t="s">
        <v>47</v>
      </c>
      <c r="B118" s="88"/>
      <c r="C118" s="89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1"/>
      <c r="P118" s="91"/>
      <c r="Q118" s="91"/>
      <c r="R118" s="91"/>
      <c r="S118" s="91"/>
      <c r="T118" s="91"/>
    </row>
    <row r="119" spans="1:20" s="92" customFormat="1" ht="13">
      <c r="A119" s="91" t="s">
        <v>48</v>
      </c>
    </row>
    <row r="120" spans="1:20" s="92" customFormat="1" ht="13">
      <c r="A120" s="91" t="s">
        <v>50</v>
      </c>
    </row>
    <row r="121" spans="1:20" s="92" customFormat="1" ht="12">
      <c r="A121" s="90" t="s">
        <v>49</v>
      </c>
    </row>
  </sheetData>
  <mergeCells count="36">
    <mergeCell ref="I88:J88"/>
    <mergeCell ref="K88:L88"/>
    <mergeCell ref="I87:J87"/>
    <mergeCell ref="K87:L87"/>
    <mergeCell ref="M87:N87"/>
    <mergeCell ref="C87:D87"/>
    <mergeCell ref="E87:F87"/>
    <mergeCell ref="G87:H87"/>
    <mergeCell ref="C88:D88"/>
    <mergeCell ref="E88:F88"/>
    <mergeCell ref="G88:H88"/>
    <mergeCell ref="O4:P4"/>
    <mergeCell ref="M3:N3"/>
    <mergeCell ref="Q4:R4"/>
    <mergeCell ref="S4:T4"/>
    <mergeCell ref="M88:N88"/>
    <mergeCell ref="O88:P88"/>
    <mergeCell ref="Q88:R88"/>
    <mergeCell ref="S88:T88"/>
    <mergeCell ref="O87:P87"/>
    <mergeCell ref="Q87:R87"/>
    <mergeCell ref="S87:T87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O3:P3"/>
    <mergeCell ref="Q3:R3"/>
    <mergeCell ref="S3:T3"/>
    <mergeCell ref="M4:N4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U-Th dating reoprt</vt:lpstr>
      <vt:lpstr>'U-Th dating reoprt'!_Ref48418949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Ming</cp:lastModifiedBy>
  <dcterms:created xsi:type="dcterms:W3CDTF">2016-08-29T14:10:16Z</dcterms:created>
  <dcterms:modified xsi:type="dcterms:W3CDTF">2022-11-04T02:28:49Z</dcterms:modified>
</cp:coreProperties>
</file>