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onbickert/Documents/POSTDOC/1_COLMEIA_Fabio_EBSD/02_final_check/"/>
    </mc:Choice>
  </mc:AlternateContent>
  <xr:revisionPtr revIDLastSave="0" documentId="13_ncr:1_{C5F69426-36F7-7A4E-958E-C764A274F6B2}" xr6:coauthVersionLast="47" xr6:coauthVersionMax="47" xr10:uidLastSave="{00000000-0000-0000-0000-000000000000}"/>
  <bookViews>
    <workbookView xWindow="0" yWindow="500" windowWidth="28800" windowHeight="16480" xr2:uid="{E81E421E-E142-F94C-8265-1FC2A036B68E}"/>
  </bookViews>
  <sheets>
    <sheet name="Table_S4_G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4" l="1"/>
  <c r="V30" i="4"/>
  <c r="Y22" i="4"/>
  <c r="X22" i="4"/>
  <c r="V22" i="4"/>
  <c r="W22" i="4" s="1"/>
  <c r="Y21" i="4"/>
  <c r="X21" i="4"/>
  <c r="V21" i="4"/>
  <c r="W21" i="4" s="1"/>
  <c r="Y17" i="4"/>
  <c r="X17" i="4"/>
  <c r="W17" i="4"/>
  <c r="V17" i="4"/>
  <c r="Y16" i="4"/>
  <c r="X16" i="4"/>
  <c r="W16" i="4"/>
  <c r="V16" i="4"/>
  <c r="Y8" i="4"/>
  <c r="X8" i="4"/>
  <c r="W8" i="4"/>
  <c r="V8" i="4"/>
  <c r="Y7" i="4"/>
  <c r="X7" i="4"/>
  <c r="W7" i="4"/>
  <c r="V7" i="4"/>
</calcChain>
</file>

<file path=xl/sharedStrings.xml><?xml version="1.0" encoding="utf-8"?>
<sst xmlns="http://schemas.openxmlformats.org/spreadsheetml/2006/main" count="554" uniqueCount="73">
  <si>
    <t>COL-DR03-05</t>
  </si>
  <si>
    <t>COL-DR03-07</t>
  </si>
  <si>
    <t>COL-DR03-15</t>
  </si>
  <si>
    <t>COL-DR08-13</t>
  </si>
  <si>
    <t>Sample</t>
  </si>
  <si>
    <t>eq. diameter (µm)</t>
  </si>
  <si>
    <t>-</t>
  </si>
  <si>
    <t xml:space="preserve"> BC index OPX</t>
  </si>
  <si>
    <t>mapC1</t>
  </si>
  <si>
    <t>Mylonite</t>
  </si>
  <si>
    <t>COL-DR03-12</t>
  </si>
  <si>
    <t>map1</t>
  </si>
  <si>
    <t>map2</t>
  </si>
  <si>
    <t>mapA2</t>
  </si>
  <si>
    <t>COL-DR03-18</t>
  </si>
  <si>
    <t>COL-DR01-18</t>
  </si>
  <si>
    <t>Ultramylonite</t>
  </si>
  <si>
    <t>mapC3</t>
  </si>
  <si>
    <t>COL-DR08-12</t>
  </si>
  <si>
    <t>Number of olivine measured grains</t>
  </si>
  <si>
    <t>Minimum grain size (µm)</t>
  </si>
  <si>
    <t>Maximum grain size (µm)</t>
  </si>
  <si>
    <t>Mean calculated stress (MPa)</t>
  </si>
  <si>
    <t>Stress min</t>
  </si>
  <si>
    <t>Stress max</t>
  </si>
  <si>
    <t>OL ShapeFactor mean</t>
  </si>
  <si>
    <t>OL ShapeFactor max</t>
  </si>
  <si>
    <t>OL AspectRatio mean</t>
  </si>
  <si>
    <t>OL AspectRatio max</t>
  </si>
  <si>
    <t>Maximum grain size Feret (µm)</t>
  </si>
  <si>
    <t>Deformation</t>
  </si>
  <si>
    <t>map3</t>
  </si>
  <si>
    <t>mapA3</t>
  </si>
  <si>
    <t>Microstructure</t>
  </si>
  <si>
    <t>mapA1</t>
  </si>
  <si>
    <t>Map</t>
  </si>
  <si>
    <t>Polymineralic</t>
  </si>
  <si>
    <t>Olivine-rich</t>
  </si>
  <si>
    <t>Olivine-rich coarse-grained</t>
  </si>
  <si>
    <t>Olivine-rich*</t>
  </si>
  <si>
    <t>Polymineralic*</t>
  </si>
  <si>
    <t>Olivine-rich coarse-grained*</t>
  </si>
  <si>
    <t xml:space="preserve">Polymineralic  </t>
  </si>
  <si>
    <t>Polymineralic matrix</t>
  </si>
  <si>
    <t>ORTHOPYROXENE PORPHYROCLASTS</t>
  </si>
  <si>
    <t>ORTHOPYROXENE NEOBLASTS</t>
  </si>
  <si>
    <t>OLIVINE PORPHYROCLASTS</t>
  </si>
  <si>
    <t>OLIVINE NEOBLASTS</t>
  </si>
  <si>
    <t>OLIVINE EBSD INDEXES</t>
  </si>
  <si>
    <t>OLIVINE ELONGATION</t>
  </si>
  <si>
    <t>GRAIN SIZE PARAMETERS - OLIVINE NEOBLASTS</t>
  </si>
  <si>
    <t>GRAIN SIZE PARAMETERS - OLIVINE PORPHYROCLASTS</t>
  </si>
  <si>
    <t>GRAIN SIZE PARAMETERS - ORTHOPYROXENE NEOBLASTS</t>
  </si>
  <si>
    <t>OPX EBSD INDEXES</t>
  </si>
  <si>
    <t>ORTHOPYROXENE ELONGATION</t>
  </si>
  <si>
    <t>GRAIN SIZE PARAMETERS - ORTHOPYROXENE PORPHYROCLASTS</t>
  </si>
  <si>
    <t>OPX ShapeFactor mean</t>
  </si>
  <si>
    <t>OPX ShapeFactor Range</t>
  </si>
  <si>
    <t>OPX AspectRatio mean</t>
  </si>
  <si>
    <t>OPX AspectRatio Max</t>
  </si>
  <si>
    <t xml:space="preserve">Olivine-rich </t>
  </si>
  <si>
    <t>STRESS</t>
  </si>
  <si>
    <t>std</t>
  </si>
  <si>
    <r>
      <rPr>
        <b/>
        <i/>
        <sz val="12"/>
        <rFont val="Calibri"/>
        <family val="2"/>
        <scheme val="minor"/>
      </rPr>
      <t xml:space="preserve">J </t>
    </r>
    <r>
      <rPr>
        <b/>
        <sz val="12"/>
        <rFont val="Calibri"/>
        <family val="2"/>
        <scheme val="minor"/>
      </rPr>
      <t>OL</t>
    </r>
  </si>
  <si>
    <r>
      <rPr>
        <b/>
        <i/>
        <sz val="12"/>
        <rFont val="Calibri"/>
        <family val="2"/>
        <scheme val="minor"/>
      </rPr>
      <t>M</t>
    </r>
    <r>
      <rPr>
        <b/>
        <sz val="12"/>
        <rFont val="Calibri"/>
        <family val="2"/>
        <scheme val="minor"/>
      </rPr>
      <t xml:space="preserve"> OL</t>
    </r>
  </si>
  <si>
    <t xml:space="preserve"> BA-index OL </t>
  </si>
  <si>
    <r>
      <t>Feret</t>
    </r>
    <r>
      <rPr>
        <b/>
        <i/>
        <sz val="12"/>
        <rFont val="Calibri"/>
        <family val="2"/>
        <scheme val="minor"/>
      </rPr>
      <t xml:space="preserve"> d</t>
    </r>
    <r>
      <rPr>
        <b/>
        <sz val="12"/>
        <rFont val="Calibri"/>
        <family val="2"/>
        <scheme val="minor"/>
      </rPr>
      <t xml:space="preserve"> (µm)</t>
    </r>
  </si>
  <si>
    <r>
      <rPr>
        <b/>
        <i/>
        <sz val="12"/>
        <rFont val="Calibri (Corps)"/>
      </rPr>
      <t>d*</t>
    </r>
    <r>
      <rPr>
        <b/>
        <sz val="12"/>
        <rFont val="Calibri (Corps)"/>
      </rPr>
      <t xml:space="preserve"> (µm)</t>
    </r>
  </si>
  <si>
    <r>
      <t>J</t>
    </r>
    <r>
      <rPr>
        <b/>
        <sz val="12"/>
        <rFont val="Calibri"/>
        <family val="2"/>
        <scheme val="minor"/>
      </rPr>
      <t xml:space="preserve"> OPX</t>
    </r>
  </si>
  <si>
    <r>
      <rPr>
        <b/>
        <i/>
        <sz val="12"/>
        <rFont val="Calibri"/>
        <family val="2"/>
        <scheme val="minor"/>
      </rPr>
      <t>M</t>
    </r>
    <r>
      <rPr>
        <b/>
        <sz val="12"/>
        <rFont val="Calibri"/>
        <family val="2"/>
        <scheme val="minor"/>
      </rPr>
      <t xml:space="preserve"> OPX</t>
    </r>
  </si>
  <si>
    <r>
      <rPr>
        <b/>
        <i/>
        <sz val="12"/>
        <rFont val="Calibri"/>
        <family val="2"/>
        <scheme val="minor"/>
      </rPr>
      <t xml:space="preserve">J </t>
    </r>
    <r>
      <rPr>
        <b/>
        <sz val="12"/>
        <rFont val="Calibri"/>
        <family val="2"/>
        <scheme val="minor"/>
      </rPr>
      <t>OPX</t>
    </r>
  </si>
  <si>
    <r>
      <t xml:space="preserve">Feret </t>
    </r>
    <r>
      <rPr>
        <b/>
        <i/>
        <sz val="12"/>
        <rFont val="Calibri"/>
        <family val="2"/>
        <scheme val="minor"/>
      </rPr>
      <t>d</t>
    </r>
    <r>
      <rPr>
        <b/>
        <sz val="12"/>
        <rFont val="Calibri"/>
        <family val="2"/>
        <scheme val="minor"/>
      </rPr>
      <t xml:space="preserve"> (µm)</t>
    </r>
  </si>
  <si>
    <t>Number of Opx measured grains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</si>
</sst>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 (Corps)"/>
    </font>
    <font>
      <sz val="12"/>
      <name val="Calibri (Corps)"/>
    </font>
    <font>
      <b/>
      <i/>
      <sz val="12"/>
      <name val="Calibri"/>
      <family val="2"/>
      <scheme val="minor"/>
    </font>
    <font>
      <b/>
      <i/>
      <sz val="12"/>
      <name val="Calibri (Corps)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4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9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2" fontId="3" fillId="0" borderId="4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8" xfId="0" quotePrefix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8" xfId="0" quotePrefix="1" applyNumberFormat="1" applyFont="1" applyBorder="1" applyAlignment="1">
      <alignment horizontal="center"/>
    </xf>
    <xf numFmtId="0" fontId="3" fillId="3" borderId="4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0" xfId="1" applyNumberFormat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4" xfId="0" quotePrefix="1" applyFont="1" applyFill="1" applyBorder="1" applyAlignment="1">
      <alignment horizontal="center"/>
    </xf>
    <xf numFmtId="0" fontId="3" fillId="3" borderId="5" xfId="0" quotePrefix="1" applyFont="1" applyFill="1" applyBorder="1" applyAlignment="1">
      <alignment horizontal="center"/>
    </xf>
    <xf numFmtId="0" fontId="3" fillId="3" borderId="18" xfId="0" quotePrefix="1" applyFont="1" applyFill="1" applyBorder="1" applyAlignment="1">
      <alignment horizontal="center"/>
    </xf>
    <xf numFmtId="165" fontId="3" fillId="3" borderId="4" xfId="0" quotePrefix="1" applyNumberFormat="1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/>
    </xf>
    <xf numFmtId="0" fontId="3" fillId="3" borderId="24" xfId="0" quotePrefix="1" applyFont="1" applyFill="1" applyBorder="1" applyAlignment="1">
      <alignment horizontal="center"/>
    </xf>
    <xf numFmtId="0" fontId="3" fillId="3" borderId="15" xfId="0" quotePrefix="1" applyFont="1" applyFill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quotePrefix="1" applyFont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F40FF"/>
      <color rgb="FF00FDFF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BE64-79B7-6245-815C-7D9CFB3AB35B}">
  <dimension ref="B2:AG67"/>
  <sheetViews>
    <sheetView tabSelected="1" zoomScale="90" zoomScaleNormal="90" workbookViewId="0">
      <selection activeCell="S4" sqref="S4"/>
    </sheetView>
  </sheetViews>
  <sheetFormatPr baseColWidth="10" defaultColWidth="23.33203125" defaultRowHeight="16" x14ac:dyDescent="0.2"/>
  <cols>
    <col min="1" max="1" width="4.1640625" style="12" customWidth="1"/>
    <col min="2" max="2" width="18.33203125" style="9" bestFit="1" customWidth="1"/>
    <col min="3" max="3" width="7" style="12" bestFit="1" customWidth="1"/>
    <col min="4" max="4" width="12.5" style="12" bestFit="1" customWidth="1"/>
    <col min="5" max="5" width="13.1640625" style="12" bestFit="1" customWidth="1"/>
    <col min="6" max="6" width="24.5" style="12" bestFit="1" customWidth="1"/>
    <col min="7" max="7" width="18" style="12" customWidth="1"/>
    <col min="8" max="8" width="12.1640625" style="12" customWidth="1"/>
    <col min="9" max="9" width="4.1640625" style="12" bestFit="1" customWidth="1"/>
    <col min="10" max="10" width="15.33203125" style="12" customWidth="1"/>
    <col min="11" max="11" width="13.83203125" style="12" customWidth="1"/>
    <col min="12" max="12" width="14.5" style="12" customWidth="1"/>
    <col min="13" max="13" width="15.6640625" style="12" customWidth="1"/>
    <col min="14" max="14" width="14.33203125" style="12" customWidth="1"/>
    <col min="15" max="15" width="14" style="12" customWidth="1"/>
    <col min="16" max="16" width="6.5" style="12" bestFit="1" customWidth="1"/>
    <col min="17" max="17" width="7.33203125" style="12" bestFit="1" customWidth="1"/>
    <col min="18" max="18" width="12.83203125" style="12" bestFit="1" customWidth="1"/>
    <col min="19" max="19" width="11.5" style="12" bestFit="1" customWidth="1"/>
    <col min="20" max="20" width="4.1640625" style="9" bestFit="1" customWidth="1"/>
    <col min="21" max="21" width="18.6640625" style="9" bestFit="1" customWidth="1"/>
    <col min="22" max="22" width="7.6640625" style="9" bestFit="1" customWidth="1"/>
    <col min="23" max="23" width="14.83203125" style="12" customWidth="1"/>
    <col min="24" max="24" width="9.83203125" style="12" bestFit="1" customWidth="1"/>
    <col min="25" max="25" width="10.33203125" style="12" bestFit="1" customWidth="1"/>
    <col min="26" max="16384" width="23.33203125" style="12"/>
  </cols>
  <sheetData>
    <row r="2" spans="2:33" s="44" customFormat="1" ht="16" customHeight="1" x14ac:dyDescent="0.2">
      <c r="C2" s="129" t="s">
        <v>47</v>
      </c>
      <c r="D2" s="130"/>
      <c r="E2" s="130"/>
      <c r="F2" s="128"/>
      <c r="G2" s="128" t="s">
        <v>50</v>
      </c>
      <c r="H2" s="127"/>
      <c r="I2" s="127"/>
      <c r="J2" s="127"/>
      <c r="K2" s="127"/>
      <c r="L2" s="127"/>
      <c r="M2" s="127"/>
      <c r="N2" s="127"/>
      <c r="O2" s="127"/>
      <c r="P2" s="127" t="s">
        <v>48</v>
      </c>
      <c r="Q2" s="127"/>
      <c r="R2" s="127"/>
      <c r="S2" s="129" t="s">
        <v>49</v>
      </c>
      <c r="T2" s="130"/>
      <c r="U2" s="130"/>
      <c r="V2" s="127" t="s">
        <v>61</v>
      </c>
      <c r="W2" s="127"/>
      <c r="X2" s="127"/>
      <c r="Y2" s="127"/>
      <c r="AD2" s="132"/>
      <c r="AE2" s="132"/>
      <c r="AF2" s="132"/>
      <c r="AG2" s="132"/>
    </row>
    <row r="3" spans="2:33" s="22" customFormat="1" ht="46" customHeight="1" thickBot="1" x14ac:dyDescent="0.25">
      <c r="B3" s="46"/>
      <c r="C3" s="30" t="s">
        <v>35</v>
      </c>
      <c r="D3" s="30" t="s">
        <v>4</v>
      </c>
      <c r="E3" s="31" t="s">
        <v>30</v>
      </c>
      <c r="F3" s="30" t="s">
        <v>33</v>
      </c>
      <c r="G3" s="3" t="s">
        <v>19</v>
      </c>
      <c r="H3" s="2" t="s">
        <v>5</v>
      </c>
      <c r="I3" s="28" t="s">
        <v>62</v>
      </c>
      <c r="J3" s="4" t="s">
        <v>20</v>
      </c>
      <c r="K3" s="4" t="s">
        <v>21</v>
      </c>
      <c r="L3" s="2" t="s">
        <v>25</v>
      </c>
      <c r="M3" s="4" t="s">
        <v>26</v>
      </c>
      <c r="N3" s="4" t="s">
        <v>27</v>
      </c>
      <c r="O3" s="4" t="s">
        <v>28</v>
      </c>
      <c r="P3" s="28" t="s">
        <v>63</v>
      </c>
      <c r="Q3" s="28" t="s">
        <v>64</v>
      </c>
      <c r="R3" s="29" t="s">
        <v>65</v>
      </c>
      <c r="S3" s="5" t="s">
        <v>66</v>
      </c>
      <c r="T3" s="6" t="s">
        <v>62</v>
      </c>
      <c r="U3" s="8" t="s">
        <v>29</v>
      </c>
      <c r="V3" s="27" t="s">
        <v>67</v>
      </c>
      <c r="W3" s="4" t="s">
        <v>22</v>
      </c>
      <c r="X3" s="4" t="s">
        <v>23</v>
      </c>
      <c r="Y3" s="3" t="s">
        <v>24</v>
      </c>
      <c r="AD3" s="10"/>
      <c r="AE3" s="11"/>
      <c r="AF3" s="11"/>
      <c r="AG3" s="11"/>
    </row>
    <row r="4" spans="2:33" ht="17" thickTop="1" x14ac:dyDescent="0.2">
      <c r="B4" s="133" t="s">
        <v>47</v>
      </c>
      <c r="C4" s="21" t="s">
        <v>11</v>
      </c>
      <c r="D4" s="22" t="s">
        <v>0</v>
      </c>
      <c r="E4" s="9" t="s">
        <v>9</v>
      </c>
      <c r="F4" s="37" t="s">
        <v>42</v>
      </c>
      <c r="G4" s="9">
        <v>7650</v>
      </c>
      <c r="H4" s="15">
        <v>59</v>
      </c>
      <c r="I4" s="15">
        <v>21</v>
      </c>
      <c r="J4" s="9">
        <v>29</v>
      </c>
      <c r="K4" s="9">
        <v>118</v>
      </c>
      <c r="L4" s="19">
        <v>1.4</v>
      </c>
      <c r="M4" s="9">
        <v>2.9</v>
      </c>
      <c r="N4" s="26">
        <v>1.7</v>
      </c>
      <c r="O4" s="9">
        <v>8.5</v>
      </c>
      <c r="P4" s="19">
        <v>1.89</v>
      </c>
      <c r="Q4" s="9">
        <v>0.08</v>
      </c>
      <c r="R4" s="20">
        <v>0.47810000000000002</v>
      </c>
      <c r="S4" s="15">
        <v>89</v>
      </c>
      <c r="T4" s="15">
        <v>37</v>
      </c>
      <c r="U4" s="9">
        <v>273</v>
      </c>
      <c r="V4" s="40" t="s">
        <v>6</v>
      </c>
      <c r="W4" s="15" t="s">
        <v>6</v>
      </c>
      <c r="X4" s="15" t="s">
        <v>6</v>
      </c>
      <c r="Y4" s="41" t="s">
        <v>6</v>
      </c>
      <c r="AD4" s="13"/>
      <c r="AE4" s="22"/>
      <c r="AF4" s="9"/>
      <c r="AG4" s="14"/>
    </row>
    <row r="5" spans="2:33" x14ac:dyDescent="0.2">
      <c r="B5" s="134"/>
      <c r="C5" s="21" t="s">
        <v>12</v>
      </c>
      <c r="D5" s="22" t="s">
        <v>0</v>
      </c>
      <c r="E5" s="9" t="s">
        <v>9</v>
      </c>
      <c r="F5" s="37" t="s">
        <v>42</v>
      </c>
      <c r="G5" s="9">
        <v>4834</v>
      </c>
      <c r="H5" s="9">
        <v>50</v>
      </c>
      <c r="I5" s="9">
        <v>18</v>
      </c>
      <c r="J5" s="9">
        <v>28</v>
      </c>
      <c r="K5" s="9">
        <v>106</v>
      </c>
      <c r="L5" s="19">
        <v>1.5</v>
      </c>
      <c r="M5" s="9">
        <v>2.6</v>
      </c>
      <c r="N5" s="26">
        <v>1.7</v>
      </c>
      <c r="O5" s="9">
        <v>4.5</v>
      </c>
      <c r="P5" s="19">
        <v>2.92</v>
      </c>
      <c r="Q5" s="9">
        <v>0.15</v>
      </c>
      <c r="R5" s="20">
        <v>0.42230000000000001</v>
      </c>
      <c r="S5" s="15">
        <v>79</v>
      </c>
      <c r="T5" s="15">
        <v>34</v>
      </c>
      <c r="U5" s="9">
        <v>253</v>
      </c>
      <c r="V5" s="40" t="s">
        <v>6</v>
      </c>
      <c r="W5" s="15" t="s">
        <v>6</v>
      </c>
      <c r="X5" s="15" t="s">
        <v>6</v>
      </c>
      <c r="Y5" s="41" t="s">
        <v>6</v>
      </c>
      <c r="AD5" s="13"/>
      <c r="AE5" s="22"/>
      <c r="AF5" s="9"/>
      <c r="AG5" s="14"/>
    </row>
    <row r="6" spans="2:33" x14ac:dyDescent="0.2">
      <c r="B6" s="134"/>
      <c r="C6" s="16" t="s">
        <v>8</v>
      </c>
      <c r="D6" s="12" t="s">
        <v>1</v>
      </c>
      <c r="E6" s="9" t="s">
        <v>9</v>
      </c>
      <c r="F6" s="37" t="s">
        <v>40</v>
      </c>
      <c r="G6" s="9">
        <v>1892</v>
      </c>
      <c r="H6" s="9">
        <v>29</v>
      </c>
      <c r="I6" s="15">
        <v>13</v>
      </c>
      <c r="J6" s="9">
        <v>6</v>
      </c>
      <c r="K6" s="9">
        <v>76</v>
      </c>
      <c r="L6" s="19">
        <v>1.5</v>
      </c>
      <c r="M6" s="9">
        <v>2.8</v>
      </c>
      <c r="N6" s="26">
        <v>1.7</v>
      </c>
      <c r="O6" s="9">
        <v>4.3</v>
      </c>
      <c r="P6" s="19">
        <v>2.08</v>
      </c>
      <c r="Q6" s="9">
        <v>0.1</v>
      </c>
      <c r="R6" s="20">
        <v>0.35830000000000001</v>
      </c>
      <c r="S6" s="9">
        <v>46</v>
      </c>
      <c r="T6" s="15">
        <v>24</v>
      </c>
      <c r="U6" s="9">
        <v>174</v>
      </c>
      <c r="V6" s="40" t="s">
        <v>6</v>
      </c>
      <c r="W6" s="15" t="s">
        <v>6</v>
      </c>
      <c r="X6" s="15" t="s">
        <v>6</v>
      </c>
      <c r="Y6" s="41" t="s">
        <v>6</v>
      </c>
      <c r="AF6" s="9"/>
      <c r="AG6" s="9"/>
    </row>
    <row r="7" spans="2:33" x14ac:dyDescent="0.2">
      <c r="B7" s="134"/>
      <c r="C7" s="75" t="s">
        <v>8</v>
      </c>
      <c r="D7" s="76" t="s">
        <v>1</v>
      </c>
      <c r="E7" s="77" t="s">
        <v>9</v>
      </c>
      <c r="F7" s="78" t="s">
        <v>39</v>
      </c>
      <c r="G7" s="77">
        <v>3939</v>
      </c>
      <c r="H7" s="77">
        <v>30</v>
      </c>
      <c r="I7" s="77">
        <v>13</v>
      </c>
      <c r="J7" s="77">
        <v>6</v>
      </c>
      <c r="K7" s="77">
        <v>76</v>
      </c>
      <c r="L7" s="79">
        <v>1.5</v>
      </c>
      <c r="M7" s="77">
        <v>2.9</v>
      </c>
      <c r="N7" s="80">
        <v>1.6</v>
      </c>
      <c r="O7" s="77">
        <v>4.9000000000000004</v>
      </c>
      <c r="P7" s="79">
        <v>2.38</v>
      </c>
      <c r="Q7" s="77">
        <v>0.12</v>
      </c>
      <c r="R7" s="81">
        <v>0.53939999999999999</v>
      </c>
      <c r="S7" s="77">
        <v>47</v>
      </c>
      <c r="T7" s="77">
        <v>23</v>
      </c>
      <c r="U7" s="77">
        <v>183</v>
      </c>
      <c r="V7" s="82">
        <f>H7*1.2</f>
        <v>36</v>
      </c>
      <c r="W7" s="83">
        <f>((V7*0.000001)/0.015)^(-1/1.33)</f>
        <v>93.27515591775294</v>
      </c>
      <c r="X7" s="83">
        <f>((K7*0.000001)/0.015)^(-1/1.33)</f>
        <v>53.182981628848097</v>
      </c>
      <c r="Y7" s="84">
        <f>((J7*0.000001)/0.015)^(-1/1.33)</f>
        <v>358.79147191383663</v>
      </c>
      <c r="AF7" s="9"/>
      <c r="AG7" s="9"/>
    </row>
    <row r="8" spans="2:33" x14ac:dyDescent="0.2">
      <c r="B8" s="134"/>
      <c r="C8" s="75" t="s">
        <v>11</v>
      </c>
      <c r="D8" s="85" t="s">
        <v>10</v>
      </c>
      <c r="E8" s="77" t="s">
        <v>9</v>
      </c>
      <c r="F8" s="78" t="s">
        <v>37</v>
      </c>
      <c r="G8" s="77">
        <v>2461</v>
      </c>
      <c r="H8" s="77">
        <v>33</v>
      </c>
      <c r="I8" s="77">
        <v>20</v>
      </c>
      <c r="J8" s="83">
        <v>14</v>
      </c>
      <c r="K8" s="83">
        <v>125</v>
      </c>
      <c r="L8" s="79">
        <v>1.4</v>
      </c>
      <c r="M8" s="77">
        <v>3</v>
      </c>
      <c r="N8" s="80">
        <v>1.7</v>
      </c>
      <c r="O8" s="77">
        <v>6.9</v>
      </c>
      <c r="P8" s="79">
        <v>4.87</v>
      </c>
      <c r="Q8" s="77">
        <v>0.26</v>
      </c>
      <c r="R8" s="81">
        <v>0.47149999999999997</v>
      </c>
      <c r="S8" s="77">
        <v>52</v>
      </c>
      <c r="T8" s="77">
        <v>40</v>
      </c>
      <c r="U8" s="83">
        <v>335</v>
      </c>
      <c r="V8" s="82">
        <f>H8*1.2</f>
        <v>39.6</v>
      </c>
      <c r="W8" s="83">
        <f>((V8*0.000001)/0.015)^(-1/1.33)</f>
        <v>86.824774493299728</v>
      </c>
      <c r="X8" s="83">
        <f>((K8*0.000001)/0.015)^(-1/1.33)</f>
        <v>36.584251163194956</v>
      </c>
      <c r="Y8" s="84">
        <f>((J8*0.000001)/0.015)^(-1/1.33)</f>
        <v>189.74390624412351</v>
      </c>
      <c r="AE8" s="13"/>
      <c r="AF8" s="9"/>
      <c r="AG8" s="14"/>
    </row>
    <row r="9" spans="2:33" x14ac:dyDescent="0.2">
      <c r="B9" s="134"/>
      <c r="C9" s="16" t="s">
        <v>12</v>
      </c>
      <c r="D9" s="13" t="s">
        <v>2</v>
      </c>
      <c r="E9" s="9" t="s">
        <v>9</v>
      </c>
      <c r="F9" s="37" t="s">
        <v>42</v>
      </c>
      <c r="G9" s="9">
        <v>3327</v>
      </c>
      <c r="H9" s="15">
        <v>24</v>
      </c>
      <c r="I9" s="15">
        <v>14</v>
      </c>
      <c r="J9" s="9">
        <v>11</v>
      </c>
      <c r="K9" s="9">
        <v>90</v>
      </c>
      <c r="L9" s="19">
        <v>1.41</v>
      </c>
      <c r="M9" s="9">
        <v>2.72</v>
      </c>
      <c r="N9" s="26">
        <v>1.56</v>
      </c>
      <c r="O9" s="9">
        <v>5.81</v>
      </c>
      <c r="P9" s="19">
        <v>2.15</v>
      </c>
      <c r="Q9" s="9">
        <v>0.1</v>
      </c>
      <c r="R9" s="20">
        <v>0.31209999999999999</v>
      </c>
      <c r="S9" s="9">
        <v>36</v>
      </c>
      <c r="T9" s="9">
        <v>22</v>
      </c>
      <c r="U9" s="9">
        <v>169</v>
      </c>
      <c r="V9" s="40" t="s">
        <v>6</v>
      </c>
      <c r="W9" s="15" t="s">
        <v>6</v>
      </c>
      <c r="X9" s="15" t="s">
        <v>6</v>
      </c>
      <c r="Y9" s="41" t="s">
        <v>6</v>
      </c>
      <c r="AE9" s="13"/>
      <c r="AF9" s="9"/>
      <c r="AG9" s="14"/>
    </row>
    <row r="10" spans="2:33" x14ac:dyDescent="0.2">
      <c r="B10" s="134"/>
      <c r="C10" s="21" t="s">
        <v>11</v>
      </c>
      <c r="D10" s="13" t="s">
        <v>14</v>
      </c>
      <c r="E10" s="9" t="s">
        <v>9</v>
      </c>
      <c r="F10" s="37" t="s">
        <v>42</v>
      </c>
      <c r="G10" s="9">
        <v>5474</v>
      </c>
      <c r="H10" s="9">
        <v>49</v>
      </c>
      <c r="I10" s="9">
        <v>20</v>
      </c>
      <c r="J10" s="9">
        <v>25</v>
      </c>
      <c r="K10" s="9">
        <v>119</v>
      </c>
      <c r="L10" s="19">
        <v>1.41</v>
      </c>
      <c r="M10" s="9">
        <v>2.62</v>
      </c>
      <c r="N10" s="26">
        <v>1.55</v>
      </c>
      <c r="O10" s="9">
        <v>9.25</v>
      </c>
      <c r="P10" s="19">
        <v>2.09</v>
      </c>
      <c r="Q10" s="9">
        <v>0.1</v>
      </c>
      <c r="R10" s="20">
        <v>0.39860000000000001</v>
      </c>
      <c r="S10" s="9">
        <v>72</v>
      </c>
      <c r="T10" s="9">
        <v>33</v>
      </c>
      <c r="U10" s="9">
        <v>253</v>
      </c>
      <c r="V10" s="40" t="s">
        <v>6</v>
      </c>
      <c r="W10" s="15" t="s">
        <v>6</v>
      </c>
      <c r="X10" s="15" t="s">
        <v>6</v>
      </c>
      <c r="Y10" s="41" t="s">
        <v>6</v>
      </c>
      <c r="AD10" s="13"/>
      <c r="AE10" s="13"/>
      <c r="AF10" s="9"/>
      <c r="AG10" s="14"/>
    </row>
    <row r="11" spans="2:33" x14ac:dyDescent="0.2">
      <c r="B11" s="134"/>
      <c r="C11" s="21"/>
      <c r="D11" s="13"/>
      <c r="E11" s="9"/>
      <c r="F11" s="37"/>
      <c r="G11" s="9"/>
      <c r="H11" s="9"/>
      <c r="I11" s="9"/>
      <c r="J11" s="9"/>
      <c r="K11" s="9"/>
      <c r="L11" s="19"/>
      <c r="M11" s="9"/>
      <c r="N11" s="26"/>
      <c r="O11" s="9"/>
      <c r="P11" s="19"/>
      <c r="Q11" s="9"/>
      <c r="R11" s="20"/>
      <c r="S11" s="9"/>
      <c r="V11" s="40"/>
      <c r="W11" s="15"/>
      <c r="X11" s="15"/>
      <c r="Y11" s="41"/>
      <c r="AD11" s="13"/>
      <c r="AE11" s="13"/>
      <c r="AF11" s="9"/>
      <c r="AG11" s="14"/>
    </row>
    <row r="12" spans="2:33" x14ac:dyDescent="0.2">
      <c r="B12" s="134"/>
      <c r="C12" s="21" t="s">
        <v>31</v>
      </c>
      <c r="D12" s="22" t="s">
        <v>0</v>
      </c>
      <c r="E12" s="9" t="s">
        <v>9</v>
      </c>
      <c r="F12" s="37" t="s">
        <v>43</v>
      </c>
      <c r="G12" s="9">
        <v>1667</v>
      </c>
      <c r="H12" s="15">
        <v>13</v>
      </c>
      <c r="I12" s="15">
        <v>12</v>
      </c>
      <c r="J12" s="9">
        <v>4</v>
      </c>
      <c r="K12" s="9">
        <v>93</v>
      </c>
      <c r="L12" s="19">
        <v>1.41</v>
      </c>
      <c r="M12" s="9">
        <v>2.59</v>
      </c>
      <c r="N12" s="9">
        <v>1.74</v>
      </c>
      <c r="O12" s="9">
        <v>6.29</v>
      </c>
      <c r="P12" s="47">
        <v>1.99</v>
      </c>
      <c r="Q12" s="26">
        <v>0.09</v>
      </c>
      <c r="R12" s="20">
        <v>0.34279999999999999</v>
      </c>
      <c r="S12" s="15"/>
      <c r="T12" s="15"/>
      <c r="V12" s="40" t="s">
        <v>6</v>
      </c>
      <c r="W12" s="15" t="s">
        <v>6</v>
      </c>
      <c r="X12" s="15" t="s">
        <v>6</v>
      </c>
      <c r="Y12" s="41" t="s">
        <v>6</v>
      </c>
      <c r="AD12" s="13"/>
      <c r="AE12" s="22"/>
      <c r="AF12" s="9"/>
      <c r="AG12" s="14"/>
    </row>
    <row r="13" spans="2:33" x14ac:dyDescent="0.2">
      <c r="B13" s="134"/>
      <c r="C13" s="33" t="s">
        <v>32</v>
      </c>
      <c r="D13" s="48" t="s">
        <v>1</v>
      </c>
      <c r="E13" s="7" t="s">
        <v>9</v>
      </c>
      <c r="F13" s="39" t="s">
        <v>43</v>
      </c>
      <c r="G13" s="7">
        <v>2709</v>
      </c>
      <c r="H13" s="7">
        <v>12</v>
      </c>
      <c r="I13" s="7">
        <v>9</v>
      </c>
      <c r="J13" s="7">
        <v>4</v>
      </c>
      <c r="K13" s="7">
        <v>131</v>
      </c>
      <c r="L13" s="17">
        <v>1.36</v>
      </c>
      <c r="M13" s="7">
        <v>2.9</v>
      </c>
      <c r="N13" s="7">
        <v>1.78</v>
      </c>
      <c r="O13" s="7">
        <v>5.99</v>
      </c>
      <c r="P13" s="17">
        <v>2.2400000000000002</v>
      </c>
      <c r="Q13" s="7">
        <v>0.08</v>
      </c>
      <c r="R13" s="36">
        <v>0.2</v>
      </c>
      <c r="S13" s="32">
        <v>19</v>
      </c>
      <c r="T13" s="7">
        <v>17</v>
      </c>
      <c r="U13" s="7">
        <v>269</v>
      </c>
      <c r="V13" s="42" t="s">
        <v>6</v>
      </c>
      <c r="W13" s="32" t="s">
        <v>6</v>
      </c>
      <c r="X13" s="7" t="s">
        <v>6</v>
      </c>
      <c r="Y13" s="18" t="s">
        <v>6</v>
      </c>
      <c r="AD13" s="13"/>
      <c r="AF13" s="9"/>
      <c r="AG13" s="9"/>
    </row>
    <row r="14" spans="2:33" x14ac:dyDescent="0.2">
      <c r="B14" s="134"/>
      <c r="C14" s="21"/>
      <c r="E14" s="9"/>
      <c r="F14" s="37"/>
      <c r="G14" s="9"/>
      <c r="H14" s="9"/>
      <c r="I14" s="9"/>
      <c r="J14" s="9"/>
      <c r="K14" s="9"/>
      <c r="L14" s="19"/>
      <c r="M14" s="9"/>
      <c r="N14" s="9"/>
      <c r="O14" s="9"/>
      <c r="P14" s="19"/>
      <c r="Q14" s="9"/>
      <c r="R14" s="20"/>
      <c r="S14" s="15"/>
      <c r="V14" s="40"/>
      <c r="W14" s="15"/>
      <c r="X14" s="9"/>
      <c r="Y14" s="41"/>
      <c r="AD14" s="13"/>
      <c r="AF14" s="9"/>
      <c r="AG14" s="9"/>
    </row>
    <row r="15" spans="2:33" x14ac:dyDescent="0.2">
      <c r="B15" s="134"/>
      <c r="C15" s="49" t="s">
        <v>11</v>
      </c>
      <c r="D15" s="50" t="s">
        <v>15</v>
      </c>
      <c r="E15" s="51" t="s">
        <v>16</v>
      </c>
      <c r="F15" s="52" t="s">
        <v>36</v>
      </c>
      <c r="G15" s="53">
        <v>487</v>
      </c>
      <c r="H15" s="53" t="s">
        <v>6</v>
      </c>
      <c r="I15" s="54" t="s">
        <v>6</v>
      </c>
      <c r="J15" s="53" t="s">
        <v>6</v>
      </c>
      <c r="K15" s="53" t="s">
        <v>6</v>
      </c>
      <c r="L15" s="55" t="s">
        <v>6</v>
      </c>
      <c r="M15" s="51" t="s">
        <v>6</v>
      </c>
      <c r="N15" s="51" t="s">
        <v>6</v>
      </c>
      <c r="O15" s="51" t="s">
        <v>6</v>
      </c>
      <c r="P15" s="56">
        <v>2.57</v>
      </c>
      <c r="Q15" s="57">
        <v>0.1</v>
      </c>
      <c r="R15" s="58">
        <v>0.39</v>
      </c>
      <c r="S15" s="53" t="s">
        <v>6</v>
      </c>
      <c r="T15" s="54" t="s">
        <v>6</v>
      </c>
      <c r="U15" s="53" t="s">
        <v>6</v>
      </c>
      <c r="V15" s="59" t="s">
        <v>6</v>
      </c>
      <c r="W15" s="54" t="s">
        <v>6</v>
      </c>
      <c r="X15" s="53" t="s">
        <v>6</v>
      </c>
      <c r="Y15" s="60" t="s">
        <v>6</v>
      </c>
      <c r="AD15" s="13"/>
      <c r="AE15" s="22"/>
      <c r="AF15" s="14"/>
      <c r="AG15" s="14"/>
    </row>
    <row r="16" spans="2:33" x14ac:dyDescent="0.2">
      <c r="B16" s="134"/>
      <c r="C16" s="75" t="s">
        <v>17</v>
      </c>
      <c r="D16" s="76" t="s">
        <v>18</v>
      </c>
      <c r="E16" s="86" t="s">
        <v>16</v>
      </c>
      <c r="F16" s="78" t="s">
        <v>38</v>
      </c>
      <c r="G16" s="77">
        <v>2073</v>
      </c>
      <c r="H16" s="77">
        <v>42</v>
      </c>
      <c r="I16" s="77">
        <v>29</v>
      </c>
      <c r="J16" s="83">
        <v>18</v>
      </c>
      <c r="K16" s="77">
        <v>251</v>
      </c>
      <c r="L16" s="79">
        <v>1.38</v>
      </c>
      <c r="M16" s="77">
        <v>2.46</v>
      </c>
      <c r="N16" s="77">
        <v>1.48</v>
      </c>
      <c r="O16" s="77">
        <v>3.98</v>
      </c>
      <c r="P16" s="87">
        <v>1.4</v>
      </c>
      <c r="Q16" s="77">
        <v>0.01</v>
      </c>
      <c r="R16" s="81">
        <v>0.61350000000000005</v>
      </c>
      <c r="S16" s="77">
        <v>60</v>
      </c>
      <c r="T16" s="77">
        <v>43</v>
      </c>
      <c r="U16" s="83">
        <v>429</v>
      </c>
      <c r="V16" s="82">
        <f>H16*1.2</f>
        <v>50.4</v>
      </c>
      <c r="W16" s="83">
        <f>((V16*0.000001)/0.015)^(-1/1.33)</f>
        <v>72.426130053658198</v>
      </c>
      <c r="X16" s="83">
        <f>((K16*0.000001)/0.015)^(-1/1.33)</f>
        <v>21.659692359515823</v>
      </c>
      <c r="Y16" s="84">
        <f>((J16*0.000001)/0.015)^(-1/1.33)</f>
        <v>157.07400824147749</v>
      </c>
      <c r="AF16" s="14"/>
      <c r="AG16" s="14"/>
    </row>
    <row r="17" spans="2:33" ht="17" x14ac:dyDescent="0.2">
      <c r="B17" s="134"/>
      <c r="C17" s="88" t="s">
        <v>34</v>
      </c>
      <c r="D17" s="86" t="s">
        <v>18</v>
      </c>
      <c r="E17" s="76" t="s">
        <v>16</v>
      </c>
      <c r="F17" s="89" t="s">
        <v>39</v>
      </c>
      <c r="G17" s="77">
        <v>1713</v>
      </c>
      <c r="H17" s="77">
        <v>28</v>
      </c>
      <c r="I17" s="77">
        <v>17</v>
      </c>
      <c r="J17" s="90">
        <v>6</v>
      </c>
      <c r="K17" s="90">
        <v>177</v>
      </c>
      <c r="L17" s="91">
        <v>1.49</v>
      </c>
      <c r="M17" s="90">
        <v>2.91</v>
      </c>
      <c r="N17" s="90">
        <v>1.5</v>
      </c>
      <c r="O17" s="90">
        <v>4.8099999999999996</v>
      </c>
      <c r="P17" s="87">
        <v>1.79</v>
      </c>
      <c r="Q17" s="77">
        <v>0.03</v>
      </c>
      <c r="R17" s="81">
        <v>0.48170000000000002</v>
      </c>
      <c r="S17" s="90"/>
      <c r="T17" s="90"/>
      <c r="U17" s="90"/>
      <c r="V17" s="82">
        <f>H17*1.2</f>
        <v>33.6</v>
      </c>
      <c r="W17" s="92">
        <f>((V17*0.000001)/0.015)^(-1/1.33)</f>
        <v>98.241440775118562</v>
      </c>
      <c r="X17" s="92">
        <f>((K17*0.000001)/0.015)^(-1/1.33)</f>
        <v>28.165195912385858</v>
      </c>
      <c r="Y17" s="93">
        <f>((J17*0.000001)/0.015)^(-1/1.33)</f>
        <v>358.79147191383663</v>
      </c>
    </row>
    <row r="18" spans="2:33" ht="17" x14ac:dyDescent="0.2">
      <c r="B18" s="134"/>
      <c r="C18" s="23" t="s">
        <v>34</v>
      </c>
      <c r="D18" s="14" t="s">
        <v>18</v>
      </c>
      <c r="E18" s="12" t="s">
        <v>16</v>
      </c>
      <c r="F18" s="41" t="s">
        <v>40</v>
      </c>
      <c r="G18" s="61">
        <v>2679</v>
      </c>
      <c r="H18" s="15">
        <v>25</v>
      </c>
      <c r="I18" s="15">
        <v>12</v>
      </c>
      <c r="J18" s="15">
        <v>6</v>
      </c>
      <c r="K18" s="15">
        <v>126</v>
      </c>
      <c r="L18" s="9">
        <v>1.51</v>
      </c>
      <c r="M18" s="26">
        <v>2.82</v>
      </c>
      <c r="N18" s="9">
        <v>1.52</v>
      </c>
      <c r="O18" s="9">
        <v>3.49</v>
      </c>
      <c r="P18" s="9">
        <v>1.44</v>
      </c>
      <c r="Q18" s="9">
        <v>0.02</v>
      </c>
      <c r="R18" s="20">
        <v>0.51029999999999998</v>
      </c>
      <c r="T18" s="12"/>
      <c r="U18" s="12"/>
      <c r="V18" s="47" t="s">
        <v>6</v>
      </c>
      <c r="W18" s="26" t="s">
        <v>6</v>
      </c>
      <c r="X18" s="26" t="s">
        <v>6</v>
      </c>
      <c r="Y18" s="20" t="s">
        <v>6</v>
      </c>
      <c r="AF18" s="14"/>
      <c r="AG18" s="14"/>
    </row>
    <row r="19" spans="2:33" x14ac:dyDescent="0.2">
      <c r="B19" s="134"/>
      <c r="C19" s="16" t="s">
        <v>13</v>
      </c>
      <c r="D19" s="14" t="s">
        <v>18</v>
      </c>
      <c r="E19" s="12" t="s">
        <v>16</v>
      </c>
      <c r="F19" s="37" t="s">
        <v>43</v>
      </c>
      <c r="G19" s="9">
        <v>5183</v>
      </c>
      <c r="H19" s="9">
        <v>10</v>
      </c>
      <c r="I19" s="9">
        <v>6</v>
      </c>
      <c r="J19" s="9">
        <v>4</v>
      </c>
      <c r="K19" s="9">
        <v>96</v>
      </c>
      <c r="L19" s="19">
        <v>1.59</v>
      </c>
      <c r="M19" s="9">
        <v>3.1</v>
      </c>
      <c r="N19" s="9">
        <v>1.58</v>
      </c>
      <c r="O19" s="9">
        <v>12.61</v>
      </c>
      <c r="P19" s="62">
        <v>1.24</v>
      </c>
      <c r="Q19" s="9">
        <v>0.01</v>
      </c>
      <c r="R19" s="20">
        <v>0.66180000000000005</v>
      </c>
      <c r="S19" s="9">
        <v>15</v>
      </c>
      <c r="T19" s="9">
        <v>10</v>
      </c>
      <c r="U19" s="9">
        <v>169</v>
      </c>
      <c r="V19" s="19" t="s">
        <v>6</v>
      </c>
      <c r="W19" s="9" t="s">
        <v>6</v>
      </c>
      <c r="X19" s="9" t="s">
        <v>6</v>
      </c>
      <c r="Y19" s="41" t="s">
        <v>6</v>
      </c>
      <c r="AF19" s="14"/>
      <c r="AG19" s="14"/>
    </row>
    <row r="20" spans="2:33" ht="17" x14ac:dyDescent="0.2">
      <c r="B20" s="134"/>
      <c r="C20" s="23" t="s">
        <v>8</v>
      </c>
      <c r="D20" s="24" t="s">
        <v>18</v>
      </c>
      <c r="E20" s="24" t="s">
        <v>16</v>
      </c>
      <c r="F20" s="37" t="s">
        <v>43</v>
      </c>
      <c r="G20" s="9">
        <v>24438</v>
      </c>
      <c r="H20" s="9">
        <v>15</v>
      </c>
      <c r="I20" s="9">
        <v>7</v>
      </c>
      <c r="J20" s="24">
        <v>7</v>
      </c>
      <c r="K20" s="24">
        <v>132</v>
      </c>
      <c r="L20" s="25">
        <v>1.52</v>
      </c>
      <c r="M20" s="24">
        <v>3.74</v>
      </c>
      <c r="N20" s="24">
        <v>1.56</v>
      </c>
      <c r="O20" s="24">
        <v>7.84</v>
      </c>
      <c r="P20" s="62">
        <v>1.1399999999999999</v>
      </c>
      <c r="Q20" s="9">
        <v>0.01</v>
      </c>
      <c r="R20" s="20">
        <v>0.69</v>
      </c>
      <c r="S20" s="24">
        <v>22</v>
      </c>
      <c r="T20" s="24">
        <v>11</v>
      </c>
      <c r="U20" s="24">
        <v>194</v>
      </c>
      <c r="V20" s="19" t="s">
        <v>6</v>
      </c>
      <c r="W20" s="9" t="s">
        <v>6</v>
      </c>
      <c r="X20" s="9" t="s">
        <v>6</v>
      </c>
      <c r="Y20" s="41" t="s">
        <v>6</v>
      </c>
      <c r="AF20" s="14"/>
      <c r="AG20" s="14"/>
    </row>
    <row r="21" spans="2:33" x14ac:dyDescent="0.2">
      <c r="B21" s="134"/>
      <c r="C21" s="94" t="s">
        <v>11</v>
      </c>
      <c r="D21" s="95" t="s">
        <v>3</v>
      </c>
      <c r="E21" s="96" t="s">
        <v>16</v>
      </c>
      <c r="F21" s="97" t="s">
        <v>41</v>
      </c>
      <c r="G21" s="98">
        <v>4545</v>
      </c>
      <c r="H21" s="98">
        <v>56</v>
      </c>
      <c r="I21" s="98">
        <v>41</v>
      </c>
      <c r="J21" s="99">
        <v>18</v>
      </c>
      <c r="K21" s="98">
        <v>299</v>
      </c>
      <c r="L21" s="100">
        <v>1.64</v>
      </c>
      <c r="M21" s="98">
        <v>3.43</v>
      </c>
      <c r="N21" s="98">
        <v>1.58</v>
      </c>
      <c r="O21" s="98">
        <v>4.3899999999999997</v>
      </c>
      <c r="P21" s="101">
        <v>2.17</v>
      </c>
      <c r="Q21" s="98">
        <v>0.05</v>
      </c>
      <c r="R21" s="102">
        <v>0.3352</v>
      </c>
      <c r="S21" s="98">
        <v>83</v>
      </c>
      <c r="T21" s="98">
        <v>60</v>
      </c>
      <c r="U21" s="99">
        <v>488</v>
      </c>
      <c r="V21" s="103">
        <f>H21*1.2</f>
        <v>67.2</v>
      </c>
      <c r="W21" s="104">
        <f t="shared" ref="W21:W22" si="0">((V21*0.000001)/0.015)^(-1/1.33)</f>
        <v>58.338650732057438</v>
      </c>
      <c r="X21" s="104">
        <f>((K21*0.000001)/0.015)^(-1/1.33)</f>
        <v>18.989403875811973</v>
      </c>
      <c r="Y21" s="105">
        <f>((J21*0.000001)/0.015)^(-1/1.33)</f>
        <v>157.07400824147749</v>
      </c>
      <c r="AE21" s="13"/>
      <c r="AF21" s="14"/>
      <c r="AG21" s="14"/>
    </row>
    <row r="22" spans="2:33" s="9" customFormat="1" x14ac:dyDescent="0.2">
      <c r="B22" s="134"/>
      <c r="C22" s="106" t="s">
        <v>12</v>
      </c>
      <c r="D22" s="86" t="s">
        <v>3</v>
      </c>
      <c r="E22" s="86" t="s">
        <v>16</v>
      </c>
      <c r="F22" s="78" t="s">
        <v>37</v>
      </c>
      <c r="G22" s="107">
        <v>835</v>
      </c>
      <c r="H22" s="77">
        <v>33</v>
      </c>
      <c r="I22" s="77">
        <v>15</v>
      </c>
      <c r="J22" s="77">
        <v>18</v>
      </c>
      <c r="K22" s="83">
        <v>123</v>
      </c>
      <c r="L22" s="79">
        <v>1.35</v>
      </c>
      <c r="M22" s="80">
        <v>2.2400000000000002</v>
      </c>
      <c r="N22" s="80">
        <v>1.5</v>
      </c>
      <c r="O22" s="77">
        <v>3.91</v>
      </c>
      <c r="P22" s="87">
        <v>1.67</v>
      </c>
      <c r="Q22" s="77">
        <v>0.02</v>
      </c>
      <c r="R22" s="81">
        <v>0.56589999999999996</v>
      </c>
      <c r="S22" s="77"/>
      <c r="T22" s="77"/>
      <c r="U22" s="77"/>
      <c r="V22" s="82">
        <f>H22*1.2</f>
        <v>39.6</v>
      </c>
      <c r="W22" s="92">
        <f t="shared" si="0"/>
        <v>86.824774493299728</v>
      </c>
      <c r="X22" s="92">
        <f>((K22*0.000001)/0.015)^(-1/1.33)</f>
        <v>37.03062253969933</v>
      </c>
      <c r="Y22" s="93">
        <f>((J22*0.000001)/0.015)^(-1/1.33)</f>
        <v>157.07400824147749</v>
      </c>
      <c r="AD22" s="12"/>
      <c r="AE22" s="14"/>
      <c r="AF22" s="14"/>
      <c r="AG22" s="14"/>
    </row>
    <row r="23" spans="2:33" ht="17" x14ac:dyDescent="0.2">
      <c r="B23" s="135"/>
      <c r="C23" s="63" t="s">
        <v>31</v>
      </c>
      <c r="D23" s="64" t="s">
        <v>3</v>
      </c>
      <c r="E23" s="64" t="s">
        <v>16</v>
      </c>
      <c r="F23" s="39" t="s">
        <v>43</v>
      </c>
      <c r="G23" s="7">
        <v>8908</v>
      </c>
      <c r="H23" s="7">
        <v>10</v>
      </c>
      <c r="I23" s="7">
        <v>6</v>
      </c>
      <c r="J23" s="64">
        <v>3</v>
      </c>
      <c r="K23" s="64">
        <v>131</v>
      </c>
      <c r="L23" s="65">
        <v>1.29</v>
      </c>
      <c r="M23" s="64">
        <v>2.71</v>
      </c>
      <c r="N23" s="64">
        <v>1.55</v>
      </c>
      <c r="O23" s="64">
        <v>4.1399999999999997</v>
      </c>
      <c r="P23" s="66">
        <v>1.27</v>
      </c>
      <c r="Q23" s="7">
        <v>0.01</v>
      </c>
      <c r="R23" s="36">
        <v>0.78</v>
      </c>
      <c r="S23" s="64">
        <v>14</v>
      </c>
      <c r="T23" s="64">
        <v>10</v>
      </c>
      <c r="U23" s="64">
        <v>130</v>
      </c>
      <c r="V23" s="42" t="s">
        <v>6</v>
      </c>
      <c r="W23" s="7" t="s">
        <v>6</v>
      </c>
      <c r="X23" s="7" t="s">
        <v>6</v>
      </c>
      <c r="Y23" s="18" t="s">
        <v>6</v>
      </c>
      <c r="AE23" s="13"/>
      <c r="AF23" s="14"/>
      <c r="AG23" s="14"/>
    </row>
    <row r="24" spans="2:33" x14ac:dyDescent="0.2">
      <c r="C24" s="16"/>
      <c r="E24" s="9"/>
      <c r="F24" s="38"/>
      <c r="G24" s="7"/>
      <c r="H24" s="7"/>
      <c r="I24" s="7"/>
      <c r="J24" s="7"/>
      <c r="K24" s="7"/>
      <c r="L24" s="17"/>
      <c r="M24" s="7"/>
      <c r="N24" s="7"/>
      <c r="O24" s="7"/>
      <c r="P24" s="17"/>
      <c r="Q24" s="7"/>
      <c r="R24" s="18"/>
      <c r="S24" s="7"/>
      <c r="T24" s="7"/>
      <c r="U24" s="7"/>
      <c r="V24" s="17"/>
      <c r="W24" s="9"/>
      <c r="X24" s="9"/>
      <c r="Y24" s="18"/>
    </row>
    <row r="25" spans="2:33" ht="16" customHeight="1" x14ac:dyDescent="0.2">
      <c r="C25" s="129" t="s">
        <v>46</v>
      </c>
      <c r="D25" s="130"/>
      <c r="E25" s="130"/>
      <c r="F25" s="128"/>
      <c r="G25" s="128" t="s">
        <v>51</v>
      </c>
      <c r="H25" s="127"/>
      <c r="I25" s="127"/>
      <c r="J25" s="127"/>
      <c r="K25" s="127"/>
      <c r="L25" s="127"/>
      <c r="M25" s="127"/>
      <c r="N25" s="127"/>
      <c r="O25" s="127"/>
      <c r="P25" s="127" t="s">
        <v>48</v>
      </c>
      <c r="Q25" s="127"/>
      <c r="R25" s="127"/>
      <c r="S25" s="129" t="s">
        <v>49</v>
      </c>
      <c r="T25" s="130"/>
      <c r="U25" s="130"/>
      <c r="V25" s="127" t="s">
        <v>61</v>
      </c>
      <c r="W25" s="127"/>
      <c r="X25" s="127"/>
      <c r="Y25" s="127"/>
      <c r="AD25" s="132"/>
      <c r="AE25" s="132"/>
      <c r="AF25" s="132"/>
      <c r="AG25" s="132"/>
    </row>
    <row r="26" spans="2:33" s="44" customFormat="1" ht="52" thickBot="1" x14ac:dyDescent="0.25">
      <c r="B26" s="46"/>
      <c r="C26" s="1" t="s">
        <v>35</v>
      </c>
      <c r="D26" s="1" t="s">
        <v>4</v>
      </c>
      <c r="E26" s="31" t="s">
        <v>30</v>
      </c>
      <c r="F26" s="30" t="s">
        <v>33</v>
      </c>
      <c r="G26" s="3" t="s">
        <v>19</v>
      </c>
      <c r="H26" s="2" t="s">
        <v>5</v>
      </c>
      <c r="I26" s="28" t="s">
        <v>62</v>
      </c>
      <c r="J26" s="4" t="s">
        <v>20</v>
      </c>
      <c r="K26" s="4" t="s">
        <v>21</v>
      </c>
      <c r="L26" s="2" t="s">
        <v>25</v>
      </c>
      <c r="M26" s="4" t="s">
        <v>26</v>
      </c>
      <c r="N26" s="4" t="s">
        <v>27</v>
      </c>
      <c r="O26" s="4" t="s">
        <v>28</v>
      </c>
      <c r="P26" s="28" t="s">
        <v>63</v>
      </c>
      <c r="Q26" s="28" t="s">
        <v>64</v>
      </c>
      <c r="R26" s="29" t="s">
        <v>65</v>
      </c>
      <c r="S26" s="5" t="s">
        <v>66</v>
      </c>
      <c r="T26" s="6" t="s">
        <v>62</v>
      </c>
      <c r="U26" s="8" t="s">
        <v>29</v>
      </c>
      <c r="V26" s="27" t="s">
        <v>67</v>
      </c>
      <c r="W26" s="4" t="s">
        <v>22</v>
      </c>
      <c r="X26" s="4" t="s">
        <v>23</v>
      </c>
      <c r="Y26" s="3" t="s">
        <v>24</v>
      </c>
      <c r="AD26" s="10"/>
      <c r="AE26" s="11"/>
      <c r="AF26" s="11"/>
      <c r="AG26" s="11"/>
    </row>
    <row r="27" spans="2:33" ht="17" thickTop="1" x14ac:dyDescent="0.2">
      <c r="B27" s="133" t="s">
        <v>46</v>
      </c>
      <c r="C27" s="21" t="s">
        <v>11</v>
      </c>
      <c r="D27" s="22" t="s">
        <v>0</v>
      </c>
      <c r="E27" s="9" t="s">
        <v>9</v>
      </c>
      <c r="F27" s="37" t="s">
        <v>42</v>
      </c>
      <c r="G27" s="9">
        <v>799</v>
      </c>
      <c r="H27" s="9">
        <v>179</v>
      </c>
      <c r="I27" s="15">
        <v>71</v>
      </c>
      <c r="J27" s="9">
        <v>77</v>
      </c>
      <c r="K27" s="9">
        <v>1616</v>
      </c>
      <c r="L27" s="19">
        <v>1.8</v>
      </c>
      <c r="M27" s="9">
        <v>3.6</v>
      </c>
      <c r="N27" s="9">
        <v>2.1</v>
      </c>
      <c r="O27" s="9">
        <v>6.3</v>
      </c>
      <c r="P27" s="19">
        <v>4.6100000000000003</v>
      </c>
      <c r="Q27" s="9">
        <v>0.18</v>
      </c>
      <c r="R27" s="20">
        <v>0.58140000000000003</v>
      </c>
      <c r="S27" s="9">
        <v>320</v>
      </c>
      <c r="T27" s="15">
        <v>176</v>
      </c>
      <c r="U27" s="9">
        <v>1616</v>
      </c>
      <c r="V27" s="40" t="s">
        <v>6</v>
      </c>
      <c r="W27" s="15" t="s">
        <v>6</v>
      </c>
      <c r="X27" s="15" t="s">
        <v>6</v>
      </c>
      <c r="Y27" s="43" t="s">
        <v>6</v>
      </c>
      <c r="AD27" s="13"/>
      <c r="AE27" s="22"/>
      <c r="AF27" s="9"/>
      <c r="AG27" s="14"/>
    </row>
    <row r="28" spans="2:33" x14ac:dyDescent="0.2">
      <c r="B28" s="134"/>
      <c r="C28" s="21" t="s">
        <v>12</v>
      </c>
      <c r="D28" s="22" t="s">
        <v>0</v>
      </c>
      <c r="E28" s="9" t="s">
        <v>9</v>
      </c>
      <c r="F28" s="37" t="s">
        <v>42</v>
      </c>
      <c r="G28" s="9">
        <v>524</v>
      </c>
      <c r="H28" s="9">
        <v>165</v>
      </c>
      <c r="I28" s="9">
        <v>66</v>
      </c>
      <c r="J28" s="9">
        <v>107</v>
      </c>
      <c r="K28" s="9">
        <v>502</v>
      </c>
      <c r="L28" s="19">
        <v>1.9</v>
      </c>
      <c r="M28" s="9">
        <v>3.6</v>
      </c>
      <c r="N28" s="9">
        <v>2.2999999999999998</v>
      </c>
      <c r="O28" s="9">
        <v>5.8</v>
      </c>
      <c r="P28" s="19">
        <v>8.61</v>
      </c>
      <c r="Q28" s="9">
        <v>0.3</v>
      </c>
      <c r="R28" s="20">
        <v>0.42230000000000001</v>
      </c>
      <c r="S28" s="15">
        <v>309</v>
      </c>
      <c r="T28" s="15">
        <v>165</v>
      </c>
      <c r="U28" s="9">
        <v>1227</v>
      </c>
      <c r="V28" s="19" t="s">
        <v>6</v>
      </c>
      <c r="W28" s="9" t="s">
        <v>6</v>
      </c>
      <c r="X28" s="9" t="s">
        <v>6</v>
      </c>
      <c r="Y28" s="41" t="s">
        <v>6</v>
      </c>
      <c r="AD28" s="13"/>
      <c r="AE28" s="22"/>
      <c r="AF28" s="9"/>
      <c r="AG28" s="14"/>
    </row>
    <row r="29" spans="2:33" x14ac:dyDescent="0.2">
      <c r="B29" s="134"/>
      <c r="C29" s="16" t="s">
        <v>8</v>
      </c>
      <c r="D29" s="12" t="s">
        <v>1</v>
      </c>
      <c r="E29" s="9" t="s">
        <v>9</v>
      </c>
      <c r="F29" s="37" t="s">
        <v>40</v>
      </c>
      <c r="G29" s="9">
        <v>119</v>
      </c>
      <c r="H29" s="9">
        <v>130</v>
      </c>
      <c r="I29" s="9">
        <v>66</v>
      </c>
      <c r="J29" s="9">
        <v>76</v>
      </c>
      <c r="K29" s="9">
        <v>507</v>
      </c>
      <c r="L29" s="19">
        <v>2.1</v>
      </c>
      <c r="M29" s="9">
        <v>3</v>
      </c>
      <c r="N29" s="9">
        <v>2.2999999999999998</v>
      </c>
      <c r="O29" s="9">
        <v>5.8</v>
      </c>
      <c r="P29" s="19">
        <v>5.32</v>
      </c>
      <c r="Q29" s="9">
        <v>0.2</v>
      </c>
      <c r="R29" s="20">
        <v>0.44269999999999998</v>
      </c>
      <c r="S29" s="9" t="s">
        <v>6</v>
      </c>
      <c r="T29" s="9" t="s">
        <v>6</v>
      </c>
      <c r="U29" s="9" t="s">
        <v>6</v>
      </c>
      <c r="V29" s="19" t="s">
        <v>6</v>
      </c>
      <c r="W29" s="9" t="s">
        <v>6</v>
      </c>
      <c r="X29" s="9" t="s">
        <v>6</v>
      </c>
      <c r="Y29" s="41" t="s">
        <v>6</v>
      </c>
      <c r="AF29" s="9"/>
      <c r="AG29" s="9"/>
    </row>
    <row r="30" spans="2:33" x14ac:dyDescent="0.2">
      <c r="B30" s="134"/>
      <c r="C30" s="75" t="s">
        <v>8</v>
      </c>
      <c r="D30" s="76" t="s">
        <v>1</v>
      </c>
      <c r="E30" s="77" t="s">
        <v>9</v>
      </c>
      <c r="F30" s="78" t="s">
        <v>39</v>
      </c>
      <c r="G30" s="77">
        <v>229</v>
      </c>
      <c r="H30" s="77">
        <v>134</v>
      </c>
      <c r="I30" s="77">
        <v>85</v>
      </c>
      <c r="J30" s="77">
        <v>77</v>
      </c>
      <c r="K30" s="77">
        <v>594</v>
      </c>
      <c r="L30" s="79">
        <v>2.2999999999999998</v>
      </c>
      <c r="M30" s="77">
        <v>5.8</v>
      </c>
      <c r="N30" s="77">
        <v>2.9</v>
      </c>
      <c r="O30" s="77">
        <v>12.3</v>
      </c>
      <c r="P30" s="79">
        <v>7.37</v>
      </c>
      <c r="Q30" s="77">
        <v>0.25</v>
      </c>
      <c r="R30" s="81">
        <v>0.64800000000000002</v>
      </c>
      <c r="S30" s="77">
        <v>298</v>
      </c>
      <c r="T30" s="77">
        <v>302</v>
      </c>
      <c r="U30" s="77">
        <v>2451</v>
      </c>
      <c r="V30" s="82">
        <f>H30*1.2</f>
        <v>160.79999999999998</v>
      </c>
      <c r="W30" s="92" t="s">
        <v>6</v>
      </c>
      <c r="X30" s="92" t="s">
        <v>6</v>
      </c>
      <c r="Y30" s="93" t="s">
        <v>6</v>
      </c>
      <c r="AF30" s="9"/>
      <c r="AG30" s="9"/>
    </row>
    <row r="31" spans="2:33" x14ac:dyDescent="0.2">
      <c r="B31" s="134"/>
      <c r="C31" s="75" t="s">
        <v>11</v>
      </c>
      <c r="D31" s="85" t="s">
        <v>10</v>
      </c>
      <c r="E31" s="77" t="s">
        <v>9</v>
      </c>
      <c r="F31" s="78" t="s">
        <v>37</v>
      </c>
      <c r="G31" s="77">
        <v>151</v>
      </c>
      <c r="H31" s="77">
        <v>266</v>
      </c>
      <c r="I31" s="77">
        <v>204</v>
      </c>
      <c r="J31" s="83">
        <v>125</v>
      </c>
      <c r="K31" s="83">
        <v>1680</v>
      </c>
      <c r="L31" s="79">
        <v>2.2999999999999998</v>
      </c>
      <c r="M31" s="77">
        <v>7.5</v>
      </c>
      <c r="N31" s="77">
        <v>3.7</v>
      </c>
      <c r="O31" s="77">
        <v>11.5</v>
      </c>
      <c r="P31" s="79">
        <v>15.1</v>
      </c>
      <c r="Q31" s="77">
        <v>0.46</v>
      </c>
      <c r="R31" s="81">
        <v>0.55510000000000004</v>
      </c>
      <c r="S31" s="77">
        <v>665</v>
      </c>
      <c r="T31" s="77">
        <v>701</v>
      </c>
      <c r="U31" s="83">
        <v>4491</v>
      </c>
      <c r="V31" s="82">
        <f>H31*1.2</f>
        <v>319.2</v>
      </c>
      <c r="W31" s="83" t="s">
        <v>6</v>
      </c>
      <c r="X31" s="83" t="s">
        <v>6</v>
      </c>
      <c r="Y31" s="84" t="s">
        <v>6</v>
      </c>
      <c r="AE31" s="13"/>
      <c r="AF31" s="9"/>
      <c r="AG31" s="14"/>
    </row>
    <row r="32" spans="2:33" x14ac:dyDescent="0.2">
      <c r="B32" s="134"/>
      <c r="C32" s="16" t="s">
        <v>12</v>
      </c>
      <c r="D32" s="13" t="s">
        <v>2</v>
      </c>
      <c r="E32" s="9" t="s">
        <v>9</v>
      </c>
      <c r="F32" s="37" t="s">
        <v>42</v>
      </c>
      <c r="G32" s="9">
        <v>117</v>
      </c>
      <c r="H32" s="9">
        <v>138</v>
      </c>
      <c r="I32" s="9">
        <v>65</v>
      </c>
      <c r="J32" s="9">
        <v>82</v>
      </c>
      <c r="K32" s="9">
        <v>519</v>
      </c>
      <c r="L32" s="19">
        <v>1.88</v>
      </c>
      <c r="M32" s="9">
        <v>2.63</v>
      </c>
      <c r="N32" s="9">
        <v>2.0099999999999998</v>
      </c>
      <c r="O32" s="9">
        <v>4.4400000000000004</v>
      </c>
      <c r="P32" s="19">
        <v>7.85</v>
      </c>
      <c r="Q32" s="9">
        <v>0.26</v>
      </c>
      <c r="R32" s="20">
        <v>0.44650000000000001</v>
      </c>
      <c r="S32" s="9">
        <v>253</v>
      </c>
      <c r="T32" s="9">
        <v>131</v>
      </c>
      <c r="U32" s="9">
        <v>886</v>
      </c>
      <c r="V32" s="19" t="s">
        <v>6</v>
      </c>
      <c r="W32" s="9" t="s">
        <v>6</v>
      </c>
      <c r="X32" s="9" t="s">
        <v>6</v>
      </c>
      <c r="Y32" s="41" t="s">
        <v>6</v>
      </c>
      <c r="AE32" s="13"/>
      <c r="AF32" s="9"/>
      <c r="AG32" s="14"/>
    </row>
    <row r="33" spans="2:33" x14ac:dyDescent="0.2">
      <c r="B33" s="135"/>
      <c r="C33" s="33" t="s">
        <v>11</v>
      </c>
      <c r="D33" s="34" t="s">
        <v>14</v>
      </c>
      <c r="E33" s="7" t="s">
        <v>9</v>
      </c>
      <c r="F33" s="39" t="s">
        <v>42</v>
      </c>
      <c r="G33" s="7">
        <v>994</v>
      </c>
      <c r="H33" s="7">
        <v>207</v>
      </c>
      <c r="I33" s="7">
        <v>104</v>
      </c>
      <c r="J33" s="7">
        <v>119</v>
      </c>
      <c r="K33" s="7">
        <v>826</v>
      </c>
      <c r="L33" s="17">
        <v>1.73</v>
      </c>
      <c r="M33" s="7">
        <v>3.44</v>
      </c>
      <c r="N33" s="35">
        <v>1.9</v>
      </c>
      <c r="O33" s="35">
        <v>6.78</v>
      </c>
      <c r="P33" s="17">
        <v>6.37</v>
      </c>
      <c r="Q33" s="7">
        <v>0.24</v>
      </c>
      <c r="R33" s="36">
        <v>0.53439999999999999</v>
      </c>
      <c r="S33" s="7">
        <v>359</v>
      </c>
      <c r="T33" s="7">
        <v>233</v>
      </c>
      <c r="U33" s="7">
        <v>2048</v>
      </c>
      <c r="V33" s="17" t="s">
        <v>6</v>
      </c>
      <c r="W33" s="7" t="s">
        <v>6</v>
      </c>
      <c r="X33" s="7" t="s">
        <v>6</v>
      </c>
      <c r="Y33" s="18" t="s">
        <v>6</v>
      </c>
      <c r="AD33" s="13"/>
      <c r="AE33" s="13"/>
      <c r="AF33" s="9"/>
      <c r="AG33" s="14"/>
    </row>
    <row r="34" spans="2:33" x14ac:dyDescent="0.2">
      <c r="C34" s="16"/>
      <c r="F34" s="38"/>
    </row>
    <row r="35" spans="2:33" x14ac:dyDescent="0.2">
      <c r="B35" s="45"/>
      <c r="C35" s="129" t="s">
        <v>45</v>
      </c>
      <c r="D35" s="130"/>
      <c r="E35" s="130"/>
      <c r="F35" s="128"/>
      <c r="G35" s="128" t="s">
        <v>52</v>
      </c>
      <c r="H35" s="127"/>
      <c r="I35" s="127"/>
      <c r="J35" s="127"/>
      <c r="K35" s="127"/>
      <c r="L35" s="127"/>
      <c r="M35" s="127"/>
      <c r="N35" s="127"/>
      <c r="O35" s="127"/>
      <c r="P35" s="127" t="s">
        <v>53</v>
      </c>
      <c r="Q35" s="127"/>
      <c r="R35" s="127"/>
      <c r="S35" s="129" t="s">
        <v>54</v>
      </c>
      <c r="T35" s="130"/>
      <c r="U35" s="128"/>
    </row>
    <row r="36" spans="2:33" ht="52" thickBot="1" x14ac:dyDescent="0.25">
      <c r="B36" s="11"/>
      <c r="C36" s="30" t="s">
        <v>35</v>
      </c>
      <c r="D36" s="30" t="s">
        <v>4</v>
      </c>
      <c r="E36" s="31" t="s">
        <v>30</v>
      </c>
      <c r="F36" s="30" t="s">
        <v>33</v>
      </c>
      <c r="G36" s="3" t="s">
        <v>72</v>
      </c>
      <c r="H36" s="2" t="s">
        <v>5</v>
      </c>
      <c r="I36" s="28" t="s">
        <v>62</v>
      </c>
      <c r="J36" s="4" t="s">
        <v>20</v>
      </c>
      <c r="K36" s="4" t="s">
        <v>21</v>
      </c>
      <c r="L36" s="4" t="s">
        <v>56</v>
      </c>
      <c r="M36" s="4" t="s">
        <v>57</v>
      </c>
      <c r="N36" s="4" t="s">
        <v>58</v>
      </c>
      <c r="O36" s="4" t="s">
        <v>59</v>
      </c>
      <c r="P36" s="126" t="s">
        <v>68</v>
      </c>
      <c r="Q36" s="67" t="s">
        <v>69</v>
      </c>
      <c r="R36" s="29" t="s">
        <v>7</v>
      </c>
      <c r="S36" s="5" t="s">
        <v>66</v>
      </c>
      <c r="T36" s="28" t="s">
        <v>62</v>
      </c>
      <c r="U36" s="117" t="s">
        <v>29</v>
      </c>
    </row>
    <row r="37" spans="2:33" ht="17" thickTop="1" x14ac:dyDescent="0.2">
      <c r="B37" s="133" t="s">
        <v>45</v>
      </c>
      <c r="C37" s="21" t="s">
        <v>11</v>
      </c>
      <c r="D37" s="22" t="s">
        <v>0</v>
      </c>
      <c r="E37" s="9" t="s">
        <v>9</v>
      </c>
      <c r="F37" s="37" t="s">
        <v>42</v>
      </c>
      <c r="G37" s="9">
        <v>2335</v>
      </c>
      <c r="H37" s="15">
        <v>56</v>
      </c>
      <c r="I37" s="15">
        <v>18</v>
      </c>
      <c r="J37" s="9">
        <v>29</v>
      </c>
      <c r="K37" s="9">
        <v>118</v>
      </c>
      <c r="L37" s="9">
        <v>1.4</v>
      </c>
      <c r="M37" s="9">
        <v>2.7</v>
      </c>
      <c r="N37" s="9">
        <v>1.6</v>
      </c>
      <c r="O37" s="9">
        <v>4.2</v>
      </c>
      <c r="P37" s="62">
        <v>1.1399999999999999</v>
      </c>
      <c r="Q37" s="9">
        <v>0.01</v>
      </c>
      <c r="R37" s="20">
        <v>0.30409999999999998</v>
      </c>
      <c r="S37" s="40">
        <v>83</v>
      </c>
      <c r="T37" s="15">
        <v>30</v>
      </c>
      <c r="U37" s="41">
        <v>224</v>
      </c>
    </row>
    <row r="38" spans="2:33" ht="16" customHeight="1" x14ac:dyDescent="0.2">
      <c r="B38" s="134"/>
      <c r="C38" s="21" t="s">
        <v>12</v>
      </c>
      <c r="D38" s="22" t="s">
        <v>0</v>
      </c>
      <c r="E38" s="9" t="s">
        <v>9</v>
      </c>
      <c r="F38" s="37" t="s">
        <v>42</v>
      </c>
      <c r="G38" s="9">
        <v>1003</v>
      </c>
      <c r="H38" s="15">
        <v>48</v>
      </c>
      <c r="I38" s="15">
        <v>15</v>
      </c>
      <c r="J38" s="9">
        <v>29</v>
      </c>
      <c r="K38" s="9">
        <v>106</v>
      </c>
      <c r="L38" s="9">
        <v>1.5</v>
      </c>
      <c r="M38" s="9">
        <v>2.7</v>
      </c>
      <c r="N38" s="9">
        <v>1.7</v>
      </c>
      <c r="O38" s="9">
        <v>4.3</v>
      </c>
      <c r="P38" s="62">
        <v>1.23</v>
      </c>
      <c r="Q38" s="9">
        <v>0.01</v>
      </c>
      <c r="R38" s="20">
        <v>0.60570000000000002</v>
      </c>
      <c r="S38" s="40">
        <v>75</v>
      </c>
      <c r="T38" s="15">
        <v>28</v>
      </c>
      <c r="U38" s="41">
        <v>223</v>
      </c>
    </row>
    <row r="39" spans="2:33" ht="17" thickBot="1" x14ac:dyDescent="0.25">
      <c r="B39" s="134"/>
      <c r="C39" s="16" t="s">
        <v>8</v>
      </c>
      <c r="D39" s="12" t="s">
        <v>1</v>
      </c>
      <c r="E39" s="9" t="s">
        <v>9</v>
      </c>
      <c r="F39" s="37" t="s">
        <v>40</v>
      </c>
      <c r="G39" s="9">
        <v>157</v>
      </c>
      <c r="H39" s="9">
        <v>29</v>
      </c>
      <c r="I39" s="15">
        <v>14</v>
      </c>
      <c r="J39" s="68">
        <v>6</v>
      </c>
      <c r="K39" s="9">
        <v>97</v>
      </c>
      <c r="L39" s="9">
        <v>1.7</v>
      </c>
      <c r="M39" s="9">
        <v>2.5</v>
      </c>
      <c r="N39" s="9">
        <v>1.8</v>
      </c>
      <c r="O39" s="9">
        <v>4.4000000000000004</v>
      </c>
      <c r="P39" s="62">
        <v>2.7</v>
      </c>
      <c r="Q39" s="26">
        <v>0.03</v>
      </c>
      <c r="R39" s="20">
        <v>0.59</v>
      </c>
      <c r="S39" s="19">
        <v>48</v>
      </c>
      <c r="T39" s="15">
        <v>27</v>
      </c>
      <c r="U39" s="118">
        <v>165</v>
      </c>
    </row>
    <row r="40" spans="2:33" ht="17" thickTop="1" x14ac:dyDescent="0.2">
      <c r="B40" s="134"/>
      <c r="C40" s="75" t="s">
        <v>8</v>
      </c>
      <c r="D40" s="76" t="s">
        <v>1</v>
      </c>
      <c r="E40" s="77" t="s">
        <v>9</v>
      </c>
      <c r="F40" s="78" t="s">
        <v>39</v>
      </c>
      <c r="G40" s="77" t="s">
        <v>6</v>
      </c>
      <c r="H40" s="77" t="s">
        <v>6</v>
      </c>
      <c r="I40" s="77" t="s">
        <v>6</v>
      </c>
      <c r="J40" s="108" t="s">
        <v>6</v>
      </c>
      <c r="K40" s="108" t="s">
        <v>6</v>
      </c>
      <c r="L40" s="77" t="s">
        <v>6</v>
      </c>
      <c r="M40" s="77" t="s">
        <v>6</v>
      </c>
      <c r="N40" s="77" t="s">
        <v>6</v>
      </c>
      <c r="O40" s="77" t="s">
        <v>6</v>
      </c>
      <c r="P40" s="109" t="s">
        <v>6</v>
      </c>
      <c r="Q40" s="108" t="s">
        <v>6</v>
      </c>
      <c r="R40" s="110" t="s">
        <v>6</v>
      </c>
      <c r="S40" s="119" t="s">
        <v>6</v>
      </c>
      <c r="T40" s="111" t="s">
        <v>6</v>
      </c>
      <c r="U40" s="120" t="s">
        <v>6</v>
      </c>
    </row>
    <row r="41" spans="2:33" x14ac:dyDescent="0.2">
      <c r="B41" s="134"/>
      <c r="C41" s="75" t="s">
        <v>11</v>
      </c>
      <c r="D41" s="85" t="s">
        <v>10</v>
      </c>
      <c r="E41" s="77" t="s">
        <v>9</v>
      </c>
      <c r="F41" s="78" t="s">
        <v>60</v>
      </c>
      <c r="G41" s="77" t="s">
        <v>6</v>
      </c>
      <c r="H41" s="77" t="s">
        <v>6</v>
      </c>
      <c r="I41" s="77" t="s">
        <v>6</v>
      </c>
      <c r="J41" s="108" t="s">
        <v>6</v>
      </c>
      <c r="K41" s="108" t="s">
        <v>6</v>
      </c>
      <c r="L41" s="77" t="s">
        <v>6</v>
      </c>
      <c r="M41" s="77" t="s">
        <v>6</v>
      </c>
      <c r="N41" s="77" t="s">
        <v>6</v>
      </c>
      <c r="O41" s="77" t="s">
        <v>6</v>
      </c>
      <c r="P41" s="109" t="s">
        <v>6</v>
      </c>
      <c r="Q41" s="108" t="s">
        <v>6</v>
      </c>
      <c r="R41" s="110" t="s">
        <v>6</v>
      </c>
      <c r="S41" s="109" t="s">
        <v>6</v>
      </c>
      <c r="T41" s="108" t="s">
        <v>6</v>
      </c>
      <c r="U41" s="110" t="s">
        <v>6</v>
      </c>
    </row>
    <row r="42" spans="2:33" x14ac:dyDescent="0.2">
      <c r="B42" s="134"/>
      <c r="C42" s="16" t="s">
        <v>12</v>
      </c>
      <c r="D42" s="13" t="s">
        <v>2</v>
      </c>
      <c r="E42" s="9" t="s">
        <v>9</v>
      </c>
      <c r="F42" s="37" t="s">
        <v>42</v>
      </c>
      <c r="G42" s="9">
        <v>799</v>
      </c>
      <c r="H42" s="9">
        <v>23</v>
      </c>
      <c r="I42" s="9">
        <v>12</v>
      </c>
      <c r="J42" s="69">
        <v>11</v>
      </c>
      <c r="K42" s="9">
        <v>99</v>
      </c>
      <c r="L42" s="9">
        <v>1.39</v>
      </c>
      <c r="M42" s="9">
        <v>2.39</v>
      </c>
      <c r="N42" s="9">
        <v>1.71</v>
      </c>
      <c r="O42" s="9">
        <v>5.12</v>
      </c>
      <c r="P42" s="62">
        <v>1.82</v>
      </c>
      <c r="Q42" s="26">
        <v>0.02</v>
      </c>
      <c r="R42" s="20">
        <v>0.42</v>
      </c>
      <c r="S42" s="19">
        <v>35</v>
      </c>
      <c r="T42" s="9">
        <v>22</v>
      </c>
      <c r="U42" s="41">
        <v>205</v>
      </c>
    </row>
    <row r="43" spans="2:33" x14ac:dyDescent="0.2">
      <c r="B43" s="134"/>
      <c r="C43" s="21" t="s">
        <v>11</v>
      </c>
      <c r="D43" s="13" t="s">
        <v>14</v>
      </c>
      <c r="E43" s="9" t="s">
        <v>9</v>
      </c>
      <c r="F43" s="37" t="s">
        <v>42</v>
      </c>
      <c r="G43" s="9">
        <v>939</v>
      </c>
      <c r="H43" s="9">
        <v>45</v>
      </c>
      <c r="I43" s="9">
        <v>11</v>
      </c>
      <c r="J43" s="69">
        <v>29</v>
      </c>
      <c r="K43" s="9">
        <v>75</v>
      </c>
      <c r="L43" s="9">
        <v>1.44</v>
      </c>
      <c r="M43" s="9">
        <v>2.63</v>
      </c>
      <c r="N43" s="9">
        <v>1.69</v>
      </c>
      <c r="O43" s="9">
        <v>4.37</v>
      </c>
      <c r="P43" s="62">
        <v>1.32</v>
      </c>
      <c r="Q43" s="9">
        <v>0.02</v>
      </c>
      <c r="R43" s="20">
        <v>0.46779999999999999</v>
      </c>
      <c r="S43" s="19">
        <v>69</v>
      </c>
      <c r="T43" s="9">
        <v>24</v>
      </c>
      <c r="U43" s="41">
        <v>163</v>
      </c>
    </row>
    <row r="44" spans="2:33" x14ac:dyDescent="0.2">
      <c r="B44" s="134"/>
      <c r="C44" s="21"/>
      <c r="D44" s="13"/>
      <c r="E44" s="9"/>
      <c r="F44" s="37"/>
      <c r="G44" s="9"/>
      <c r="H44" s="9"/>
      <c r="I44" s="9"/>
      <c r="J44" s="69"/>
      <c r="K44" s="9"/>
      <c r="L44" s="9"/>
      <c r="M44" s="9"/>
      <c r="N44" s="9"/>
      <c r="O44" s="9"/>
      <c r="P44" s="62"/>
      <c r="Q44" s="9"/>
      <c r="R44" s="20"/>
      <c r="S44" s="19"/>
      <c r="U44" s="41"/>
    </row>
    <row r="45" spans="2:33" x14ac:dyDescent="0.2">
      <c r="B45" s="134"/>
      <c r="C45" s="21" t="s">
        <v>31</v>
      </c>
      <c r="D45" s="22" t="s">
        <v>0</v>
      </c>
      <c r="E45" s="9" t="s">
        <v>9</v>
      </c>
      <c r="F45" s="37" t="s">
        <v>43</v>
      </c>
      <c r="G45" s="9">
        <v>312</v>
      </c>
      <c r="H45" s="15">
        <v>11</v>
      </c>
      <c r="I45" s="15">
        <v>7</v>
      </c>
      <c r="J45" s="69">
        <v>5</v>
      </c>
      <c r="K45" s="9">
        <v>69</v>
      </c>
      <c r="L45" s="9">
        <v>1.4</v>
      </c>
      <c r="M45" s="19">
        <v>3.84</v>
      </c>
      <c r="N45" s="9">
        <v>1.81</v>
      </c>
      <c r="O45" s="9">
        <v>5.5</v>
      </c>
      <c r="P45" s="62">
        <v>5.38</v>
      </c>
      <c r="Q45" s="26">
        <v>0.05</v>
      </c>
      <c r="R45" s="20">
        <v>0.31059999999999999</v>
      </c>
      <c r="S45" s="47"/>
      <c r="T45" s="20"/>
      <c r="U45" s="38"/>
    </row>
    <row r="46" spans="2:33" x14ac:dyDescent="0.2">
      <c r="B46" s="134"/>
      <c r="C46" s="33" t="s">
        <v>32</v>
      </c>
      <c r="D46" s="48" t="s">
        <v>1</v>
      </c>
      <c r="E46" s="7" t="s">
        <v>9</v>
      </c>
      <c r="F46" s="39" t="s">
        <v>43</v>
      </c>
      <c r="G46" s="7">
        <v>518</v>
      </c>
      <c r="H46" s="7">
        <v>10</v>
      </c>
      <c r="I46" s="7">
        <v>5</v>
      </c>
      <c r="J46" s="70">
        <v>4</v>
      </c>
      <c r="K46" s="9">
        <v>44</v>
      </c>
      <c r="L46" s="7">
        <v>1.29</v>
      </c>
      <c r="M46" s="71">
        <v>2.34</v>
      </c>
      <c r="N46" s="7">
        <v>2.68</v>
      </c>
      <c r="O46" s="71">
        <v>3.99</v>
      </c>
      <c r="P46" s="66">
        <v>2.59</v>
      </c>
      <c r="Q46" s="7">
        <v>7.0000000000000007E-2</v>
      </c>
      <c r="R46" s="36">
        <v>0.76949999999999996</v>
      </c>
      <c r="S46" s="42">
        <v>15</v>
      </c>
      <c r="T46" s="7">
        <v>9</v>
      </c>
      <c r="U46" s="121">
        <v>84</v>
      </c>
    </row>
    <row r="47" spans="2:33" x14ac:dyDescent="0.2">
      <c r="B47" s="134"/>
      <c r="C47" s="21"/>
      <c r="E47" s="9"/>
      <c r="F47" s="37"/>
      <c r="G47" s="9"/>
      <c r="H47" s="9"/>
      <c r="I47" s="9"/>
      <c r="J47" s="69"/>
      <c r="K47" s="72"/>
      <c r="L47" s="9"/>
      <c r="M47" s="73"/>
      <c r="N47" s="9"/>
      <c r="O47" s="73"/>
      <c r="P47" s="62"/>
      <c r="Q47" s="9"/>
      <c r="R47" s="20"/>
      <c r="S47" s="40"/>
      <c r="U47" s="118"/>
    </row>
    <row r="48" spans="2:33" x14ac:dyDescent="0.2">
      <c r="B48" s="134"/>
      <c r="C48" s="49" t="s">
        <v>11</v>
      </c>
      <c r="D48" s="50" t="s">
        <v>15</v>
      </c>
      <c r="E48" s="51" t="s">
        <v>16</v>
      </c>
      <c r="F48" s="52" t="s">
        <v>36</v>
      </c>
      <c r="G48" s="53">
        <v>158</v>
      </c>
      <c r="H48" s="53" t="s">
        <v>6</v>
      </c>
      <c r="I48" s="54" t="s">
        <v>6</v>
      </c>
      <c r="J48" s="72" t="s">
        <v>6</v>
      </c>
      <c r="K48" s="53" t="s">
        <v>6</v>
      </c>
      <c r="L48" s="53" t="s">
        <v>6</v>
      </c>
      <c r="M48" s="53" t="s">
        <v>6</v>
      </c>
      <c r="N48" s="53" t="s">
        <v>6</v>
      </c>
      <c r="O48" s="53" t="s">
        <v>6</v>
      </c>
      <c r="P48" s="56">
        <v>1.64</v>
      </c>
      <c r="Q48" s="57">
        <v>0.05</v>
      </c>
      <c r="R48" s="58">
        <v>0.78</v>
      </c>
      <c r="S48" s="122" t="s">
        <v>6</v>
      </c>
      <c r="T48" s="54" t="s">
        <v>6</v>
      </c>
      <c r="U48" s="123" t="s">
        <v>6</v>
      </c>
    </row>
    <row r="49" spans="2:21" x14ac:dyDescent="0.2">
      <c r="B49" s="134"/>
      <c r="C49" s="75" t="s">
        <v>17</v>
      </c>
      <c r="D49" s="76" t="s">
        <v>18</v>
      </c>
      <c r="E49" s="86" t="s">
        <v>16</v>
      </c>
      <c r="F49" s="78" t="s">
        <v>38</v>
      </c>
      <c r="G49" s="77" t="s">
        <v>6</v>
      </c>
      <c r="H49" s="77" t="s">
        <v>6</v>
      </c>
      <c r="I49" s="77" t="s">
        <v>6</v>
      </c>
      <c r="J49" s="108" t="s">
        <v>6</v>
      </c>
      <c r="K49" s="108" t="s">
        <v>6</v>
      </c>
      <c r="L49" s="77" t="s">
        <v>6</v>
      </c>
      <c r="M49" s="77" t="s">
        <v>6</v>
      </c>
      <c r="N49" s="77" t="s">
        <v>6</v>
      </c>
      <c r="O49" s="77" t="s">
        <v>6</v>
      </c>
      <c r="P49" s="112" t="s">
        <v>6</v>
      </c>
      <c r="Q49" s="108" t="s">
        <v>6</v>
      </c>
      <c r="R49" s="110" t="s">
        <v>6</v>
      </c>
      <c r="S49" s="109" t="s">
        <v>6</v>
      </c>
      <c r="T49" s="108" t="s">
        <v>6</v>
      </c>
      <c r="U49" s="110" t="s">
        <v>6</v>
      </c>
    </row>
    <row r="50" spans="2:21" ht="17" x14ac:dyDescent="0.2">
      <c r="B50" s="134"/>
      <c r="C50" s="88" t="s">
        <v>34</v>
      </c>
      <c r="D50" s="86" t="s">
        <v>18</v>
      </c>
      <c r="E50" s="76" t="s">
        <v>16</v>
      </c>
      <c r="F50" s="89" t="s">
        <v>39</v>
      </c>
      <c r="G50" s="77" t="s">
        <v>6</v>
      </c>
      <c r="H50" s="77" t="s">
        <v>6</v>
      </c>
      <c r="I50" s="77" t="s">
        <v>6</v>
      </c>
      <c r="J50" s="108" t="s">
        <v>6</v>
      </c>
      <c r="K50" s="108" t="s">
        <v>6</v>
      </c>
      <c r="L50" s="77" t="s">
        <v>6</v>
      </c>
      <c r="M50" s="77" t="s">
        <v>6</v>
      </c>
      <c r="N50" s="77" t="s">
        <v>6</v>
      </c>
      <c r="O50" s="77" t="s">
        <v>6</v>
      </c>
      <c r="P50" s="112" t="s">
        <v>6</v>
      </c>
      <c r="Q50" s="108" t="s">
        <v>6</v>
      </c>
      <c r="R50" s="110" t="s">
        <v>6</v>
      </c>
      <c r="S50" s="109" t="s">
        <v>6</v>
      </c>
      <c r="T50" s="108" t="s">
        <v>6</v>
      </c>
      <c r="U50" s="110" t="s">
        <v>6</v>
      </c>
    </row>
    <row r="51" spans="2:21" ht="17" x14ac:dyDescent="0.2">
      <c r="B51" s="134"/>
      <c r="C51" s="23" t="s">
        <v>34</v>
      </c>
      <c r="D51" s="14" t="s">
        <v>18</v>
      </c>
      <c r="E51" s="12" t="s">
        <v>16</v>
      </c>
      <c r="F51" s="41" t="s">
        <v>40</v>
      </c>
      <c r="G51" s="9">
        <v>362</v>
      </c>
      <c r="H51" s="9">
        <v>23</v>
      </c>
      <c r="I51" s="9">
        <v>7</v>
      </c>
      <c r="J51" s="69">
        <v>6</v>
      </c>
      <c r="K51" s="9">
        <v>64</v>
      </c>
      <c r="L51" s="9">
        <v>1.59</v>
      </c>
      <c r="M51" s="9">
        <v>2.34</v>
      </c>
      <c r="N51" s="9">
        <v>1.54</v>
      </c>
      <c r="O51" s="9">
        <v>2.77</v>
      </c>
      <c r="P51" s="62">
        <v>2.36</v>
      </c>
      <c r="Q51" s="9">
        <v>0.08</v>
      </c>
      <c r="R51" s="20">
        <v>0.79190000000000005</v>
      </c>
      <c r="S51" s="19"/>
      <c r="U51" s="41"/>
    </row>
    <row r="52" spans="2:21" x14ac:dyDescent="0.2">
      <c r="B52" s="134"/>
      <c r="C52" s="16" t="s">
        <v>13</v>
      </c>
      <c r="D52" s="14" t="s">
        <v>18</v>
      </c>
      <c r="E52" s="12" t="s">
        <v>16</v>
      </c>
      <c r="F52" s="37" t="s">
        <v>43</v>
      </c>
      <c r="G52" s="9">
        <v>1569</v>
      </c>
      <c r="H52" s="9">
        <v>9</v>
      </c>
      <c r="I52" s="9">
        <v>5</v>
      </c>
      <c r="J52" s="69">
        <v>4</v>
      </c>
      <c r="K52" s="9">
        <v>44</v>
      </c>
      <c r="L52" s="9">
        <v>1.64</v>
      </c>
      <c r="M52" s="73">
        <v>2.85</v>
      </c>
      <c r="N52" s="9">
        <v>1.61</v>
      </c>
      <c r="O52" s="73">
        <v>5.89</v>
      </c>
      <c r="P52" s="62">
        <v>2.08</v>
      </c>
      <c r="Q52" s="26">
        <v>0.08</v>
      </c>
      <c r="R52" s="20">
        <v>0.88470000000000004</v>
      </c>
      <c r="S52" s="19">
        <v>14</v>
      </c>
      <c r="T52" s="9">
        <v>8</v>
      </c>
      <c r="U52" s="118">
        <v>69</v>
      </c>
    </row>
    <row r="53" spans="2:21" ht="17" x14ac:dyDescent="0.2">
      <c r="B53" s="134"/>
      <c r="C53" s="23" t="s">
        <v>8</v>
      </c>
      <c r="D53" s="24" t="s">
        <v>18</v>
      </c>
      <c r="E53" s="24" t="s">
        <v>16</v>
      </c>
      <c r="F53" s="37" t="s">
        <v>43</v>
      </c>
      <c r="G53" s="9">
        <v>5781</v>
      </c>
      <c r="H53" s="9">
        <v>14</v>
      </c>
      <c r="I53" s="9">
        <v>5</v>
      </c>
      <c r="J53" s="69">
        <v>7</v>
      </c>
      <c r="K53" s="9">
        <v>56</v>
      </c>
      <c r="L53" s="9">
        <v>1.53</v>
      </c>
      <c r="M53" s="73">
        <v>2.86</v>
      </c>
      <c r="N53" s="9">
        <v>1.61</v>
      </c>
      <c r="O53" s="73">
        <v>5.75</v>
      </c>
      <c r="P53" s="62">
        <v>1.45</v>
      </c>
      <c r="Q53" s="26">
        <v>0.04</v>
      </c>
      <c r="R53" s="20">
        <v>0.89</v>
      </c>
      <c r="S53" s="19">
        <v>21</v>
      </c>
      <c r="T53" s="9">
        <v>9</v>
      </c>
      <c r="U53" s="118">
        <v>88</v>
      </c>
    </row>
    <row r="54" spans="2:21" x14ac:dyDescent="0.2">
      <c r="B54" s="134"/>
      <c r="C54" s="94" t="s">
        <v>11</v>
      </c>
      <c r="D54" s="95" t="s">
        <v>3</v>
      </c>
      <c r="E54" s="96" t="s">
        <v>16</v>
      </c>
      <c r="F54" s="97" t="s">
        <v>41</v>
      </c>
      <c r="G54" s="98" t="s">
        <v>6</v>
      </c>
      <c r="H54" s="98" t="s">
        <v>6</v>
      </c>
      <c r="I54" s="98" t="s">
        <v>6</v>
      </c>
      <c r="J54" s="113" t="s">
        <v>6</v>
      </c>
      <c r="K54" s="113" t="s">
        <v>6</v>
      </c>
      <c r="L54" s="98" t="s">
        <v>6</v>
      </c>
      <c r="M54" s="98" t="s">
        <v>6</v>
      </c>
      <c r="N54" s="98" t="s">
        <v>6</v>
      </c>
      <c r="O54" s="98" t="s">
        <v>6</v>
      </c>
      <c r="P54" s="114" t="s">
        <v>6</v>
      </c>
      <c r="Q54" s="113" t="s">
        <v>6</v>
      </c>
      <c r="R54" s="115" t="s">
        <v>6</v>
      </c>
      <c r="S54" s="124" t="s">
        <v>6</v>
      </c>
      <c r="T54" s="113" t="s">
        <v>6</v>
      </c>
      <c r="U54" s="115" t="s">
        <v>6</v>
      </c>
    </row>
    <row r="55" spans="2:21" x14ac:dyDescent="0.2">
      <c r="B55" s="134"/>
      <c r="C55" s="106" t="s">
        <v>12</v>
      </c>
      <c r="D55" s="86" t="s">
        <v>3</v>
      </c>
      <c r="E55" s="86" t="s">
        <v>16</v>
      </c>
      <c r="F55" s="78" t="s">
        <v>37</v>
      </c>
      <c r="G55" s="77" t="s">
        <v>6</v>
      </c>
      <c r="H55" s="77" t="s">
        <v>6</v>
      </c>
      <c r="I55" s="77" t="s">
        <v>6</v>
      </c>
      <c r="J55" s="108" t="s">
        <v>6</v>
      </c>
      <c r="K55" s="108" t="s">
        <v>6</v>
      </c>
      <c r="L55" s="77" t="s">
        <v>6</v>
      </c>
      <c r="M55" s="77" t="s">
        <v>6</v>
      </c>
      <c r="N55" s="77" t="s">
        <v>6</v>
      </c>
      <c r="O55" s="77" t="s">
        <v>6</v>
      </c>
      <c r="P55" s="112" t="s">
        <v>6</v>
      </c>
      <c r="Q55" s="108" t="s">
        <v>6</v>
      </c>
      <c r="R55" s="110" t="s">
        <v>6</v>
      </c>
      <c r="S55" s="109" t="s">
        <v>6</v>
      </c>
      <c r="T55" s="108" t="s">
        <v>6</v>
      </c>
      <c r="U55" s="110" t="s">
        <v>6</v>
      </c>
    </row>
    <row r="56" spans="2:21" ht="17" x14ac:dyDescent="0.2">
      <c r="B56" s="135"/>
      <c r="C56" s="63" t="s">
        <v>31</v>
      </c>
      <c r="D56" s="64" t="s">
        <v>3</v>
      </c>
      <c r="E56" s="64" t="s">
        <v>16</v>
      </c>
      <c r="F56" s="39" t="s">
        <v>43</v>
      </c>
      <c r="G56" s="7">
        <v>2649</v>
      </c>
      <c r="H56" s="7">
        <v>8</v>
      </c>
      <c r="I56" s="7">
        <v>3</v>
      </c>
      <c r="J56" s="70">
        <v>3</v>
      </c>
      <c r="K56" s="7">
        <v>40</v>
      </c>
      <c r="L56" s="7">
        <v>1.25</v>
      </c>
      <c r="M56" s="71">
        <v>2.2400000000000002</v>
      </c>
      <c r="N56" s="7">
        <v>1.6</v>
      </c>
      <c r="O56" s="71">
        <v>4.4000000000000004</v>
      </c>
      <c r="P56" s="66">
        <v>1.71</v>
      </c>
      <c r="Q56" s="35">
        <v>0.06</v>
      </c>
      <c r="R56" s="36">
        <v>0.79</v>
      </c>
      <c r="S56" s="17">
        <v>11</v>
      </c>
      <c r="T56" s="7">
        <v>5</v>
      </c>
      <c r="U56" s="121">
        <v>57</v>
      </c>
    </row>
    <row r="57" spans="2:21" x14ac:dyDescent="0.2">
      <c r="B57" s="11"/>
      <c r="C57" s="16"/>
      <c r="F57" s="38"/>
      <c r="P57" s="16"/>
      <c r="R57" s="38"/>
      <c r="S57" s="16"/>
      <c r="T57" s="12"/>
      <c r="U57" s="38"/>
    </row>
    <row r="58" spans="2:21" x14ac:dyDescent="0.2">
      <c r="C58" s="129" t="s">
        <v>44</v>
      </c>
      <c r="D58" s="130"/>
      <c r="E58" s="130"/>
      <c r="F58" s="128"/>
      <c r="G58" s="128" t="s">
        <v>55</v>
      </c>
      <c r="H58" s="127"/>
      <c r="I58" s="127"/>
      <c r="J58" s="131"/>
      <c r="K58" s="131"/>
      <c r="L58" s="127"/>
      <c r="M58" s="127"/>
      <c r="N58" s="127"/>
      <c r="O58" s="129"/>
      <c r="P58" s="127" t="s">
        <v>53</v>
      </c>
      <c r="Q58" s="127"/>
      <c r="R58" s="127"/>
      <c r="S58" s="129" t="s">
        <v>54</v>
      </c>
      <c r="T58" s="130"/>
      <c r="U58" s="128"/>
    </row>
    <row r="59" spans="2:21" ht="52" thickBot="1" x14ac:dyDescent="0.25">
      <c r="B59" s="11"/>
      <c r="C59" s="1" t="s">
        <v>35</v>
      </c>
      <c r="D59" s="1" t="s">
        <v>4</v>
      </c>
      <c r="E59" s="31" t="s">
        <v>30</v>
      </c>
      <c r="F59" s="30" t="s">
        <v>33</v>
      </c>
      <c r="G59" s="3" t="s">
        <v>72</v>
      </c>
      <c r="H59" s="2" t="s">
        <v>5</v>
      </c>
      <c r="I59" s="28" t="s">
        <v>62</v>
      </c>
      <c r="J59" s="4" t="s">
        <v>20</v>
      </c>
      <c r="K59" s="4" t="s">
        <v>21</v>
      </c>
      <c r="L59" s="4" t="s">
        <v>56</v>
      </c>
      <c r="M59" s="4" t="s">
        <v>57</v>
      </c>
      <c r="N59" s="4" t="s">
        <v>58</v>
      </c>
      <c r="O59" s="4" t="s">
        <v>59</v>
      </c>
      <c r="P59" s="67" t="s">
        <v>70</v>
      </c>
      <c r="Q59" s="67" t="s">
        <v>69</v>
      </c>
      <c r="R59" s="29" t="s">
        <v>7</v>
      </c>
      <c r="S59" s="5" t="s">
        <v>71</v>
      </c>
      <c r="T59" s="125" t="s">
        <v>62</v>
      </c>
      <c r="U59" s="117" t="s">
        <v>29</v>
      </c>
    </row>
    <row r="60" spans="2:21" ht="17" thickTop="1" x14ac:dyDescent="0.2">
      <c r="B60" s="133" t="s">
        <v>44</v>
      </c>
      <c r="C60" s="21" t="s">
        <v>11</v>
      </c>
      <c r="D60" s="22" t="s">
        <v>0</v>
      </c>
      <c r="E60" s="9" t="s">
        <v>9</v>
      </c>
      <c r="F60" s="37" t="s">
        <v>42</v>
      </c>
      <c r="G60" s="9">
        <v>111</v>
      </c>
      <c r="H60" s="15">
        <v>186</v>
      </c>
      <c r="I60" s="15">
        <v>128</v>
      </c>
      <c r="J60" s="9">
        <v>119</v>
      </c>
      <c r="K60" s="9">
        <v>953</v>
      </c>
      <c r="L60" s="9">
        <v>1.7</v>
      </c>
      <c r="M60" s="9">
        <v>2.8</v>
      </c>
      <c r="N60" s="9">
        <v>1.9</v>
      </c>
      <c r="O60" s="9">
        <v>7.3</v>
      </c>
      <c r="P60" s="62">
        <v>2.82</v>
      </c>
      <c r="Q60" s="9">
        <v>0.04</v>
      </c>
      <c r="R60" s="20">
        <v>0.41139999999999999</v>
      </c>
      <c r="S60" s="19">
        <v>322</v>
      </c>
      <c r="T60" s="15">
        <v>327</v>
      </c>
      <c r="U60" s="41">
        <v>2702</v>
      </c>
    </row>
    <row r="61" spans="2:21" x14ac:dyDescent="0.2">
      <c r="B61" s="134"/>
      <c r="C61" s="21" t="s">
        <v>12</v>
      </c>
      <c r="D61" s="22" t="s">
        <v>0</v>
      </c>
      <c r="E61" s="9" t="s">
        <v>9</v>
      </c>
      <c r="F61" s="37" t="s">
        <v>42</v>
      </c>
      <c r="G61" s="9">
        <v>20</v>
      </c>
      <c r="H61" s="15">
        <v>152</v>
      </c>
      <c r="I61" s="9">
        <v>94</v>
      </c>
      <c r="J61" s="9">
        <v>107</v>
      </c>
      <c r="K61" s="9">
        <v>550</v>
      </c>
      <c r="L61" s="9">
        <v>1.9</v>
      </c>
      <c r="M61" s="9">
        <v>2.4</v>
      </c>
      <c r="N61" s="9">
        <v>2</v>
      </c>
      <c r="O61" s="9">
        <v>3.1</v>
      </c>
      <c r="P61" s="62">
        <v>8.57</v>
      </c>
      <c r="Q61" s="9">
        <v>0.06</v>
      </c>
      <c r="R61" s="20">
        <v>0.2059</v>
      </c>
      <c r="S61" s="19">
        <v>259</v>
      </c>
      <c r="T61" s="9">
        <v>135</v>
      </c>
      <c r="U61" s="41">
        <v>788</v>
      </c>
    </row>
    <row r="62" spans="2:21" x14ac:dyDescent="0.2">
      <c r="B62" s="134"/>
      <c r="C62" s="16" t="s">
        <v>8</v>
      </c>
      <c r="D62" s="12" t="s">
        <v>1</v>
      </c>
      <c r="E62" s="9" t="s">
        <v>9</v>
      </c>
      <c r="F62" s="37" t="s">
        <v>40</v>
      </c>
      <c r="G62" s="9" t="s">
        <v>6</v>
      </c>
      <c r="H62" s="9" t="s">
        <v>6</v>
      </c>
      <c r="I62" s="9" t="s">
        <v>6</v>
      </c>
      <c r="J62" s="9" t="s">
        <v>6</v>
      </c>
      <c r="K62" s="9" t="s">
        <v>6</v>
      </c>
      <c r="L62" s="9" t="s">
        <v>6</v>
      </c>
      <c r="M62" s="9" t="s">
        <v>6</v>
      </c>
      <c r="N62" s="9" t="s">
        <v>6</v>
      </c>
      <c r="O62" s="9" t="s">
        <v>6</v>
      </c>
      <c r="P62" s="19" t="s">
        <v>6</v>
      </c>
      <c r="Q62" s="9" t="s">
        <v>6</v>
      </c>
      <c r="R62" s="41" t="s">
        <v>6</v>
      </c>
      <c r="S62" s="19" t="s">
        <v>6</v>
      </c>
      <c r="T62" s="9" t="s">
        <v>6</v>
      </c>
      <c r="U62" s="41" t="s">
        <v>6</v>
      </c>
    </row>
    <row r="63" spans="2:21" x14ac:dyDescent="0.2">
      <c r="B63" s="134"/>
      <c r="C63" s="75" t="s">
        <v>8</v>
      </c>
      <c r="D63" s="76" t="s">
        <v>1</v>
      </c>
      <c r="E63" s="77" t="s">
        <v>9</v>
      </c>
      <c r="F63" s="78" t="s">
        <v>39</v>
      </c>
      <c r="G63" s="77" t="s">
        <v>6</v>
      </c>
      <c r="H63" s="77" t="s">
        <v>6</v>
      </c>
      <c r="I63" s="77" t="s">
        <v>6</v>
      </c>
      <c r="J63" s="108" t="s">
        <v>6</v>
      </c>
      <c r="K63" s="108" t="s">
        <v>6</v>
      </c>
      <c r="L63" s="77" t="s">
        <v>6</v>
      </c>
      <c r="M63" s="77" t="s">
        <v>6</v>
      </c>
      <c r="N63" s="77" t="s">
        <v>6</v>
      </c>
      <c r="O63" s="77" t="s">
        <v>6</v>
      </c>
      <c r="P63" s="79" t="s">
        <v>6</v>
      </c>
      <c r="Q63" s="77" t="s">
        <v>6</v>
      </c>
      <c r="R63" s="116" t="s">
        <v>6</v>
      </c>
      <c r="S63" s="79" t="s">
        <v>6</v>
      </c>
      <c r="T63" s="77" t="s">
        <v>6</v>
      </c>
      <c r="U63" s="116" t="s">
        <v>6</v>
      </c>
    </row>
    <row r="64" spans="2:21" x14ac:dyDescent="0.2">
      <c r="B64" s="134"/>
      <c r="C64" s="75" t="s">
        <v>11</v>
      </c>
      <c r="D64" s="85" t="s">
        <v>10</v>
      </c>
      <c r="E64" s="77" t="s">
        <v>9</v>
      </c>
      <c r="F64" s="78" t="s">
        <v>60</v>
      </c>
      <c r="G64" s="77" t="s">
        <v>6</v>
      </c>
      <c r="H64" s="77" t="s">
        <v>6</v>
      </c>
      <c r="I64" s="77" t="s">
        <v>6</v>
      </c>
      <c r="J64" s="108" t="s">
        <v>6</v>
      </c>
      <c r="K64" s="108" t="s">
        <v>6</v>
      </c>
      <c r="L64" s="77" t="s">
        <v>6</v>
      </c>
      <c r="M64" s="77" t="s">
        <v>6</v>
      </c>
      <c r="N64" s="77" t="s">
        <v>6</v>
      </c>
      <c r="O64" s="77" t="s">
        <v>6</v>
      </c>
      <c r="P64" s="79" t="s">
        <v>6</v>
      </c>
      <c r="Q64" s="77" t="s">
        <v>6</v>
      </c>
      <c r="R64" s="116" t="s">
        <v>6</v>
      </c>
      <c r="S64" s="79" t="s">
        <v>6</v>
      </c>
      <c r="T64" s="77" t="s">
        <v>6</v>
      </c>
      <c r="U64" s="116" t="s">
        <v>6</v>
      </c>
    </row>
    <row r="65" spans="2:21" x14ac:dyDescent="0.2">
      <c r="B65" s="134"/>
      <c r="C65" s="16" t="s">
        <v>12</v>
      </c>
      <c r="D65" s="13" t="s">
        <v>2</v>
      </c>
      <c r="E65" s="9" t="s">
        <v>9</v>
      </c>
      <c r="F65" s="37">
        <v>5781</v>
      </c>
      <c r="G65" s="9" t="s">
        <v>6</v>
      </c>
      <c r="H65" s="9" t="s">
        <v>6</v>
      </c>
      <c r="I65" s="9" t="s">
        <v>6</v>
      </c>
      <c r="J65" s="9" t="s">
        <v>6</v>
      </c>
      <c r="K65" s="9" t="s">
        <v>6</v>
      </c>
      <c r="L65" s="9" t="s">
        <v>6</v>
      </c>
      <c r="M65" s="9" t="s">
        <v>6</v>
      </c>
      <c r="N65" s="9" t="s">
        <v>6</v>
      </c>
      <c r="O65" s="9" t="s">
        <v>6</v>
      </c>
      <c r="P65" s="19" t="s">
        <v>6</v>
      </c>
      <c r="Q65" s="9" t="s">
        <v>6</v>
      </c>
      <c r="R65" s="41" t="s">
        <v>6</v>
      </c>
      <c r="S65" s="19" t="s">
        <v>6</v>
      </c>
      <c r="T65" s="9" t="s">
        <v>6</v>
      </c>
      <c r="U65" s="41" t="s">
        <v>6</v>
      </c>
    </row>
    <row r="66" spans="2:21" x14ac:dyDescent="0.2">
      <c r="B66" s="135"/>
      <c r="C66" s="33" t="s">
        <v>11</v>
      </c>
      <c r="D66" s="34" t="s">
        <v>14</v>
      </c>
      <c r="E66" s="7" t="s">
        <v>9</v>
      </c>
      <c r="F66" s="39" t="s">
        <v>42</v>
      </c>
      <c r="G66" s="7">
        <v>84</v>
      </c>
      <c r="H66" s="32">
        <v>104</v>
      </c>
      <c r="I66" s="7">
        <v>54</v>
      </c>
      <c r="J66" s="7">
        <v>75</v>
      </c>
      <c r="K66" s="7">
        <v>550</v>
      </c>
      <c r="L66" s="7">
        <v>1.78</v>
      </c>
      <c r="M66" s="7">
        <v>3.04</v>
      </c>
      <c r="N66" s="7">
        <v>1.57</v>
      </c>
      <c r="O66" s="74">
        <v>2.97</v>
      </c>
      <c r="P66" s="66">
        <v>3.44</v>
      </c>
      <c r="Q66" s="7">
        <v>0.05</v>
      </c>
      <c r="R66" s="36">
        <v>0.1963</v>
      </c>
      <c r="S66" s="17">
        <v>234</v>
      </c>
      <c r="T66" s="7">
        <v>342</v>
      </c>
      <c r="U66" s="18">
        <v>2823</v>
      </c>
    </row>
    <row r="67" spans="2:21" x14ac:dyDescent="0.2">
      <c r="B67" s="11"/>
    </row>
  </sheetData>
  <sortState xmlns:xlrd2="http://schemas.microsoft.com/office/spreadsheetml/2017/richdata2" ref="C4:U16">
    <sortCondition ref="E4:E16"/>
    <sortCondition ref="F4:F16"/>
    <sortCondition ref="D4:D16"/>
  </sortState>
  <mergeCells count="24">
    <mergeCell ref="AD25:AG25"/>
    <mergeCell ref="V25:Y25"/>
    <mergeCell ref="P25:R25"/>
    <mergeCell ref="S2:U2"/>
    <mergeCell ref="B60:B66"/>
    <mergeCell ref="B27:B33"/>
    <mergeCell ref="B4:B23"/>
    <mergeCell ref="B37:B56"/>
    <mergeCell ref="AD2:AG2"/>
    <mergeCell ref="C25:F25"/>
    <mergeCell ref="C58:F58"/>
    <mergeCell ref="C2:F2"/>
    <mergeCell ref="S25:U25"/>
    <mergeCell ref="C35:F35"/>
    <mergeCell ref="G35:O35"/>
    <mergeCell ref="P35:R35"/>
    <mergeCell ref="V2:Y2"/>
    <mergeCell ref="G25:O25"/>
    <mergeCell ref="S35:U35"/>
    <mergeCell ref="G58:O58"/>
    <mergeCell ref="P58:R58"/>
    <mergeCell ref="S58:U58"/>
    <mergeCell ref="P2:R2"/>
    <mergeCell ref="G2:O2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Table_S4_GS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BICKERT</dc:creator>
  <cp:lastModifiedBy>MANON BICKERT</cp:lastModifiedBy>
  <cp:lastPrinted>2022-05-03T14:21:13Z</cp:lastPrinted>
  <dcterms:created xsi:type="dcterms:W3CDTF">2021-10-14T15:49:39Z</dcterms:created>
  <dcterms:modified xsi:type="dcterms:W3CDTF">2023-06-09T14:47:37Z</dcterms:modified>
</cp:coreProperties>
</file>