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rhamuniversity-my.sharepoint.com/personal/kxlz14_durham_ac_uk/Documents/Documents/TALLING-MAIN/Sabbatical 2022-23/Book/Chapter 12 The Turbidity Current Pump/Marine Annual reviews paper/tables and figures/"/>
    </mc:Choice>
  </mc:AlternateContent>
  <xr:revisionPtr revIDLastSave="1" documentId="8_{2163773E-8848-4886-947A-405FCA9D53A7}" xr6:coauthVersionLast="47" xr6:coauthVersionMax="47" xr10:uidLastSave="{3388949A-3400-4BBC-9147-F10A7CCAEA53}"/>
  <bookViews>
    <workbookView xWindow="-108" yWindow="-108" windowWidth="23256" windowHeight="12576" xr2:uid="{0EB9863B-4F30-4470-AF42-85CC8AEF707E}"/>
  </bookViews>
  <sheets>
    <sheet name="Sheet1" sheetId="1" r:id="rId1"/>
  </sheets>
  <definedNames>
    <definedName name="_xlnm.Print_Area" localSheetId="0">Sheet1!$A$1:$N$30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8" i="1"/>
  <c r="F18" i="1"/>
  <c r="E18" i="1"/>
  <c r="D18" i="1"/>
  <c r="M23" i="1"/>
  <c r="M24" i="1"/>
  <c r="M25" i="1"/>
  <c r="M26" i="1"/>
  <c r="M27" i="1"/>
  <c r="M28" i="1"/>
  <c r="M29" i="1"/>
  <c r="L23" i="1"/>
  <c r="L24" i="1"/>
  <c r="L25" i="1"/>
  <c r="L26" i="1"/>
  <c r="L27" i="1"/>
  <c r="L28" i="1"/>
  <c r="L29" i="1"/>
  <c r="K23" i="1"/>
  <c r="K24" i="1"/>
  <c r="K25" i="1"/>
  <c r="K26" i="1"/>
  <c r="K27" i="1"/>
  <c r="K28" i="1"/>
  <c r="K29" i="1"/>
  <c r="J23" i="1"/>
  <c r="J24" i="1"/>
  <c r="J25" i="1"/>
  <c r="J26" i="1"/>
  <c r="J27" i="1"/>
  <c r="J28" i="1"/>
  <c r="J29" i="1"/>
  <c r="M13" i="1"/>
  <c r="M14" i="1"/>
  <c r="M15" i="1"/>
  <c r="M16" i="1"/>
  <c r="M17" i="1"/>
  <c r="M18" i="1"/>
  <c r="M19" i="1"/>
  <c r="L13" i="1"/>
  <c r="L14" i="1"/>
  <c r="L15" i="1"/>
  <c r="L16" i="1"/>
  <c r="L17" i="1"/>
  <c r="L18" i="1"/>
  <c r="L19" i="1"/>
  <c r="K13" i="1"/>
  <c r="K14" i="1"/>
  <c r="K15" i="1"/>
  <c r="K16" i="1"/>
  <c r="K17" i="1"/>
  <c r="K18" i="1"/>
  <c r="K19" i="1"/>
  <c r="J13" i="1"/>
  <c r="J14" i="1"/>
  <c r="J15" i="1"/>
  <c r="J16" i="1"/>
  <c r="J17" i="1"/>
  <c r="J18" i="1"/>
  <c r="J19" i="1"/>
  <c r="G8" i="1"/>
  <c r="M8" i="1"/>
  <c r="M7" i="1"/>
  <c r="M6" i="1"/>
  <c r="M5" i="1"/>
  <c r="M4" i="1"/>
  <c r="F8" i="1"/>
  <c r="L8" i="1"/>
  <c r="L7" i="1"/>
  <c r="L6" i="1"/>
  <c r="L5" i="1"/>
  <c r="L4" i="1"/>
  <c r="L3" i="1"/>
  <c r="E8" i="1"/>
  <c r="K8" i="1"/>
  <c r="K7" i="1"/>
  <c r="K6" i="1"/>
  <c r="K5" i="1"/>
  <c r="K4" i="1"/>
  <c r="D8" i="1"/>
  <c r="J8" i="1"/>
  <c r="J7" i="1"/>
  <c r="J6" i="1"/>
  <c r="J5" i="1"/>
  <c r="J4" i="1"/>
  <c r="J3" i="1"/>
  <c r="M3" i="1"/>
  <c r="M9" i="1"/>
  <c r="L9" i="1"/>
  <c r="K3" i="1"/>
  <c r="K9" i="1"/>
  <c r="J9" i="1"/>
</calcChain>
</file>

<file path=xl/sharedStrings.xml><?xml version="1.0" encoding="utf-8"?>
<sst xmlns="http://schemas.openxmlformats.org/spreadsheetml/2006/main" count="79" uniqueCount="41">
  <si>
    <t>place</t>
  </si>
  <si>
    <t xml:space="preserve">Ganges-Brahmaputra </t>
  </si>
  <si>
    <t>Congo River</t>
  </si>
  <si>
    <t>Oceania Rivers</t>
  </si>
  <si>
    <t>Fjords</t>
  </si>
  <si>
    <t>Amazon and Fly</t>
  </si>
  <si>
    <t>all others</t>
  </si>
  <si>
    <t>total biosp min</t>
  </si>
  <si>
    <t>total biosph max</t>
  </si>
  <si>
    <t>Burial efficiency (%) max</t>
  </si>
  <si>
    <t>Burial efficiency (%) min</t>
  </si>
  <si>
    <t>TOC min</t>
  </si>
  <si>
    <t xml:space="preserve"> TOC max</t>
  </si>
  <si>
    <t>Burial efficiency %</t>
  </si>
  <si>
    <t>% global terrest. OC supply - min</t>
  </si>
  <si>
    <t>% global terrest. OC supply - max</t>
  </si>
  <si>
    <t>% global biopsheric OC supply - min</t>
  </si>
  <si>
    <t>% global biopsheric OC supply - max</t>
  </si>
  <si>
    <t>assumes 157 Mt/yr biospheric OC from rivers</t>
  </si>
  <si>
    <t>12.54 (11.66 biospheric)</t>
  </si>
  <si>
    <t xml:space="preserve"> 3.63 (3.34 biospheric) </t>
  </si>
  <si>
    <t>2.00 (1.96 biospheric)</t>
  </si>
  <si>
    <t>sed supply</t>
  </si>
  <si>
    <t>53-150</t>
  </si>
  <si>
    <t>~7,000</t>
  </si>
  <si>
    <t xml:space="preserve">Terrestrial total &amp; biosp. OC mass flux (MtC/yr) </t>
  </si>
  <si>
    <t xml:space="preserve">135.5 (116.8 biospheric) </t>
  </si>
  <si>
    <t>30%&gt;&gt; 35%-51%</t>
  </si>
  <si>
    <t>4,500-7,500</t>
  </si>
  <si>
    <t>30%&gt;&gt; 38%-45%</t>
  </si>
  <si>
    <t>20% &gt;&gt; 31% to 38%</t>
  </si>
  <si>
    <t>20% &gt;&gt; 28% to 45%</t>
  </si>
  <si>
    <t>10% &gt;&gt; 25%-31%</t>
  </si>
  <si>
    <t>10% &gt;&gt; 20%-40%</t>
  </si>
  <si>
    <t>13.5 (12.2 biospheric)</t>
  </si>
  <si>
    <t>32.8-[134.3*] (8-40 biospheric)</t>
  </si>
  <si>
    <t>* value is not used (as 67% global TOC flux)</t>
  </si>
  <si>
    <t>assumes 200 Mt/yr total OC from rivers</t>
  </si>
  <si>
    <t>assumed Burial Efficiency of 'all other rivers' = 30%</t>
  </si>
  <si>
    <t>assumed Burial Efficiency of 'all other rivers' = 20%</t>
  </si>
  <si>
    <t>assumed Burial Efficiency of 'all other rivers' =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</si>
</sst>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C10B-881F-44CA-910E-59683C297F45}">
  <sheetPr>
    <pageSetUpPr fitToPage="1"/>
  </sheetPr>
  <dimension ref="A1:N30"/>
  <sheetViews>
    <sheetView tabSelected="1" workbookViewId="0">
      <selection sqref="A1:N30"/>
    </sheetView>
  </sheetViews>
  <sheetFormatPr defaultRowHeight="14.4" x14ac:dyDescent="0.3"/>
  <cols>
    <col min="1" max="2" width="15.6640625" customWidth="1"/>
    <col min="3" max="3" width="46" customWidth="1"/>
    <col min="4" max="4" width="32.33203125" style="2" customWidth="1"/>
    <col min="5" max="5" width="29.6640625" style="2" customWidth="1"/>
    <col min="6" max="6" width="30.5546875" style="2" customWidth="1"/>
    <col min="7" max="7" width="32.33203125" style="2" customWidth="1"/>
    <col min="8" max="8" width="22" style="2" customWidth="1"/>
    <col min="9" max="9" width="21.109375" style="2" customWidth="1"/>
    <col min="10" max="10" width="13.6640625" style="2" customWidth="1"/>
    <col min="11" max="11" width="14" style="2" customWidth="1"/>
    <col min="12" max="12" width="13.33203125" style="2" customWidth="1"/>
    <col min="13" max="13" width="15.88671875" style="2" customWidth="1"/>
    <col min="14" max="14" width="16.5546875" customWidth="1"/>
  </cols>
  <sheetData>
    <row r="1" spans="1:14" x14ac:dyDescent="0.3">
      <c r="A1" s="8"/>
      <c r="B1" s="8"/>
      <c r="C1" s="8"/>
      <c r="D1" s="6"/>
      <c r="E1" s="12" t="s">
        <v>38</v>
      </c>
      <c r="F1" s="6"/>
      <c r="G1" s="6"/>
      <c r="H1" s="6"/>
      <c r="I1" s="6"/>
      <c r="J1" s="6"/>
      <c r="K1" s="6"/>
    </row>
    <row r="2" spans="1:14" x14ac:dyDescent="0.3">
      <c r="A2" s="8" t="s">
        <v>0</v>
      </c>
      <c r="B2" s="8" t="s">
        <v>22</v>
      </c>
      <c r="C2" s="14" t="s">
        <v>25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10</v>
      </c>
      <c r="I2" s="6" t="s">
        <v>9</v>
      </c>
      <c r="J2" s="14" t="s">
        <v>11</v>
      </c>
      <c r="K2" s="14" t="s">
        <v>12</v>
      </c>
      <c r="L2" s="2" t="s">
        <v>7</v>
      </c>
      <c r="M2" s="2" t="s">
        <v>8</v>
      </c>
    </row>
    <row r="3" spans="1:14" ht="28.8" x14ac:dyDescent="0.3">
      <c r="A3" s="4" t="s">
        <v>1</v>
      </c>
      <c r="B3" s="4">
        <v>1600</v>
      </c>
      <c r="C3" s="4" t="s">
        <v>20</v>
      </c>
      <c r="D3" s="6">
        <v>1.8</v>
      </c>
      <c r="E3" s="6">
        <v>1.8</v>
      </c>
      <c r="F3" s="6">
        <v>2.1</v>
      </c>
      <c r="G3" s="6">
        <v>2.1</v>
      </c>
      <c r="H3" s="7">
        <v>0.8</v>
      </c>
      <c r="I3" s="7">
        <v>0.9</v>
      </c>
      <c r="J3" s="6">
        <f>D3*H3</f>
        <v>1.4400000000000002</v>
      </c>
      <c r="K3" s="7">
        <f>E3*I3</f>
        <v>1.62</v>
      </c>
      <c r="L3" s="7">
        <f>F3*H3</f>
        <v>1.6800000000000002</v>
      </c>
      <c r="M3" s="7">
        <f>G3*I3</f>
        <v>1.8900000000000001</v>
      </c>
      <c r="N3" s="8"/>
    </row>
    <row r="4" spans="1:14" x14ac:dyDescent="0.3">
      <c r="A4" s="4" t="s">
        <v>2</v>
      </c>
      <c r="B4" s="4" t="s">
        <v>23</v>
      </c>
      <c r="C4" s="4" t="s">
        <v>21</v>
      </c>
      <c r="D4" s="6">
        <v>1</v>
      </c>
      <c r="E4" s="6">
        <v>1</v>
      </c>
      <c r="F4" s="6">
        <v>1.2</v>
      </c>
      <c r="G4" s="6">
        <v>1.2</v>
      </c>
      <c r="H4" s="7">
        <v>0.6</v>
      </c>
      <c r="I4" s="7">
        <v>0.9</v>
      </c>
      <c r="J4" s="6">
        <f>D4*H4</f>
        <v>0.6</v>
      </c>
      <c r="K4" s="7">
        <f t="shared" ref="K4:K8" si="0">E4*I4</f>
        <v>0.9</v>
      </c>
      <c r="L4" s="7">
        <f>F4*H4</f>
        <v>0.72</v>
      </c>
      <c r="M4" s="7">
        <f t="shared" ref="M4:M8" si="1">G4*I4</f>
        <v>1.08</v>
      </c>
      <c r="N4" s="8"/>
    </row>
    <row r="5" spans="1:14" x14ac:dyDescent="0.3">
      <c r="A5" s="4" t="s">
        <v>3</v>
      </c>
      <c r="B5" s="4" t="s">
        <v>24</v>
      </c>
      <c r="C5" s="4" t="s">
        <v>35</v>
      </c>
      <c r="D5" s="9">
        <v>16.399999999999999</v>
      </c>
      <c r="E5" s="9">
        <v>16.399999999999999</v>
      </c>
      <c r="F5" s="9">
        <v>5.0999999999999996</v>
      </c>
      <c r="G5" s="9">
        <v>25.5</v>
      </c>
      <c r="H5" s="7">
        <v>0.6</v>
      </c>
      <c r="I5" s="7">
        <v>0.9</v>
      </c>
      <c r="J5" s="6">
        <f>D5*H5</f>
        <v>9.8399999999999981</v>
      </c>
      <c r="K5" s="7">
        <f t="shared" si="0"/>
        <v>14.76</v>
      </c>
      <c r="L5" s="7">
        <f>F5*H5</f>
        <v>3.0599999999999996</v>
      </c>
      <c r="M5" s="7">
        <f t="shared" si="1"/>
        <v>22.95</v>
      </c>
      <c r="N5" s="8"/>
    </row>
    <row r="6" spans="1:14" x14ac:dyDescent="0.3">
      <c r="A6" s="4" t="s">
        <v>4</v>
      </c>
      <c r="B6" s="4">
        <v>813</v>
      </c>
      <c r="C6" s="4" t="s">
        <v>34</v>
      </c>
      <c r="D6" s="9">
        <v>6.8</v>
      </c>
      <c r="E6" s="9">
        <v>6.8</v>
      </c>
      <c r="F6" s="6">
        <v>7.8</v>
      </c>
      <c r="G6" s="6">
        <v>7.8</v>
      </c>
      <c r="H6" s="10">
        <v>0.6</v>
      </c>
      <c r="I6" s="10">
        <v>0.8</v>
      </c>
      <c r="J6" s="6">
        <f>D6*H6</f>
        <v>4.08</v>
      </c>
      <c r="K6" s="7">
        <f t="shared" si="0"/>
        <v>5.44</v>
      </c>
      <c r="L6" s="7">
        <f>F6*H6</f>
        <v>4.68</v>
      </c>
      <c r="M6" s="7">
        <f t="shared" si="1"/>
        <v>6.24</v>
      </c>
      <c r="N6" s="8"/>
    </row>
    <row r="7" spans="1:14" x14ac:dyDescent="0.3">
      <c r="A7" s="4" t="s">
        <v>5</v>
      </c>
      <c r="B7" s="4">
        <v>930</v>
      </c>
      <c r="C7" s="4" t="s">
        <v>19</v>
      </c>
      <c r="D7" s="9">
        <v>6.3</v>
      </c>
      <c r="E7" s="9">
        <v>6.3</v>
      </c>
      <c r="F7" s="6">
        <v>7.4</v>
      </c>
      <c r="G7" s="6">
        <v>7.4</v>
      </c>
      <c r="H7" s="10">
        <v>0.3</v>
      </c>
      <c r="I7" s="10">
        <v>0.3</v>
      </c>
      <c r="J7" s="6">
        <f>D7*H7</f>
        <v>1.89</v>
      </c>
      <c r="K7" s="7">
        <f t="shared" si="0"/>
        <v>1.89</v>
      </c>
      <c r="L7" s="7">
        <f>F7*H7</f>
        <v>2.2200000000000002</v>
      </c>
      <c r="M7" s="7">
        <f t="shared" si="1"/>
        <v>2.2200000000000002</v>
      </c>
      <c r="N7" s="8"/>
    </row>
    <row r="8" spans="1:14" x14ac:dyDescent="0.3">
      <c r="A8" s="5" t="s">
        <v>6</v>
      </c>
      <c r="B8" s="5" t="s">
        <v>28</v>
      </c>
      <c r="C8" s="5" t="s">
        <v>26</v>
      </c>
      <c r="D8" s="6">
        <f>100-(SUM(D3:D7))</f>
        <v>67.7</v>
      </c>
      <c r="E8" s="6">
        <f t="shared" ref="E8:G8" si="2">100-(SUM(E3:E7))</f>
        <v>67.7</v>
      </c>
      <c r="F8" s="6">
        <f t="shared" si="2"/>
        <v>76.400000000000006</v>
      </c>
      <c r="G8" s="6">
        <f t="shared" si="2"/>
        <v>56</v>
      </c>
      <c r="H8" s="11">
        <v>0.3</v>
      </c>
      <c r="I8" s="11">
        <v>0.3</v>
      </c>
      <c r="J8" s="6">
        <f>D8*H8</f>
        <v>20.309999999999999</v>
      </c>
      <c r="K8" s="7">
        <f t="shared" si="0"/>
        <v>20.309999999999999</v>
      </c>
      <c r="L8" s="7">
        <f>F8*H8</f>
        <v>22.92</v>
      </c>
      <c r="M8" s="7">
        <f t="shared" si="1"/>
        <v>16.8</v>
      </c>
      <c r="N8" s="8"/>
    </row>
    <row r="9" spans="1:14" x14ac:dyDescent="0.3">
      <c r="A9" s="8"/>
      <c r="B9" s="8"/>
      <c r="C9" s="8"/>
      <c r="D9" s="6"/>
      <c r="E9" s="6"/>
      <c r="F9" s="6"/>
      <c r="G9" s="6"/>
      <c r="H9" s="7"/>
      <c r="I9" s="7"/>
      <c r="J9" s="12">
        <f>SUM(J3:J8)</f>
        <v>38.159999999999997</v>
      </c>
      <c r="K9" s="12">
        <f t="shared" ref="K9:M9" si="3">SUM(K3:K8)</f>
        <v>44.92</v>
      </c>
      <c r="L9" s="12">
        <f t="shared" si="3"/>
        <v>35.28</v>
      </c>
      <c r="M9" s="12">
        <f t="shared" si="3"/>
        <v>51.179999999999993</v>
      </c>
      <c r="N9" s="13" t="s">
        <v>13</v>
      </c>
    </row>
    <row r="10" spans="1:14" x14ac:dyDescent="0.3">
      <c r="A10" s="15"/>
      <c r="B10" s="15"/>
      <c r="C10" s="20" t="s">
        <v>36</v>
      </c>
      <c r="D10" s="16" t="s">
        <v>37</v>
      </c>
      <c r="E10" s="16"/>
      <c r="G10" s="16" t="s">
        <v>18</v>
      </c>
      <c r="H10" s="17"/>
      <c r="I10" s="17"/>
      <c r="J10" s="18"/>
      <c r="K10" s="2" t="s">
        <v>29</v>
      </c>
      <c r="M10" s="2" t="s">
        <v>27</v>
      </c>
      <c r="N10" s="19"/>
    </row>
    <row r="11" spans="1:14" x14ac:dyDescent="0.3">
      <c r="H11" s="3"/>
      <c r="I11" s="3"/>
      <c r="N11" s="1"/>
    </row>
    <row r="12" spans="1:14" x14ac:dyDescent="0.3">
      <c r="A12" s="8"/>
      <c r="B12" s="8"/>
      <c r="C12" s="8"/>
      <c r="D12" s="6"/>
      <c r="E12" s="12" t="s">
        <v>39</v>
      </c>
      <c r="F12" s="6"/>
      <c r="G12" s="6"/>
      <c r="H12" s="7"/>
      <c r="I12" s="7"/>
      <c r="J12" s="6"/>
      <c r="K12" s="6"/>
      <c r="L12" s="6"/>
      <c r="M12" s="6"/>
      <c r="N12" s="13"/>
    </row>
    <row r="13" spans="1:14" ht="28.8" x14ac:dyDescent="0.3">
      <c r="A13" s="4" t="s">
        <v>1</v>
      </c>
      <c r="B13" s="4">
        <v>1600</v>
      </c>
      <c r="C13" s="4" t="s">
        <v>20</v>
      </c>
      <c r="D13" s="6">
        <v>1.8</v>
      </c>
      <c r="E13" s="6">
        <v>1.8</v>
      </c>
      <c r="F13" s="6">
        <v>2.1</v>
      </c>
      <c r="G13" s="6">
        <v>2.1</v>
      </c>
      <c r="H13" s="7">
        <v>0.8</v>
      </c>
      <c r="I13" s="7">
        <v>0.9</v>
      </c>
      <c r="J13" s="6">
        <f>D13*H13</f>
        <v>1.4400000000000002</v>
      </c>
      <c r="K13" s="7">
        <f>E13*I13</f>
        <v>1.62</v>
      </c>
      <c r="L13" s="7">
        <f>F13*H13</f>
        <v>1.6800000000000002</v>
      </c>
      <c r="M13" s="7">
        <f>G13*I13</f>
        <v>1.8900000000000001</v>
      </c>
      <c r="N13" s="13"/>
    </row>
    <row r="14" spans="1:14" x14ac:dyDescent="0.3">
      <c r="A14" s="4" t="s">
        <v>2</v>
      </c>
      <c r="B14" s="4" t="s">
        <v>23</v>
      </c>
      <c r="C14" s="4" t="s">
        <v>21</v>
      </c>
      <c r="D14" s="6">
        <v>1</v>
      </c>
      <c r="E14" s="6">
        <v>1</v>
      </c>
      <c r="F14" s="6">
        <v>1.2</v>
      </c>
      <c r="G14" s="6">
        <v>1.2</v>
      </c>
      <c r="H14" s="7">
        <v>0.6</v>
      </c>
      <c r="I14" s="7">
        <v>0.9</v>
      </c>
      <c r="J14" s="6">
        <f>D14*H14</f>
        <v>0.6</v>
      </c>
      <c r="K14" s="7">
        <f t="shared" ref="K14:K18" si="4">E14*I14</f>
        <v>0.9</v>
      </c>
      <c r="L14" s="7">
        <f>F14*H14</f>
        <v>0.72</v>
      </c>
      <c r="M14" s="7">
        <f t="shared" ref="M14:M18" si="5">G14*I14</f>
        <v>1.08</v>
      </c>
      <c r="N14" s="13"/>
    </row>
    <row r="15" spans="1:14" x14ac:dyDescent="0.3">
      <c r="A15" s="4" t="s">
        <v>3</v>
      </c>
      <c r="B15" s="4" t="s">
        <v>24</v>
      </c>
      <c r="C15" s="4" t="s">
        <v>35</v>
      </c>
      <c r="D15" s="9">
        <v>16.399999999999999</v>
      </c>
      <c r="E15" s="9">
        <v>16.399999999999999</v>
      </c>
      <c r="F15" s="9">
        <v>5.0999999999999996</v>
      </c>
      <c r="G15" s="9">
        <v>25.5</v>
      </c>
      <c r="H15" s="7">
        <v>0.6</v>
      </c>
      <c r="I15" s="7">
        <v>0.9</v>
      </c>
      <c r="J15" s="6">
        <f>D15*H15</f>
        <v>9.8399999999999981</v>
      </c>
      <c r="K15" s="7">
        <f t="shared" si="4"/>
        <v>14.76</v>
      </c>
      <c r="L15" s="7">
        <f>F15*H15</f>
        <v>3.0599999999999996</v>
      </c>
      <c r="M15" s="7">
        <f t="shared" si="5"/>
        <v>22.95</v>
      </c>
      <c r="N15" s="13"/>
    </row>
    <row r="16" spans="1:14" x14ac:dyDescent="0.3">
      <c r="A16" s="4" t="s">
        <v>4</v>
      </c>
      <c r="B16" s="4">
        <v>813</v>
      </c>
      <c r="C16" s="4" t="s">
        <v>34</v>
      </c>
      <c r="D16" s="9">
        <v>6.8</v>
      </c>
      <c r="E16" s="9">
        <v>6.8</v>
      </c>
      <c r="F16" s="6">
        <v>7.8</v>
      </c>
      <c r="G16" s="6">
        <v>7.8</v>
      </c>
      <c r="H16" s="10">
        <v>0.6</v>
      </c>
      <c r="I16" s="10">
        <v>0.8</v>
      </c>
      <c r="J16" s="6">
        <f>D16*H16</f>
        <v>4.08</v>
      </c>
      <c r="K16" s="7">
        <f t="shared" si="4"/>
        <v>5.44</v>
      </c>
      <c r="L16" s="7">
        <f>F16*H16</f>
        <v>4.68</v>
      </c>
      <c r="M16" s="7">
        <f t="shared" si="5"/>
        <v>6.24</v>
      </c>
      <c r="N16" s="13"/>
    </row>
    <row r="17" spans="1:14" x14ac:dyDescent="0.3">
      <c r="A17" s="4" t="s">
        <v>5</v>
      </c>
      <c r="B17" s="4">
        <v>930</v>
      </c>
      <c r="C17" s="4" t="s">
        <v>19</v>
      </c>
      <c r="D17" s="9">
        <v>6.3</v>
      </c>
      <c r="E17" s="9">
        <v>6.3</v>
      </c>
      <c r="F17" s="6">
        <v>7.4</v>
      </c>
      <c r="G17" s="6">
        <v>7.4</v>
      </c>
      <c r="H17" s="10">
        <v>0.3</v>
      </c>
      <c r="I17" s="10">
        <v>0.3</v>
      </c>
      <c r="J17" s="6">
        <f>D17*H17</f>
        <v>1.89</v>
      </c>
      <c r="K17" s="7">
        <f t="shared" si="4"/>
        <v>1.89</v>
      </c>
      <c r="L17" s="7">
        <f>F17*H17</f>
        <v>2.2200000000000002</v>
      </c>
      <c r="M17" s="7">
        <f t="shared" si="5"/>
        <v>2.2200000000000002</v>
      </c>
      <c r="N17" s="13"/>
    </row>
    <row r="18" spans="1:14" x14ac:dyDescent="0.3">
      <c r="A18" s="5" t="s">
        <v>6</v>
      </c>
      <c r="B18" s="5" t="s">
        <v>28</v>
      </c>
      <c r="C18" s="5" t="s">
        <v>26</v>
      </c>
      <c r="D18" s="6">
        <f>100-(SUM(D13:D17))</f>
        <v>67.7</v>
      </c>
      <c r="E18" s="6">
        <f t="shared" ref="E18:G18" si="6">100-(SUM(E13:E17))</f>
        <v>67.7</v>
      </c>
      <c r="F18" s="6">
        <f t="shared" si="6"/>
        <v>76.400000000000006</v>
      </c>
      <c r="G18" s="6">
        <f t="shared" si="6"/>
        <v>56</v>
      </c>
      <c r="H18" s="11">
        <v>0.2</v>
      </c>
      <c r="I18" s="11">
        <v>0.2</v>
      </c>
      <c r="J18" s="6">
        <f>D18*H18</f>
        <v>13.540000000000001</v>
      </c>
      <c r="K18" s="7">
        <f t="shared" si="4"/>
        <v>13.540000000000001</v>
      </c>
      <c r="L18" s="7">
        <f>F18*H18</f>
        <v>15.280000000000001</v>
      </c>
      <c r="M18" s="7">
        <f t="shared" si="5"/>
        <v>11.200000000000001</v>
      </c>
      <c r="N18" s="13"/>
    </row>
    <row r="19" spans="1:14" x14ac:dyDescent="0.3">
      <c r="A19" s="8"/>
      <c r="B19" s="8"/>
      <c r="C19" s="8"/>
      <c r="D19" s="6"/>
      <c r="E19" s="6"/>
      <c r="F19" s="6"/>
      <c r="G19" s="6"/>
      <c r="H19" s="7"/>
      <c r="I19" s="7"/>
      <c r="J19" s="12">
        <f>SUM(J13:J18)</f>
        <v>31.39</v>
      </c>
      <c r="K19" s="12">
        <f t="shared" ref="K19:M19" si="7">SUM(K13:K18)</f>
        <v>38.150000000000006</v>
      </c>
      <c r="L19" s="12">
        <f t="shared" si="7"/>
        <v>27.64</v>
      </c>
      <c r="M19" s="12">
        <f t="shared" si="7"/>
        <v>45.58</v>
      </c>
      <c r="N19" s="13" t="s">
        <v>13</v>
      </c>
    </row>
    <row r="20" spans="1:14" x14ac:dyDescent="0.3">
      <c r="A20" s="15"/>
      <c r="B20" s="15"/>
      <c r="C20" s="20" t="s">
        <v>36</v>
      </c>
      <c r="D20" s="16" t="s">
        <v>37</v>
      </c>
      <c r="E20" s="16"/>
      <c r="G20" s="16" t="s">
        <v>18</v>
      </c>
      <c r="H20" s="17"/>
      <c r="I20" s="17"/>
      <c r="J20" s="18"/>
      <c r="K20" s="2" t="s">
        <v>30</v>
      </c>
      <c r="M20" s="2" t="s">
        <v>31</v>
      </c>
      <c r="N20" s="19"/>
    </row>
    <row r="21" spans="1:14" x14ac:dyDescent="0.3">
      <c r="H21" s="3"/>
      <c r="I21" s="3"/>
      <c r="N21" s="1"/>
    </row>
    <row r="22" spans="1:14" x14ac:dyDescent="0.3">
      <c r="A22" s="8"/>
      <c r="B22" s="8"/>
      <c r="C22" s="8"/>
      <c r="D22" s="6"/>
      <c r="E22" s="12" t="s">
        <v>40</v>
      </c>
      <c r="F22" s="6"/>
      <c r="G22" s="6"/>
      <c r="H22" s="6"/>
      <c r="I22" s="6"/>
      <c r="J22" s="6"/>
      <c r="K22" s="6"/>
      <c r="L22" s="6"/>
      <c r="M22" s="6"/>
      <c r="N22" s="13"/>
    </row>
    <row r="23" spans="1:14" ht="28.8" x14ac:dyDescent="0.3">
      <c r="A23" s="4" t="s">
        <v>1</v>
      </c>
      <c r="B23" s="4">
        <v>1600</v>
      </c>
      <c r="C23" s="4" t="s">
        <v>20</v>
      </c>
      <c r="D23" s="6">
        <v>1.8</v>
      </c>
      <c r="E23" s="6">
        <v>1.8</v>
      </c>
      <c r="F23" s="6">
        <v>2.1</v>
      </c>
      <c r="G23" s="6">
        <v>2.1</v>
      </c>
      <c r="H23" s="7">
        <v>0.8</v>
      </c>
      <c r="I23" s="7">
        <v>0.9</v>
      </c>
      <c r="J23" s="6">
        <f>D23*H23</f>
        <v>1.4400000000000002</v>
      </c>
      <c r="K23" s="7">
        <f>E23*I23</f>
        <v>1.62</v>
      </c>
      <c r="L23" s="7">
        <f>F23*H23</f>
        <v>1.6800000000000002</v>
      </c>
      <c r="M23" s="7">
        <f>G23*I23</f>
        <v>1.8900000000000001</v>
      </c>
      <c r="N23" s="13"/>
    </row>
    <row r="24" spans="1:14" x14ac:dyDescent="0.3">
      <c r="A24" s="4" t="s">
        <v>2</v>
      </c>
      <c r="B24" s="4" t="s">
        <v>23</v>
      </c>
      <c r="C24" s="4" t="s">
        <v>21</v>
      </c>
      <c r="D24" s="6">
        <v>1</v>
      </c>
      <c r="E24" s="6">
        <v>1</v>
      </c>
      <c r="F24" s="6">
        <v>1.2</v>
      </c>
      <c r="G24" s="6">
        <v>1.2</v>
      </c>
      <c r="H24" s="7">
        <v>0.6</v>
      </c>
      <c r="I24" s="7">
        <v>0.9</v>
      </c>
      <c r="J24" s="6">
        <f>D24*H24</f>
        <v>0.6</v>
      </c>
      <c r="K24" s="7">
        <f t="shared" ref="K24:K28" si="8">E24*I24</f>
        <v>0.9</v>
      </c>
      <c r="L24" s="7">
        <f>F24*H24</f>
        <v>0.72</v>
      </c>
      <c r="M24" s="7">
        <f t="shared" ref="M24:M28" si="9">G24*I24</f>
        <v>1.08</v>
      </c>
      <c r="N24" s="13"/>
    </row>
    <row r="25" spans="1:14" x14ac:dyDescent="0.3">
      <c r="A25" s="4" t="s">
        <v>3</v>
      </c>
      <c r="B25" s="4" t="s">
        <v>24</v>
      </c>
      <c r="C25" s="4" t="s">
        <v>35</v>
      </c>
      <c r="D25" s="9">
        <v>16.399999999999999</v>
      </c>
      <c r="E25" s="9">
        <v>16.399999999999999</v>
      </c>
      <c r="F25" s="9">
        <v>5.0999999999999996</v>
      </c>
      <c r="G25" s="9">
        <v>25.5</v>
      </c>
      <c r="H25" s="7">
        <v>0.6</v>
      </c>
      <c r="I25" s="7">
        <v>0.9</v>
      </c>
      <c r="J25" s="6">
        <f>D25*H25</f>
        <v>9.8399999999999981</v>
      </c>
      <c r="K25" s="7">
        <f t="shared" si="8"/>
        <v>14.76</v>
      </c>
      <c r="L25" s="7">
        <f>F25*H25</f>
        <v>3.0599999999999996</v>
      </c>
      <c r="M25" s="7">
        <f t="shared" si="9"/>
        <v>22.95</v>
      </c>
      <c r="N25" s="13"/>
    </row>
    <row r="26" spans="1:14" x14ac:dyDescent="0.3">
      <c r="A26" s="4" t="s">
        <v>4</v>
      </c>
      <c r="B26" s="4">
        <v>813</v>
      </c>
      <c r="C26" s="4" t="s">
        <v>34</v>
      </c>
      <c r="D26" s="9">
        <v>6.8</v>
      </c>
      <c r="E26" s="9">
        <v>6.8</v>
      </c>
      <c r="F26" s="6">
        <v>7.8</v>
      </c>
      <c r="G26" s="6">
        <v>7.8</v>
      </c>
      <c r="H26" s="10">
        <v>0.6</v>
      </c>
      <c r="I26" s="10">
        <v>0.8</v>
      </c>
      <c r="J26" s="6">
        <f>D26*H26</f>
        <v>4.08</v>
      </c>
      <c r="K26" s="7">
        <f t="shared" si="8"/>
        <v>5.44</v>
      </c>
      <c r="L26" s="7">
        <f>F26*H26</f>
        <v>4.68</v>
      </c>
      <c r="M26" s="7">
        <f t="shared" si="9"/>
        <v>6.24</v>
      </c>
      <c r="N26" s="13"/>
    </row>
    <row r="27" spans="1:14" x14ac:dyDescent="0.3">
      <c r="A27" s="4" t="s">
        <v>5</v>
      </c>
      <c r="B27" s="4">
        <v>930</v>
      </c>
      <c r="C27" s="4" t="s">
        <v>19</v>
      </c>
      <c r="D27" s="9">
        <v>6.3</v>
      </c>
      <c r="E27" s="9">
        <v>6.3</v>
      </c>
      <c r="F27" s="6">
        <v>7.4</v>
      </c>
      <c r="G27" s="6">
        <v>7.4</v>
      </c>
      <c r="H27" s="10">
        <v>0.3</v>
      </c>
      <c r="I27" s="10">
        <v>0.3</v>
      </c>
      <c r="J27" s="6">
        <f>D27*H27</f>
        <v>1.89</v>
      </c>
      <c r="K27" s="7">
        <f t="shared" si="8"/>
        <v>1.89</v>
      </c>
      <c r="L27" s="7">
        <f>F27*H27</f>
        <v>2.2200000000000002</v>
      </c>
      <c r="M27" s="7">
        <f t="shared" si="9"/>
        <v>2.2200000000000002</v>
      </c>
      <c r="N27" s="13"/>
    </row>
    <row r="28" spans="1:14" x14ac:dyDescent="0.3">
      <c r="A28" s="5" t="s">
        <v>6</v>
      </c>
      <c r="B28" s="5" t="s">
        <v>28</v>
      </c>
      <c r="C28" s="5" t="s">
        <v>26</v>
      </c>
      <c r="D28" s="6">
        <f>100-(SUM(D23:D27))</f>
        <v>67.7</v>
      </c>
      <c r="E28" s="6">
        <f t="shared" ref="E28:G28" si="10">100-(SUM(E23:E27))</f>
        <v>67.7</v>
      </c>
      <c r="F28" s="6">
        <f t="shared" si="10"/>
        <v>76.400000000000006</v>
      </c>
      <c r="G28" s="6">
        <f t="shared" si="10"/>
        <v>56</v>
      </c>
      <c r="H28" s="11">
        <v>0.1</v>
      </c>
      <c r="I28" s="11">
        <v>0.1</v>
      </c>
      <c r="J28" s="6">
        <f>D28*H28</f>
        <v>6.7700000000000005</v>
      </c>
      <c r="K28" s="7">
        <f t="shared" si="8"/>
        <v>6.7700000000000005</v>
      </c>
      <c r="L28" s="7">
        <f>F28*H28</f>
        <v>7.6400000000000006</v>
      </c>
      <c r="M28" s="7">
        <f t="shared" si="9"/>
        <v>5.6000000000000005</v>
      </c>
      <c r="N28" s="13"/>
    </row>
    <row r="29" spans="1:14" x14ac:dyDescent="0.3">
      <c r="A29" s="8"/>
      <c r="B29" s="8"/>
      <c r="C29" s="8"/>
      <c r="D29" s="6"/>
      <c r="E29" s="6"/>
      <c r="F29" s="6"/>
      <c r="G29" s="6"/>
      <c r="H29" s="7"/>
      <c r="I29" s="7"/>
      <c r="J29" s="12">
        <f>SUM(J23:J28)</f>
        <v>24.619999999999997</v>
      </c>
      <c r="K29" s="12">
        <f t="shared" ref="K29:M29" si="11">SUM(K23:K28)</f>
        <v>31.380000000000003</v>
      </c>
      <c r="L29" s="12">
        <f t="shared" si="11"/>
        <v>20</v>
      </c>
      <c r="M29" s="12">
        <f t="shared" si="11"/>
        <v>39.979999999999997</v>
      </c>
      <c r="N29" s="13" t="s">
        <v>13</v>
      </c>
    </row>
    <row r="30" spans="1:14" x14ac:dyDescent="0.3">
      <c r="C30" s="20" t="s">
        <v>36</v>
      </c>
      <c r="D30" s="16" t="s">
        <v>37</v>
      </c>
      <c r="E30" s="16"/>
      <c r="G30" s="16" t="s">
        <v>18</v>
      </c>
      <c r="H30" s="3"/>
      <c r="I30" s="3"/>
      <c r="K30" s="2" t="s">
        <v>32</v>
      </c>
      <c r="M30" s="2" t="s">
        <v>33</v>
      </c>
    </row>
  </sheetData>
  <pageMargins left="0.7" right="0.7" top="0.75" bottom="0.75" header="0.3" footer="0.3"/>
  <pageSetup paperSize="9" scale="2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6FA132875026468E41DE754843A828" ma:contentTypeVersion="19" ma:contentTypeDescription="Create a new document." ma:contentTypeScope="" ma:versionID="cd24d05dd1311987331046dd608a87f4">
  <xsd:schema xmlns:xsd="http://www.w3.org/2001/XMLSchema" xmlns:xs="http://www.w3.org/2001/XMLSchema" xmlns:p="http://schemas.microsoft.com/office/2006/metadata/properties" xmlns:ns2="8e4f097b-460b-4751-9222-ad4d52e473ff" xmlns:ns3="afc826db-1b30-4a79-97c4-9a3961d0c198" targetNamespace="http://schemas.microsoft.com/office/2006/metadata/properties" ma:root="true" ma:fieldsID="3423bc0401f57a61984a43c2da07f9a5" ns2:_="" ns3:_="">
    <xsd:import namespace="8e4f097b-460b-4751-9222-ad4d52e473ff"/>
    <xsd:import namespace="afc826db-1b30-4a79-97c4-9a3961d0c1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f097b-460b-4751-9222-ad4d52e473f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0beb4005-3d2e-4b1d-80a7-e46880e275ea}" ma:internalName="TaxCatchAll" ma:showField="CatchAllData" ma:web="8e4f097b-460b-4751-9222-ad4d52e473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c826db-1b30-4a79-97c4-9a3961d0c1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cbb45ad-fa9e-4bc0-81b8-a2b63f0d71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78BED-B385-4317-8BC5-98156DA59D2D}"/>
</file>

<file path=customXml/itemProps2.xml><?xml version="1.0" encoding="utf-8"?>
<ds:datastoreItem xmlns:ds="http://schemas.openxmlformats.org/officeDocument/2006/customXml" ds:itemID="{BC3A8421-38B2-4B8B-8C39-18E044F7329D}"/>
</file>

<file path=customXml/itemProps3.xml><?xml version="1.0" encoding="utf-8"?>
<ds:datastoreItem xmlns:ds="http://schemas.openxmlformats.org/officeDocument/2006/customXml" ds:itemID="{DC2343F5-F861-408F-873F-EF869E5EB1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kxlz14</dc:creator>
  <cp:lastModifiedBy>TALLING, PETER J.</cp:lastModifiedBy>
  <cp:lastPrinted>2023-03-21T10:31:23Z</cp:lastPrinted>
  <dcterms:created xsi:type="dcterms:W3CDTF">2023-02-17T12:29:20Z</dcterms:created>
  <dcterms:modified xsi:type="dcterms:W3CDTF">2023-03-21T10:31:24Z</dcterms:modified>
</cp:coreProperties>
</file>