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tarina Magalhães\Desktop\EMOSE - ISME - second submmision\Tables\"/>
    </mc:Choice>
  </mc:AlternateContent>
  <bookViews>
    <workbookView xWindow="0" yWindow="0" windowWidth="23040" windowHeight="8904" activeTab="2"/>
  </bookViews>
  <sheets>
    <sheet name="Readme" sheetId="1" r:id="rId1"/>
    <sheet name="EMOSE_SAMPLING_DESIGN" sheetId="2" r:id="rId2"/>
    <sheet name="EMOSE_SAMPLES_METHODS" sheetId="3" r:id="rId3"/>
    <sheet name="EMOSE_SAMPLES_ENVIRONMENT" sheetId="4" r:id="rId4"/>
    <sheet name="EMOSE_SAMPLES_EXTRACTION" sheetId="5" r:id="rId5"/>
    <sheet name="SEQUENCING RUNS" sheetId="6" r:id="rId6"/>
  </sheets>
  <definedNames>
    <definedName name="_xlnm._FilterDatabase" localSheetId="3" hidden="1">EMOSE_SAMPLES_ENVIRONMENT!$A$5:$R$170</definedName>
    <definedName name="_xlnm._FilterDatabase" localSheetId="4" hidden="1">EMOSE_SAMPLES_EXTRACTION!$A$5:$AA$170</definedName>
    <definedName name="_xlnm._FilterDatabase" localSheetId="2" hidden="1">EMOSE_SAMPLES_METHODS!$A$5:$AM$170</definedName>
    <definedName name="_xlnm._FilterDatabase" localSheetId="5" hidden="1">'SEQUENCING RUNS'!$A$5:$AQ$268</definedName>
  </definedNames>
  <calcPr calcId="162913"/>
  <extLst>
    <ext uri="GoogleSheetsCustomDataVersion1">
      <go:sheetsCustomData xmlns:go="http://customooxmlschemas.google.com/" r:id="rId10" roundtripDataSignature="AMtx7miM4/PkeNylOicaIWuT1Fgt4lYI6Q=="/>
    </ext>
  </extLst>
</workbook>
</file>

<file path=xl/calcChain.xml><?xml version="1.0" encoding="utf-8"?>
<calcChain xmlns="http://schemas.openxmlformats.org/spreadsheetml/2006/main">
  <c r="J278" i="6" l="1"/>
  <c r="J277" i="6"/>
  <c r="J276" i="6"/>
  <c r="J275" i="6"/>
  <c r="J274" i="6"/>
  <c r="J273" i="6"/>
  <c r="J272" i="6"/>
  <c r="J271" i="6"/>
  <c r="J268" i="6"/>
  <c r="J267" i="6"/>
  <c r="J266" i="6"/>
  <c r="J265" i="6"/>
  <c r="J264" i="6"/>
  <c r="J263" i="6"/>
  <c r="J262" i="6"/>
  <c r="J261" i="6"/>
  <c r="J260" i="6"/>
  <c r="J259" i="6"/>
  <c r="J258" i="6"/>
  <c r="J257" i="6"/>
  <c r="J256" i="6"/>
  <c r="J255" i="6"/>
  <c r="J254" i="6"/>
  <c r="J253" i="6"/>
  <c r="J252" i="6"/>
  <c r="J251" i="6"/>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S208" i="6"/>
  <c r="J208" i="6"/>
  <c r="S207" i="6"/>
  <c r="J207" i="6"/>
  <c r="S206" i="6"/>
  <c r="J206" i="6"/>
  <c r="S205"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S155" i="6"/>
  <c r="J155" i="6"/>
  <c r="S154" i="6"/>
  <c r="J154" i="6"/>
  <c r="S153" i="6"/>
  <c r="J153" i="6"/>
  <c r="S152"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D5" i="6"/>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D5" i="6" s="1"/>
  <c r="AE5" i="6" s="1"/>
  <c r="AF5" i="6" s="1"/>
  <c r="AG5" i="6" s="1"/>
  <c r="AH5" i="6" s="1"/>
  <c r="AI5" i="6" s="1"/>
  <c r="AJ5" i="6" s="1"/>
  <c r="AK5" i="6" s="1"/>
  <c r="AL5" i="6" s="1"/>
  <c r="AM5" i="6" s="1"/>
  <c r="AN5" i="6" s="1"/>
  <c r="AO5" i="6" s="1"/>
  <c r="AP5" i="6" s="1"/>
  <c r="AQ5" i="6" s="1"/>
  <c r="V109" i="5"/>
  <c r="S109" i="5"/>
  <c r="V108" i="5"/>
  <c r="S108" i="5"/>
  <c r="V107" i="5"/>
  <c r="S107" i="5"/>
  <c r="V106" i="5"/>
  <c r="S106" i="5"/>
  <c r="V105" i="5"/>
  <c r="S105" i="5"/>
  <c r="V104" i="5"/>
  <c r="S104" i="5"/>
  <c r="V103" i="5"/>
  <c r="S103" i="5"/>
  <c r="V102" i="5"/>
  <c r="S102" i="5"/>
  <c r="V101" i="5"/>
  <c r="S101" i="5"/>
  <c r="V100" i="5"/>
  <c r="S100" i="5"/>
  <c r="V99" i="5"/>
  <c r="S99" i="5"/>
  <c r="S98" i="5" s="1"/>
  <c r="V98" i="5"/>
  <c r="G98" i="5"/>
  <c r="V95" i="5"/>
  <c r="S95" i="5"/>
  <c r="V94" i="5"/>
  <c r="S94" i="5"/>
  <c r="V93" i="5"/>
  <c r="S93" i="5"/>
  <c r="V92" i="5"/>
  <c r="S92" i="5"/>
  <c r="V88" i="5"/>
  <c r="S88" i="5"/>
  <c r="V87" i="5"/>
  <c r="S87" i="5"/>
  <c r="V86" i="5"/>
  <c r="S86" i="5"/>
  <c r="V85" i="5"/>
  <c r="S85" i="5"/>
  <c r="V84" i="5"/>
  <c r="S84" i="5"/>
  <c r="V83" i="5"/>
  <c r="S83" i="5"/>
  <c r="V82" i="5"/>
  <c r="S82" i="5"/>
  <c r="V81" i="5"/>
  <c r="S81" i="5"/>
  <c r="G81" i="5"/>
  <c r="V80" i="5"/>
  <c r="S80" i="5"/>
  <c r="V79" i="5"/>
  <c r="S79" i="5"/>
  <c r="V78" i="5"/>
  <c r="S78" i="5"/>
  <c r="V77" i="5"/>
  <c r="S77" i="5"/>
  <c r="V76" i="5"/>
  <c r="S76" i="5"/>
  <c r="V75" i="5"/>
  <c r="S75" i="5"/>
  <c r="V74" i="5"/>
  <c r="S74" i="5"/>
  <c r="V73" i="5"/>
  <c r="S73" i="5"/>
  <c r="V72" i="5"/>
  <c r="S72" i="5"/>
  <c r="V71" i="5"/>
  <c r="S71" i="5"/>
  <c r="V70" i="5"/>
  <c r="S70" i="5"/>
  <c r="V69" i="5"/>
  <c r="S69" i="5"/>
  <c r="S68" i="5" s="1"/>
  <c r="V68" i="5"/>
  <c r="G68" i="5"/>
  <c r="V67" i="5"/>
  <c r="S67" i="5"/>
  <c r="V66" i="5"/>
  <c r="S66" i="5"/>
  <c r="V65" i="5"/>
  <c r="S65" i="5"/>
  <c r="V64" i="5"/>
  <c r="S64" i="5"/>
  <c r="V61" i="5"/>
  <c r="S61" i="5"/>
  <c r="V60" i="5"/>
  <c r="S60" i="5"/>
  <c r="G60" i="5"/>
  <c r="S59" i="5"/>
  <c r="S58" i="5"/>
  <c r="S57" i="5"/>
  <c r="S56" i="5"/>
  <c r="S54" i="5" s="1"/>
  <c r="S37" i="5" s="1"/>
  <c r="S55" i="5"/>
  <c r="V54" i="5"/>
  <c r="G54" i="5"/>
  <c r="V53" i="5"/>
  <c r="S53" i="5"/>
  <c r="V52" i="5"/>
  <c r="S52" i="5"/>
  <c r="V51" i="5"/>
  <c r="S51" i="5"/>
  <c r="V50" i="5"/>
  <c r="S50" i="5"/>
  <c r="V49" i="5"/>
  <c r="S49" i="5"/>
  <c r="V48" i="5"/>
  <c r="S48" i="5"/>
  <c r="S36" i="5" s="1"/>
  <c r="G48" i="5"/>
  <c r="V47" i="5"/>
  <c r="S47" i="5"/>
  <c r="V46" i="5"/>
  <c r="S46" i="5"/>
  <c r="V45" i="5"/>
  <c r="S45" i="5"/>
  <c r="S38" i="5" s="1"/>
  <c r="V44" i="5"/>
  <c r="S44" i="5"/>
  <c r="V43" i="5"/>
  <c r="S43" i="5"/>
  <c r="V42" i="5"/>
  <c r="S42" i="5"/>
  <c r="V41" i="5"/>
  <c r="S41" i="5"/>
  <c r="V40" i="5"/>
  <c r="S40" i="5"/>
  <c r="V39" i="5"/>
  <c r="S39" i="5"/>
  <c r="V38" i="5"/>
  <c r="G38" i="5"/>
  <c r="V37" i="5"/>
  <c r="G37" i="5"/>
  <c r="V36" i="5"/>
  <c r="G36" i="5"/>
  <c r="V35" i="5"/>
  <c r="S35" i="5"/>
  <c r="V32" i="5"/>
  <c r="S32" i="5"/>
  <c r="V31" i="5"/>
  <c r="S31" i="5"/>
  <c r="V30" i="5"/>
  <c r="S30" i="5"/>
  <c r="V29" i="5"/>
  <c r="S29" i="5"/>
  <c r="V28" i="5"/>
  <c r="S28" i="5"/>
  <c r="V27" i="5"/>
  <c r="S27" i="5"/>
  <c r="V26" i="5"/>
  <c r="S26" i="5"/>
  <c r="V25" i="5"/>
  <c r="S25" i="5"/>
  <c r="V24" i="5"/>
  <c r="S24" i="5"/>
  <c r="V23" i="5"/>
  <c r="S23" i="5"/>
  <c r="V22" i="5"/>
  <c r="S22" i="5"/>
  <c r="V21" i="5"/>
  <c r="S21" i="5"/>
  <c r="V20" i="5"/>
  <c r="S20" i="5"/>
  <c r="S19" i="5" s="1"/>
  <c r="V19" i="5"/>
  <c r="V18" i="5"/>
  <c r="S18" i="5"/>
  <c r="V17" i="5"/>
  <c r="S17" i="5"/>
  <c r="V16" i="5"/>
  <c r="S16" i="5"/>
  <c r="V15" i="5"/>
  <c r="S15" i="5"/>
  <c r="V14" i="5"/>
  <c r="S14" i="5"/>
  <c r="V13" i="5"/>
  <c r="S13" i="5"/>
  <c r="V12" i="5"/>
  <c r="S12" i="5"/>
  <c r="V11" i="5"/>
  <c r="S11" i="5"/>
  <c r="V10" i="5"/>
  <c r="S10" i="5"/>
  <c r="S9" i="5" s="1"/>
  <c r="V9" i="5"/>
  <c r="V8" i="5"/>
  <c r="S8" i="5"/>
  <c r="V7" i="5"/>
  <c r="S7" i="5"/>
  <c r="V6" i="5"/>
  <c r="S6" i="5"/>
  <c r="AU174" i="4"/>
  <c r="AT174" i="4"/>
  <c r="AR174" i="4"/>
  <c r="AQ174" i="4"/>
  <c r="AP174" i="4"/>
  <c r="AN174" i="4"/>
  <c r="AM174" i="4"/>
  <c r="AL174" i="4"/>
  <c r="AK174" i="4"/>
  <c r="AJ174" i="4"/>
  <c r="AI174" i="4"/>
  <c r="AH174" i="4"/>
  <c r="AG174" i="4"/>
  <c r="AF174" i="4"/>
  <c r="AE174" i="4"/>
  <c r="AD174" i="4"/>
  <c r="AC174" i="4"/>
  <c r="AB174" i="4"/>
  <c r="AA174" i="4"/>
  <c r="Z174" i="4"/>
  <c r="Y174" i="4"/>
  <c r="X174" i="4"/>
  <c r="W174" i="4"/>
  <c r="V174" i="4"/>
  <c r="U174" i="4"/>
  <c r="T174" i="4"/>
  <c r="S174" i="4"/>
  <c r="AU173" i="4"/>
  <c r="AT173" i="4"/>
  <c r="AR173" i="4"/>
  <c r="AQ173" i="4"/>
  <c r="AP173" i="4"/>
  <c r="AN173" i="4"/>
  <c r="AM173" i="4"/>
  <c r="AL173" i="4"/>
  <c r="AK173" i="4"/>
  <c r="AJ173" i="4"/>
  <c r="AI173" i="4"/>
  <c r="AE173" i="4"/>
  <c r="AD173" i="4"/>
  <c r="AC173" i="4"/>
  <c r="AB173" i="4"/>
  <c r="AA173" i="4"/>
  <c r="Z173" i="4"/>
  <c r="Y173" i="4"/>
  <c r="X173" i="4"/>
  <c r="W173" i="4"/>
  <c r="V173" i="4"/>
  <c r="U173" i="4"/>
  <c r="T173" i="4"/>
  <c r="S173" i="4"/>
  <c r="AU172" i="4"/>
  <c r="AT172" i="4"/>
  <c r="AR172" i="4"/>
  <c r="AQ172" i="4"/>
  <c r="AP172" i="4"/>
  <c r="AN172" i="4"/>
  <c r="AM172" i="4"/>
  <c r="AL172" i="4"/>
  <c r="AK172" i="4"/>
  <c r="AJ172" i="4"/>
  <c r="AI172" i="4"/>
  <c r="AH172" i="4"/>
  <c r="AG172" i="4"/>
  <c r="AF172" i="4"/>
  <c r="AE172" i="4"/>
  <c r="AD172" i="4"/>
  <c r="AC172" i="4"/>
  <c r="AB172" i="4"/>
  <c r="AA172" i="4"/>
  <c r="Z172" i="4"/>
  <c r="Y172" i="4"/>
  <c r="X172" i="4"/>
  <c r="W172" i="4"/>
  <c r="V172" i="4"/>
  <c r="U172" i="4"/>
  <c r="T172" i="4"/>
  <c r="S172" i="4"/>
  <c r="R4" i="4"/>
  <c r="Q4" i="4"/>
  <c r="P4" i="4"/>
  <c r="AM32" i="3"/>
  <c r="AM9" i="3"/>
  <c r="AL9" i="3"/>
  <c r="AA6" i="3"/>
</calcChain>
</file>

<file path=xl/sharedStrings.xml><?xml version="1.0" encoding="utf-8"?>
<sst xmlns="http://schemas.openxmlformats.org/spreadsheetml/2006/main" count="16299" uniqueCount="2875">
  <si>
    <r>
      <rPr>
        <b/>
        <sz val="14"/>
        <color rgb="FF000000"/>
        <rFont val="Calibri"/>
      </rPr>
      <t>Supplementary Table S2 -</t>
    </r>
    <r>
      <rPr>
        <sz val="14"/>
        <color rgb="FF000000"/>
        <rFont val="Calibri"/>
      </rPr>
      <t xml:space="preserve"> This table contains several sheets with detailed information on the EMOSE sampling campaign. Relevant samples were filtered, for the raw metadata table, please see PANGEA repository at </t>
    </r>
    <r>
      <rPr>
        <u/>
        <sz val="14"/>
        <color rgb="FF1155CC"/>
        <rFont val="Calibri"/>
      </rPr>
      <t>https://doi.pangaea.de/10.1594/PANGAEA.879516</t>
    </r>
  </si>
  <si>
    <t>EMOSE_SAMPLING_DESIGN: Indicates which sampling containers (20L) were pooled for the different protocols, and how sampling was designed to increase the odds of getting "true" sampling replicates.</t>
  </si>
  <si>
    <t>EMOSE_SAMPLES_METHODS: Provides annotations about each sample, including sampling and filtration methods, type of filters used, volume filtered, filtration time, preservation method, additional comments, and url links to the relevant logsheets (pdf).</t>
  </si>
  <si>
    <t>EMOSE_SAMPLES_ENVIRONMENT: Provides annotations about each sample, including geolocation, sampling depth, ENVO terms, and environmental context such as temperature, salinity and flow cytometry counts (virus, prokaryotes and small eukaryotes).</t>
  </si>
  <si>
    <t>EMOSE_SAMPLES_EXTRACTION: Provides annotations about the extraction of each sample, including the plan for analyses (priority list) and the extraction yield (quantity of DNA) for each sample.</t>
  </si>
  <si>
    <t>SEQUENCING RUNS: Provides information about the sequencing of samples and related IDs.</t>
  </si>
  <si>
    <t xml:space="preserve">On day 1, the 20L-bottles were filled in order (1-75) and were pooled according to this matrix for the 1L, 2.5L, 10L &amp; 100L filtrations in order to minimise the sampling bias of the ship drifting during sampling. </t>
  </si>
  <si>
    <t>bottle #</t>
  </si>
  <si>
    <t>Filtrations 1L, 2.5L and 10L</t>
  </si>
  <si>
    <t>Filtration (&gt;20-0.8-0.2) 100L</t>
  </si>
  <si>
    <t>Filtration (R1 &gt;20-3-0.2) 100L</t>
  </si>
  <si>
    <t>Filtration (R2 &gt;20-3-0.2) 100L</t>
  </si>
  <si>
    <t>Filtration (R3 &gt;20-3-0.2) 100L</t>
  </si>
  <si>
    <t>Filtration (R1-1 &gt;20-3-filtrate-0.2) 100L</t>
  </si>
  <si>
    <t>Filtration (R1-2 &gt;20-3-filtrate-0.2) 100L</t>
  </si>
  <si>
    <t>Filtration (R1-3 &gt;20-3-filtrate-0.2) 100L</t>
  </si>
  <si>
    <t>Filtration (R1-4 &gt;20-3-filtrate-0.2) 100L</t>
  </si>
  <si>
    <t>Filtration (R1-5 &gt;20-3-filtrate-0.2) 100L</t>
  </si>
  <si>
    <t>not used</t>
  </si>
  <si>
    <t>PARAMETER</t>
  </si>
  <si>
    <t>Sample ID</t>
  </si>
  <si>
    <t>Sample title</t>
  </si>
  <si>
    <t>Sample description</t>
  </si>
  <si>
    <t>Campaign label</t>
  </si>
  <si>
    <t>Station label</t>
  </si>
  <si>
    <t>Event label</t>
  </si>
  <si>
    <t>Event device label</t>
  </si>
  <si>
    <t>Event comment</t>
  </si>
  <si>
    <t>Sample material</t>
  </si>
  <si>
    <t>Sample method</t>
  </si>
  <si>
    <t>Sample Method</t>
  </si>
  <si>
    <t>Filtration</t>
  </si>
  <si>
    <t>Sample Repository</t>
  </si>
  <si>
    <t>Sample Comment</t>
  </si>
  <si>
    <t>Uniform resource locator/link to metadata file</t>
  </si>
  <si>
    <t>PI</t>
  </si>
  <si>
    <t>Pesant</t>
  </si>
  <si>
    <t>pesant</t>
  </si>
  <si>
    <t>METHOD</t>
  </si>
  <si>
    <t>used on board to prepare samples (Pesant et al. submitted)</t>
  </si>
  <si>
    <t>reported on logsheets or by data curators</t>
  </si>
  <si>
    <t>published at PANGAEA, Data Publisher for Earth and Environmental Science (www.pangaea.de)</t>
  </si>
  <si>
    <t>COMMENT</t>
  </si>
  <si>
    <t>EMOSE_barcode#</t>
  </si>
  <si>
    <t>EMOSE_event-datetime_station#_event-type_environmental-feature_(depth)_protocol-label_size-fraction_sample-barcode</t>
  </si>
  <si>
    <t>narrative</t>
  </si>
  <si>
    <t>EMOSE_event-datetime_station#_event-type</t>
  </si>
  <si>
    <t>sampling bottles #</t>
  </si>
  <si>
    <t>short label describing the target analysis (BGC=biogeochemistry, IMG=imaging, SEQ=sequencing) and specifics of the methodology and sampling device (N=net, W=pump/bottles/bucket, CW=concentrated by tangential filtration)</t>
  </si>
  <si>
    <t>of replicate samples (EMOSE_barcode#)</t>
  </si>
  <si>
    <t>of aliquots (EMOSE_barcode#), i.e. when the sample material was split into several containers</t>
  </si>
  <si>
    <t>operator</t>
  </si>
  <si>
    <t>lower threshold (in micrometres) of the size fraction</t>
  </si>
  <si>
    <t>device used for the lower threshold of the size fraction</t>
  </si>
  <si>
    <t>upper threshold (in micrometres) of the size fraction</t>
  </si>
  <si>
    <t>device used for the upper threshold of the size fraction</t>
  </si>
  <si>
    <t>sample container description, as per protocol (see Sample Comments for deviations)</t>
  </si>
  <si>
    <t>volume (L)</t>
  </si>
  <si>
    <t>time start</t>
  </si>
  <si>
    <t>time end</t>
  </si>
  <si>
    <t>sample content description, as per protocol (see Sample Comments for deviations)</t>
  </si>
  <si>
    <t>chemical treatment of the processed sample, as per protocol (see Sample Comments for deviations)</t>
  </si>
  <si>
    <t>temperature treatment for storage, as per protocol (see Sample Comments for deviations)</t>
  </si>
  <si>
    <t>value of the sample barcode that was printed on stickers and affixed on logsheets and the sample container</t>
  </si>
  <si>
    <t>as per protocol (see Sample Comments for deviations)</t>
  </si>
  <si>
    <t>about the sample identification</t>
  </si>
  <si>
    <t>about the sampling event</t>
  </si>
  <si>
    <t>about the protocol used to prepare the sample</t>
  </si>
  <si>
    <t>about the sample size-fractionation</t>
  </si>
  <si>
    <t>about the processing time</t>
  </si>
  <si>
    <t>about the sample content</t>
  </si>
  <si>
    <t>about the sample container</t>
  </si>
  <si>
    <t>about the chemical treatment</t>
  </si>
  <si>
    <t>about the temperature treatment</t>
  </si>
  <si>
    <t>of the event logsheet (pdf) where this sample was collected</t>
  </si>
  <si>
    <t>of the wetlab logsheet (pdf) where this sample was recorded</t>
  </si>
  <si>
    <t>Row# / Column#</t>
  </si>
  <si>
    <t>EMOSE_N010000413</t>
  </si>
  <si>
    <t>EMOSE_201705300746Z_DAY1_PUMP_SRF_(3m)_SEQ-(1L-on-sterivex)_W&gt;0.22_N010000413</t>
  </si>
  <si>
    <t>This sample (EMOSE_N010000413)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EMOSE_N010000990,EMOSE_N010000419</t>
  </si>
  <si>
    <t>EMOSE2017</t>
  </si>
  <si>
    <t>DAY1</t>
  </si>
  <si>
    <t>EMOSE_201705300746Z_DAY1_EVENT-PUMP</t>
  </si>
  <si>
    <t>High volume well pump</t>
  </si>
  <si>
    <t>75x 25L carboys were filled with 20L of unfiltered, whole sea water. Carboys were numbered from 1 to 75 and filled in that order. Carboys were washed with diluted bleach (10%) the day before and rinced abundantly twice with sample water before being filled.</t>
  </si>
  <si>
    <t>sampling-bottle(s)#16</t>
  </si>
  <si>
    <t>SEQ-(1L-on-sterivex)_W&gt;0.22</t>
  </si>
  <si>
    <t>In protocole SEQ-(1L-on-sterivex)_W&gt;0.22, the sample material was not pre-filtered and concentrated on 0.22-micrometres, using a Sterivex filter unit (ref:SVGPB1010) with a Millipore polyethersulfone membrane. A volume of 1 Litres was filtered and the Sterivex filter unit (ref:SVGPB1010) with a Millipore polyethersulfone membrane was packaged in a sterile Whirl-pack bag, treated with no addition of chemicals, labelled with a barcode identification sticker, flash frozen in liquid nitrogen and stored in a freezer at -80 degree Celsius. Note 1: The filtration lasted 14 minutes, starting at 11:04 and ending at 11:18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</si>
  <si>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EMOSE_N010000990,EMOSE_N010000419</t>
  </si>
  <si>
    <t>none</t>
  </si>
  <si>
    <t>Magalhaes, Pesant, Tomasino</t>
  </si>
  <si>
    <t>Sterivex filter unit (ref:SVGPB1010) with a Millipore polyethersulfone membrane</t>
  </si>
  <si>
    <t>&gt;0.22</t>
  </si>
  <si>
    <t>Whirl-pack bag</t>
  </si>
  <si>
    <t>particulate matter (ENVO:01000060) including planktonic material (ENVO:01000063) on a Millipore polyethersulfone membrane</t>
  </si>
  <si>
    <t>flash-frozen in liquid nitrogen and stored in a freezer at -80 degree Celsius</t>
  </si>
  <si>
    <t>Genoscope, National Sequencing Centre, Paris, France</t>
  </si>
  <si>
    <t>http://store.pangaea.de/Projects/EMOSE2017/LOGSHEETS/EMOSE_201705300746Z_DAY1_EVENT-PUMP.pdf</t>
  </si>
  <si>
    <t>http://store.pangaea.de/Projects/EMOSE2017/LOGSHEETS/EMOSE_201705300746Z_DAY1_WETLAB_wholewater_R01.pdf</t>
  </si>
  <si>
    <t>EMOSE_N010000990</t>
  </si>
  <si>
    <t>EMOSE_201705300746Z_DAY1_PUMP_SRF_(3m)_SEQ-(1L-on-sterivex)_W&gt;0.22_N010000990</t>
  </si>
  <si>
    <t>This sample (EMOSE_N010000990)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EMOSE_N010000413,EMOSE_N010000419</t>
  </si>
  <si>
    <t>EMOSE_N010000413,EMOSE_N010000419</t>
  </si>
  <si>
    <t>N010000413</t>
  </si>
  <si>
    <t>http://store.pangaea.de/Projects/EMOSE2017/LOGSHEETS/EMOSE_201705300746Z_DAY1_WETLAB_wholewater_R02.pdf</t>
  </si>
  <si>
    <t>EMOSE_N010000419</t>
  </si>
  <si>
    <t>EMOSE_201705300746Z_DAY1_PUMP_SRF_(3m)_SEQ-(1L-on-sterivex)_W&gt;0.22_N010000419</t>
  </si>
  <si>
    <t>This sample (EMOSE_N010000419)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EMOSE_N010000413,EMOSE_N010000990</t>
  </si>
  <si>
    <t>sampling-bottle(s)#46</t>
  </si>
  <si>
    <t>EMOSE_N010000413,EMOSE_N010000990</t>
  </si>
  <si>
    <t>http://store.pangaea.de/Projects/EMOSE2017/LOGSHEETS/EMOSE_201705300746Z_DAY1_WETLAB_wholewater_R03.pdf</t>
  </si>
  <si>
    <t>EMOSE_N020000414</t>
  </si>
  <si>
    <t>EMOSE_201705300746Z_DAY1_PUMP_SRF_(3m)_SEQ-(2.5L-on-sterivex)_W&gt;0.22_N020000414</t>
  </si>
  <si>
    <t>This sample (EMOSE_N020000414) was created in silico using samples EMOSE_N010000414, EMOSE_N010000416, EMOSE_N010000415 and EMOSE_N010000417.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The pooled samples were extracted separately and parts of the DNA from each replicate (100 ng each) are pooled before sequencing. This sample may be used for example in biodiversity and metagenomics studies of prokaryotes and eukaryotes. This sample has replicate sample(s): EMOSE_N020000421,EMOSE_N020000991.</t>
  </si>
  <si>
    <t>sampling-bottle(s)#16,46</t>
  </si>
  <si>
    <t>SEQ-(2.5L-on-sterivex)_W&gt;0.22</t>
  </si>
  <si>
    <t>In protocole SEQ-(2.5L-on-sterivex)_W&gt;0.22, the sample material was not pre-filtered and concentrated on 0.22-micrometres, using a Sterivex filter unit (ref:SVGPB1010) with a Millipore polyethersulfone membrane. A volume of 10 Litres was filtered and the Sterivex filter unit (ref:SVGPB1010) with a Millipore polyethersulfone membrane was packaged in a sterile Whirl-pack bag, treated with no addition of chemicals, labelled with a barcode identification sticker, flash frozen in liquid nitrogen and stored in a freezer at -80 degree Celsius. Note 1: The filtration lasted 58 minutes, starting at 11:53 and ending at 12:51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</si>
  <si>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EMOSE_N020000421,EMOSE_N020000991</t>
  </si>
  <si>
    <t>This sample was created in vitro by combining parts of the DNA material extracted from samples EMOSE_N010000414, EMOSE_N010000415, EMOSE_N010000416, EMOSE_N010000417</t>
  </si>
  <si>
    <t>EMOSE_N010000414</t>
  </si>
  <si>
    <t>EMOSE_201705300746Z_DAY1_PUMP_SRF_(3m)_SEQ-(2.5L-on-sterivex)_W&gt;0.22_N010000414</t>
  </si>
  <si>
    <t>This sample (EMOSE_N010000414)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EMOSE_N010000416,EMOSE_N010000421,EMOSE_N010000423,EMOSE_N010000991,EMOSE_N010000993,EMOSE_N010000415,EMOSE_N010000417,EMOSE_N010000420,EMOSE_N010000422,EMOSE_N010000992,EMOSE_N010000994</t>
  </si>
  <si>
    <t>In protocole SEQ-(2.5L-on-sterivex)_W&gt;0.22, the sample material was not pre-filtered and concentrated on 0.22-micrometres, using a Sterivex filter unit (ref:SVGPB1010) with a Millipore polyethersulfone membrane. A volume of 2.5 Litres was filtered and the Sterivex filter unit (ref:SVGPB1010) with a Millipore polyethersulfone membrane was packaged in a sterile Whirl-pack bag, treated with no addition of chemicals, labelled with a barcode identification sticker, flash frozen in liquid nitrogen and stored in a freezer at -80 degree Celsius. Note 1: The filtration lasted 58 minutes, starting at 11:53 and ending at 12:51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</si>
  <si>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EMOSE_N010000416,EMOSE_N010000421,EMOSE_N010000423,EMOSE_N010000991,EMOSE_N010000993,EMOSE_N010000415,EMOSE_N010000417,EMOSE_N010000420,EMOSE_N010000422,EMOSE_N010000992,EMOSE_N010000994</t>
  </si>
  <si>
    <t>EMOSE_N010000416</t>
  </si>
  <si>
    <t>EMOSE_201705300746Z_DAY1_PUMP_SRF_(3m)_SEQ-(2.5L-on-sterivex)_W&gt;0.22_N010000416</t>
  </si>
  <si>
    <t>This sample (EMOSE_N010000416)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EMOSE_N010000414,EMOSE_N010000421,EMOSE_N010000423,EMOSE_N010000991,EMOSE_N010000993,EMOSE_N010000415,EMOSE_N010000417,EMOSE_N010000420,EMOSE_N010000422,EMOSE_N010000992,EMOSE_N010000994</t>
  </si>
  <si>
    <t>EMOSE_N010000414,EMOSE_N010000421,EMOSE_N010000423,EMOSE_N010000991,EMOSE_N010000993,EMOSE_N010000415,EMOSE_N010000417,EMOSE_N010000420,EMOSE_N010000422,EMOSE_N010000992,EMOSE_N010000994</t>
  </si>
  <si>
    <t>EMOSE_N010000415</t>
  </si>
  <si>
    <t>EMOSE_201705300746Z_DAY1_PUMP_SRF_(3m)_SEQ-(2.5L-on-sterivex)_W&gt;0.22_N010000415</t>
  </si>
  <si>
    <t>This sample (EMOSE_N010000415)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EMOSE_N010000414,EMOSE_N010000416,EMOSE_N010000421,EMOSE_N010000423,EMOSE_N010000991,EMOSE_N010000993,EMOSE_N010000417,EMOSE_N010000420,EMOSE_N010000422,EMOSE_N010000992,EMOSE_N010000994</t>
  </si>
  <si>
    <t>EMOSE_N010000414,EMOSE_N010000416,EMOSE_N010000421,EMOSE_N010000423,EMOSE_N010000991,EMOSE_N010000993,EMOSE_N010000417,EMOSE_N010000420,EMOSE_N010000422,EMOSE_N010000992,EMOSE_N010000994</t>
  </si>
  <si>
    <t>EMOSE_N010000417</t>
  </si>
  <si>
    <t>EMOSE_201705300746Z_DAY1_PUMP_SRF_(3m)_SEQ-(2.5L-on-sterivex)_W&gt;0.22_N010000417</t>
  </si>
  <si>
    <t>This sample (EMOSE_N010000417)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EMOSE_N010000414,EMOSE_N010000416,EMOSE_N010000421,EMOSE_N010000423,EMOSE_N010000991,EMOSE_N010000993,EMOSE_N010000415,EMOSE_N010000420,EMOSE_N010000422,EMOSE_N010000992,EMOSE_N010000994</t>
  </si>
  <si>
    <t>EMOSE_N010000414,EMOSE_N010000416,EMOSE_N010000421,EMOSE_N010000423,EMOSE_N010000991,EMOSE_N010000993,EMOSE_N010000415,EMOSE_N010000420,EMOSE_N010000422,EMOSE_N010000992,EMOSE_N010000994</t>
  </si>
  <si>
    <t>EMOSE_N020000421</t>
  </si>
  <si>
    <t>EMOSE_201705300746Z_DAY1_PUMP_SRF_(3m)_SEQ-(2.5L-on-sterivex)_W&gt;0.22_N020000421</t>
  </si>
  <si>
    <t>This sample (EMOSE_N020000421) was created in silico using samples EMOSE_N010000421/EMOSE_N010000423/EMOSE_N010000420/EMOSE_N010000422.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The pooled samples were extracted separately and parts of the DNA from each replicate (100 ng each) are pooled before sequencing. This sample may be used for example in biodiversity and metagenomics studies of prokaryotes and eukaryotes. This sample has replicate sample(s): EMOSE_N020000414,EMOSE_N020000991</t>
  </si>
  <si>
    <t>In protocole SEQ-(2.5L-on-sterivex)_W&gt;0.22, the sample material was not pre-filtered and concentrated on 0.22-micrometres, using a Sterivex filter unit (ref:SVGPB1010) with a Millipore polyethersulfone membrane. A volume of 2.5 Litres was filtered and the Sterivex filter unit (ref:SVGPB1010) with a Millipore polyethersulfone membrane was packaged in a sterile Whirl-pack bag, treated with no addition of chemicals, labelled with a barcode identification sticker, flash frozen in liquid nitrogen and stored in a freezer at -80 degree Celsius. Note 1: The filtration lasted 58 minutes, starting at 13:12 and ending at 14:10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</si>
  <si>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EMOSE_N020000414,EMOSE_N020000991</t>
  </si>
  <si>
    <t>This sample was created in vitro by combining parts of the DNA material extracted from samples EMOSE_N010000420, EMOSE_N010000421, EMOSE_N010000422, EMOSE_N010000423</t>
  </si>
  <si>
    <t>EMOSE_N010000421</t>
  </si>
  <si>
    <t>EMOSE_201705300746Z_DAY1_PUMP_SRF_(3m)_SEQ-(2.5L-on-sterivex)_W&gt;0.22_N010000421</t>
  </si>
  <si>
    <t>This sample (EMOSE_N010000421)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EMOSE_N010000414,EMOSE_N010000416,EMOSE_N010000423,EMOSE_N010000991,EMOSE_N010000993,EMOSE_N010000415,EMOSE_N010000417,EMOSE_N010000420,EMOSE_N010000422,EMOSE_N010000992,EMOSE_N010000994</t>
  </si>
  <si>
    <t>EMOSE_N010000414,EMOSE_N010000416,EMOSE_N010000423,EMOSE_N010000991,EMOSE_N010000993,EMOSE_N010000415,EMOSE_N010000417,EMOSE_N010000420,EMOSE_N010000422,EMOSE_N010000992,EMOSE_N010000994</t>
  </si>
  <si>
    <t>EMOSE_N010000423</t>
  </si>
  <si>
    <t>EMOSE_201705300746Z_DAY1_PUMP_SRF_(3m)_SEQ-(2.5L-on-sterivex)_W&gt;0.22_N010000423</t>
  </si>
  <si>
    <t>This sample (EMOSE_N010000423)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EMOSE_N010000414,EMOSE_N010000416,EMOSE_N010000421,EMOSE_N010000991,EMOSE_N010000993,EMOSE_N010000415,EMOSE_N010000417,EMOSE_N010000420,EMOSE_N010000422,EMOSE_N010000992,EMOSE_N010000994</t>
  </si>
  <si>
    <t>EMOSE_N010000414,EMOSE_N010000416,EMOSE_N010000421,EMOSE_N010000991,EMOSE_N010000993,EMOSE_N010000415,EMOSE_N010000417,EMOSE_N010000420,EMOSE_N010000422,EMOSE_N010000992,EMOSE_N010000994</t>
  </si>
  <si>
    <t>EMOSE_N010000420</t>
  </si>
  <si>
    <t>EMOSE_201705300746Z_DAY1_PUMP_SRF_(3m)_SEQ-(2.5L-on-sterivex)_W&gt;0.22_N010000420</t>
  </si>
  <si>
    <t>This sample (EMOSE_N010000420)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EMOSE_N010000414,EMOSE_N010000416,EMOSE_N010000421,EMOSE_N010000423,EMOSE_N010000991,EMOSE_N010000993,EMOSE_N010000415,EMOSE_N010000417,EMOSE_N010000422,EMOSE_N010000992,EMOSE_N010000994</t>
  </si>
  <si>
    <t>EMOSE_N010000414,EMOSE_N010000416,EMOSE_N010000421,EMOSE_N010000423,EMOSE_N010000991,EMOSE_N010000993,EMOSE_N010000415,EMOSE_N010000417,EMOSE_N010000422,EMOSE_N010000992,EMOSE_N010000994</t>
  </si>
  <si>
    <t>EMOSE_N010000422</t>
  </si>
  <si>
    <t>EMOSE_201705300746Z_DAY1_PUMP_SRF_(3m)_SEQ-(2.5L-on-sterivex)_W&gt;0.22_N010000422</t>
  </si>
  <si>
    <t>This sample (EMOSE_N010000422)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EMOSE_N010000414,EMOSE_N010000416,EMOSE_N010000421,EMOSE_N010000423,EMOSE_N010000991,EMOSE_N010000993,EMOSE_N010000415,EMOSE_N010000417,EMOSE_N010000420,EMOSE_N010000992,EMOSE_N010000994</t>
  </si>
  <si>
    <t>EMOSE_N010000414,EMOSE_N010000416,EMOSE_N010000421,EMOSE_N010000423,EMOSE_N010000991,EMOSE_N010000993,EMOSE_N010000415,EMOSE_N010000417,EMOSE_N010000420,EMOSE_N010000992,EMOSE_N010000994</t>
  </si>
  <si>
    <t>EMOSE_N020000991</t>
  </si>
  <si>
    <t>EMOSE_201705300746Z_DAY1_PUMP_SRF_(3m)_SEQ-(2.5L-on-sterivex)_W&gt;0.22_N020000991</t>
  </si>
  <si>
    <t>This sample (EMOSE_N020000991) was created in silico using samples EMOSE_N010000991, EMOSE_N010000993, EMOSE_N010000992 and EMOSE_N010000994.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The pooled samples were extracted separately and parts of the DNA from each replicate (100 ng each) are pooled (R01.1-R01.4) before sequencing. This sample may be used for example in biodiversity and metagenomics studies of prokaryotes and eukaryotes. This sample has replicate sample(s): EMOSE_N020000421,EMOSE_N020000414</t>
  </si>
  <si>
    <t>In protocole SEQ-(2.5L-on-sterivex)_W&gt;0.22, the sample material was not pre-filtered and concentrated on 0.22-micrometres, using a Sterivex filter unit (ref:SVGPB1010) with a Millipore polyethersulfone membrane. A volume of 2.5 Litres was filtered and the Sterivex filter unit (ref:SVGPB1010) with a Millipore polyethersulfone membrane was packaged in a sterile Whirl-pack bag, treated with no addition of chemicals, labelled with a barcode identification sticker, flash frozen in liquid nitrogen and stored in a freezer at -80 degree Celsius. Note 1: The filtration lasted 54 minutes, starting at 14:26 and ending at 15:20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</si>
  <si>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EMOSE_N020000421,EMOSE_N020000414</t>
  </si>
  <si>
    <t>This sample was created in vitro by combining parts of the DNA material extracted from samples EMOSE_N010000991, EMOSE_N010000992, EMOSE_N010000993, EMOSE_N010000994</t>
  </si>
  <si>
    <t>EMOSE_N010000991</t>
  </si>
  <si>
    <t>EMOSE_201705300746Z_DAY1_PUMP_SRF_(3m)_SEQ-(2.5L-on-sterivex)_W&gt;0.22_N010000991</t>
  </si>
  <si>
    <t>This sample (EMOSE_N010000991)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EMOSE_N010000414,EMOSE_N010000416,EMOSE_N010000421,EMOSE_N010000423,EMOSE_N010000993,EMOSE_N010000415,EMOSE_N010000417,EMOSE_N010000420,EMOSE_N010000422,EMOSE_N010000992,EMOSE_N010000994</t>
  </si>
  <si>
    <t>EMOSE_N010000414,EMOSE_N010000416,EMOSE_N010000421,EMOSE_N010000423,EMOSE_N010000993,EMOSE_N010000415,EMOSE_N010000417,EMOSE_N010000420,EMOSE_N010000422,EMOSE_N010000992,EMOSE_N010000994</t>
  </si>
  <si>
    <t>EMOSE_N010000993</t>
  </si>
  <si>
    <t>EMOSE_201705300746Z_DAY1_PUMP_SRF_(3m)_SEQ-(2.5L-on-sterivex)_W&gt;0.22_N010000993</t>
  </si>
  <si>
    <t>This sample (EMOSE_N010000993)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EMOSE_N010000414,EMOSE_N010000416,EMOSE_N010000421,EMOSE_N010000423,EMOSE_N010000991,EMOSE_N010000415,EMOSE_N010000417,EMOSE_N010000420,EMOSE_N010000422,EMOSE_N010000992,EMOSE_N010000994</t>
  </si>
  <si>
    <t>EMOSE_N010000414,EMOSE_N010000416,EMOSE_N010000421,EMOSE_N010000423,EMOSE_N010000991,EMOSE_N010000415,EMOSE_N010000417,EMOSE_N010000420,EMOSE_N010000422,EMOSE_N010000992,EMOSE_N010000994</t>
  </si>
  <si>
    <t>EMOSE_N010000992</t>
  </si>
  <si>
    <t>EMOSE_201705300746Z_DAY1_PUMP_SRF_(3m)_SEQ-(2.5L-on-sterivex)_W&gt;0.22_N010000992</t>
  </si>
  <si>
    <t>This sample (EMOSE_N010000992)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EMOSE_N010000414,EMOSE_N010000416,EMOSE_N010000421,EMOSE_N010000423,EMOSE_N010000991,EMOSE_N010000993,EMOSE_N010000415,EMOSE_N010000417,EMOSE_N010000420,EMOSE_N010000422,EMOSE_N010000994</t>
  </si>
  <si>
    <t>EMOSE_N010000414,EMOSE_N010000416,EMOSE_N010000421,EMOSE_N010000423,EMOSE_N010000991,EMOSE_N010000993,EMOSE_N010000415,EMOSE_N010000417,EMOSE_N010000420,EMOSE_N010000422,EMOSE_N010000994</t>
  </si>
  <si>
    <t>EMOSE_N010000994</t>
  </si>
  <si>
    <t>EMOSE_201705300746Z_DAY1_PUMP_SRF_(3m)_SEQ-(2.5L-on-sterivex)_W&gt;0.22_N010000994</t>
  </si>
  <si>
    <t>This sample (EMOSE_N010000994)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[SEQ-(2.5L-on-sterivex)_W&gt;0.22] for later detection and identification of biological and molecular entities (nucleotides) by sequencing (SEQ) methods. This sample may be used for example in biodiversity and metagenomics studies of prokaryotes and eukaryotes. This sample has replicate sample(s): EMOSE_N010000414,EMOSE_N010000416,EMOSE_N010000421,EMOSE_N010000423,EMOSE_N010000991,EMOSE_N010000993,EMOSE_N010000415,EMOSE_N010000417,EMOSE_N010000420,EMOSE_N010000422,EMOSE_N010000992</t>
  </si>
  <si>
    <t>EMOSE_N010000414,EMOSE_N010000416,EMOSE_N010000421,EMOSE_N010000423,EMOSE_N010000991,EMOSE_N010000993,EMOSE_N010000415,EMOSE_N010000417,EMOSE_N010000420,EMOSE_N010000422,EMOSE_N010000992</t>
  </si>
  <si>
    <t>EMOSE_N010000418</t>
  </si>
  <si>
    <t>EMOSE_201705300746Z_DAY1_PUMP_SRF_(3m)_SEQ-(10L-on-membrane)_W&gt;0.22_N010000418</t>
  </si>
  <si>
    <t>This sample (EMOSE_N010000418)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EMOSE_N010000424,EMOSE_N010000407</t>
  </si>
  <si>
    <t>sampling-bottle(s)#1</t>
  </si>
  <si>
    <t>SEQ-(10L-on-membrane)_W&gt;0.22</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</si>
  <si>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5 minutes, starting at 11:29 and ending at 11:34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</si>
  <si>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EMOSE_N010000424,EMOSE_N010000407</t>
  </si>
  <si>
    <t>142-mm-diameter Millipore polyethersulfone Express Plus membrane filter (ref:GPWP14250)</t>
  </si>
  <si>
    <t>5-mL cryotube</t>
  </si>
  <si>
    <t>particulate matter (ENVO:01000060) including planktonic material (ENVO:01000063) on a 142-mm-diameter Millipore polyethersulfone Express Plus membrane filter (ref:GPWP14250)</t>
  </si>
  <si>
    <t>EMOSE_N010000424</t>
  </si>
  <si>
    <t>EMOSE_201705300746Z_DAY1_PUMP_SRF_(3m)_SEQ-(10L-on-membrane)_W&gt;0.22_N010000424</t>
  </si>
  <si>
    <t>This sample (EMOSE_N010000424)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EMOSE_N010000418,EMOSE_N010000407</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</si>
  <si>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7 minutes, starting at 12:02 and ending at 12:09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</si>
  <si>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EMOSE_N010000418,EMOSE_N010000407</t>
  </si>
  <si>
    <t>EMOSE_N010000407</t>
  </si>
  <si>
    <t>EMOSE_201705300746Z_DAY1_PUMP_SRF_(3m)_SEQ-(10L-on-membrane)_W&gt;0.22_N010000407</t>
  </si>
  <si>
    <t>This sample (EMOSE_N010000407)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EMOSE_N010000418,EMOSE_N010000424</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</si>
  <si>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6 minutes, starting at 12:37 and ending at 12:43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</si>
  <si>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EMOSE_N010000418,EMOSE_N010000424</t>
  </si>
  <si>
    <t>EMOSE_N010000995 and EMOSE_N010000407 were interverted (filter in the wrong tube)… disregard what is written on the tube… the registry was corrected</t>
  </si>
  <si>
    <t>EMOSE_N010000368</t>
  </si>
  <si>
    <t>EMOSE_201705300746Z_DAY1_PUMP_SRF_(3m)_SEQ-(10L-on-membrane)_W0.22-3_N010000368</t>
  </si>
  <si>
    <t>This sample (EMOSE_N010000368)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EMOSE_N010000401,EMOSE_N010000995</t>
  </si>
  <si>
    <t>sampling-bottle(s)#31</t>
  </si>
  <si>
    <t>SEQ-(10L-on-membrane)_W0.22-3</t>
  </si>
  <si>
    <t>In protocole SEQ-(10L-on-membrane)_W0.22-3,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5 minutes, starting at 11:30 and ending at 11:35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</si>
  <si>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EMOSE_N010000401,EMOSE_N010000995</t>
  </si>
  <si>
    <t>142-mm-diameter Millipore polycarbonate membrane filter (ref:TSTP14250)</t>
  </si>
  <si>
    <t>http://store.pangaea.de/Projects/EMOSE2017/LOGSHEETS/EMOSE_201705300746Z_DAY1_WETLAB_size-fractionated_10-100L_R01.pdf</t>
  </si>
  <si>
    <t>EMOSE_N010000401</t>
  </si>
  <si>
    <t>EMOSE_201705300746Z_DAY1_PUMP_SRF_(3m)_SEQ-(10L-on-membrane)_W0.22-3_N010000401</t>
  </si>
  <si>
    <t>This sample (EMOSE_N010000401)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EMOSE_N010000368,EMOSE_N010000995</t>
  </si>
  <si>
    <t>In protocole SEQ-(10L-on-membrane)_W0.22-3,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7 minutes, starting at 12:03 and ending at 12:10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</si>
  <si>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EMOSE_N010000368,EMOSE_N010000995</t>
  </si>
  <si>
    <t>http://store.pangaea.de/Projects/EMOSE2017/LOGSHEETS/EMOSE_201705300746Z_DAY1_WETLAB_size-fractionated_10-100L_R02.pdf</t>
  </si>
  <si>
    <t>EMOSE_N010000995</t>
  </si>
  <si>
    <t>EMOSE_201705300746Z_DAY1_PUMP_SRF_(3m)_SEQ-(10L-on-membrane)_W0.22-3_N010000995</t>
  </si>
  <si>
    <t>This sample (EMOSE_N010000995)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EMOSE_N010000368,EMOSE_N010000401</t>
  </si>
  <si>
    <t>sampling-bottle(s)#61</t>
  </si>
  <si>
    <t>In protocole SEQ-(10L-on-membrane)_W0.22-3,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6 minutes, starting at 12:50 and ending at 12:56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</si>
  <si>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EMOSE_N010000368,EMOSE_N010000401</t>
  </si>
  <si>
    <t>http://store.pangaea.de/Projects/EMOSE2017/LOGSHEETS/EMOSE_201705300746Z_DAY1_WETLAB_size-fractionated_10-100L_R03.pdf</t>
  </si>
  <si>
    <t>EMOSE_N010000369</t>
  </si>
  <si>
    <t>EMOSE_201705300746Z_DAY1_PUMP_SRF_(3m)_SEQ-(10L-on-membrane)_W3-20_N010000369</t>
  </si>
  <si>
    <t>This sample (EMOSE_N010000369)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EMOSE_N010000402,EMOSE_N010000408</t>
  </si>
  <si>
    <t>SEQ-(10L-on-membrane)_W3-20</t>
  </si>
  <si>
    <t>In protocole SEQ-(10L-on-membrane)_W3-20, the sample material was pre-filtered on 20-micrometres, using a 47-mm-diameter nylon mexh filter, and concentrated on 3-micrometres, using a 142-mm-diameter Millipore polycarbonate membrane filter (ref:TSTP14250). A volume of 10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5 minutes, starting at 11:30 and ending at 11:35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</si>
  <si>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EMOSE_N010000402,EMOSE_N010000408</t>
  </si>
  <si>
    <t>47-mm-diameter nylon mexh filter</t>
  </si>
  <si>
    <t>particulate matter (ENVO:01000060) including planktonic material (ENVO:01000063) on a 142-mm-diameter Millipore polycarbonate membrane filter (ref:TSTP14250)</t>
  </si>
  <si>
    <t>EMOSE_N010000402</t>
  </si>
  <si>
    <t>EMOSE_201705300746Z_DAY1_PUMP_SRF_(3m)_SEQ-(10L-on-membrane)_W3-20_N010000402</t>
  </si>
  <si>
    <t>This sample (EMOSE_N010000402)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EMOSE_N010000369,EMOSE_N010000408</t>
  </si>
  <si>
    <t>In protocole SEQ-(10L-on-membrane)_W3-20, the sample material was pre-filtered on 20-micrometres, using a 47-mm-diameter nylon mexh filter, and concentrated on 3-micrometres, using a 142-mm-diameter Millipore polycarbonate membrane filter (ref:TSTP14250). A volume of 10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7 minutes, starting at 12:03 and ending at 12:10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</si>
  <si>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EMOSE_N010000369,EMOSE_N010000408</t>
  </si>
  <si>
    <t>EMOSE_N010000408</t>
  </si>
  <si>
    <t>EMOSE_201705300746Z_DAY1_PUMP_SRF_(3m)_SEQ-(10L-on-membrane)_W3-20_N010000408</t>
  </si>
  <si>
    <t>This sample (EMOSE_N010000408)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EMOSE_N010000369,EMOSE_N010000402</t>
  </si>
  <si>
    <t>In protocole SEQ-(10L-on-membrane)_W3-20, the sample material was pre-filtered on 20-micrometres, using a 47-mm-diameter nylon mexh filter, and concentrated on 3-micrometres, using a 142-mm-diameter Millipore polycarbonate membrane filter (ref:TSTP14250). A volume of 10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6 minutes, starting at 12:50 and ending at 12:56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</si>
  <si>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EMOSE_N010000369,EMOSE_N010000402</t>
  </si>
  <si>
    <t>EMOSE_N010000370</t>
  </si>
  <si>
    <t>EMOSE_201705300746Z_DAY1_PUMP_SRF_(3m)_SEQ-(100L-on-membrane)_W0.22-0.8_N010000370</t>
  </si>
  <si>
    <t>This sample (EMOSE_N010000370)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[SEQ-(100L-on-membrane)_W0.22-0.8] for later detection and identification of biological and molecular entities (nucleotides) by sequencing (SEQ) methods. This sample may be used for example in biodiversity and metagenomics studies of prokaryotes and eukaryotes. This sample has replicate sample(s): none</t>
  </si>
  <si>
    <t>sampling-bottle(s)#2,47,62</t>
  </si>
  <si>
    <t>SEQ-(100L-on-membrane)_W0.22-0.8</t>
  </si>
  <si>
    <t>In protocole SEQ-(100L-on-membrane)_W0.22-0.8, the sample material was pre-filtered on 0.8-micrometres, using a 142mm membrane, and concentrated on 0.22-micrometres, using a 142-mm-diameter Millipore polyethersulfone Express Plus membrane filter (ref:GPWP14250). A volume of 60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225 minutes, starting at 11:25 and ending at 15:10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</si>
  <si>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142mm membrane</t>
  </si>
  <si>
    <t>EMOSE_N010000371</t>
  </si>
  <si>
    <t>EMOSE_201705300746Z_DAY1_PUMP_SRF_(3m)_SEQ-(100L-on-membrane)_W0.8-20_N010000371</t>
  </si>
  <si>
    <t>This sample (EMOSE_N010000371)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[SEQ-(100L-on-membrane)_W0.8-20] for later detection and identification of biological and molecular entities (nucleotides) by sequencing (SEQ) methods. This sample may be used for example in biodiversity and metagenomics studies of prokaryotes and eukaryotes. This sample has replicate sample(s): none</t>
  </si>
  <si>
    <t>SEQ-(100L-on-membrane)_W0.8-20</t>
  </si>
  <si>
    <t>In protocole SEQ-(100L-on-membrane)_W0.8-20, the sample material was pre-filtered on 20-micrometres, using a 47-mm-diameter nylon mexh filter, and concentrated on 0.8-micrometres, using a 142-mm-diameter Millipore polycarbonate membrane filter (ref:ATTP14250). A volume of 60 Litres was filtered and the 142-mm-diameter Millipore polycarbonate membrane filter (ref:ATTP14250) was packaged in a sterile 5-mL cryotube, treated with no addition of chemicals, labelled with a barcode identification sticker, flash frozen in liquid nitrogen and stored in a freezer at -80 degree Celsius. Note 1: The filtration lasted 225 minutes, starting at 11:25 and ending at 15:10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</si>
  <si>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142-mm-diameter Millipore polycarbonate membrane filter (ref:ATTP14250)</t>
  </si>
  <si>
    <t>particulate matter (ENVO:01000060) including planktonic material (ENVO:01000063) on a 142-mm-diameter Millipore polycarbonate membrane filter (ref:ATTP14250)</t>
  </si>
  <si>
    <t>2 filters in 1 tube</t>
  </si>
  <si>
    <t>EMOSE_N010000385</t>
  </si>
  <si>
    <t>EMOSE_201705300746Z_DAY1_PUMP_SRF_(3m)_SEQ-(100L-on-membrane)_W&gt;20_N010000385</t>
  </si>
  <si>
    <t>This sample (EMOSE_N010000385)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none</t>
  </si>
  <si>
    <t>SEQ-(100L-on-membrane)_W&gt;20</t>
  </si>
  <si>
    <t>In protocole SEQ-(100L-on-membrane)_W&gt;20, the sample material was not pre-filtered and concentrated on 20-micrometres, using a 47-mm-diameter nylon mexh filter. A volume of 60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91 minutes, starting at 11:25 and ending at 12:56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</si>
  <si>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&gt;20</t>
  </si>
  <si>
    <t>particulate matter (ENVO:01000060) including planktonic material (ENVO:01000063) on a 47-mm-diameter nylon mexh filter</t>
  </si>
  <si>
    <t xml:space="preserve">this is the &gt;20µm of the 100L serial filtrations on S083 + S320 </t>
  </si>
  <si>
    <t>http://store.pangaea.de/Projects/EMOSE2017/LOGSHEETS/EMOSE_201705300746Z_DAY1_WETLAB_size-fractionated_20microns.pdf</t>
  </si>
  <si>
    <t>EMOSE_N040000374</t>
  </si>
  <si>
    <t>EMOSE_201705300746Z_DAY1_PUMP_SRF_(3m)_SEQ-(8x100L-on-membrane)_W&gt;20_N040000374</t>
  </si>
  <si>
    <t>This sample (EMOSE_N040000374) was created in silico using 8 samples: EMOSE_N010000374, EMOSE_N010000375, EMOSE_N010000376, EMOSE_N010000377, EMOSE_N010000378, EMOSE_N010000386, EMOSE_N010000384 and EMOSE_N010000383.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The pooled samples were extracted separately and parts of the DNA from each replicate (200 ng each) were pooled before sequencing. This sample may be used for example in biodiversity and metagenomics studies of prokaryotes and eukaryotes. This sample has replicate sample(s): none.</t>
  </si>
  <si>
    <t>sampling-bottle(s)#6-70</t>
  </si>
  <si>
    <t>In protocole SEQ-(100L-on-membrane)_W&gt;20, the sample material was not pre-filtered and concentrated on 20-micrometres, using a 47-mm-diameter nylon mexh filter. A volume of 496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445 minutes, starting at 17:20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</si>
  <si>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This sample (EMOSE_N040000374) was created in silico using 8 samples: EMOSE_N010000374, EMOSE_N010000375, EMOSE_N010000376, EMOSE_N010000377, EMOSE_N010000378, EMOSE_N010000386, EMOSE_N010000384 and EMOSE_N010000383.</t>
  </si>
  <si>
    <t>EMOSE_N040000340</t>
  </si>
  <si>
    <t>EMOSE_201705300746Z_DAY1_PUMP_SRF_(3m)_SEQ-(8x100L-on-membrane)_W0.22-3_N040000340</t>
  </si>
  <si>
    <t>This sample (EMOSE_N040000340) was created in silico using 8 samples: EMOSE_N010000340, EMOSE_N010000344, EMOSE_N010000346, EMOSE_N010000348, EMOSE_N010000350, EMOSE_N010000372, EMOSE_N010000405 and EMOSE_N010000411.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The pooled samples were extracted separately and parts of the DNA from each replicate (200 ng each) were pooled before sequencing. This sample may be used for example in biodiversity and metagenomics studies of prokaryotes and eukaryotes. This sample has replicate sample(s): none.</t>
  </si>
  <si>
    <t>SEQ-(100L-on-membrane)_W0.22-3</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</si>
  <si>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496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445 minutes, starting at 17:20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</si>
  <si>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This sample (EMOSE_N040000340) was created in silico using 8 samples: EMOSE_N010000340, EMOSE_N010000344, EMOSE_N010000346, EMOSE_N010000348, EMOSE_N010000350, EMOSE_N010000372, EMOSE_N010000405 and EMOSE_N010000411.</t>
  </si>
  <si>
    <t>EMOSE_N040000342</t>
  </si>
  <si>
    <t>EMOSE_201705300746Z_DAY1_PUMP_SRF_(3m)_SEQ-(8x100L-on-membrane)_W3-20_N040000342</t>
  </si>
  <si>
    <t>This sample (EMOSE_N040000342) was created in silico using 8 samples: EMOSE_N030000342, EMOSE_N010000345, EMOSE_N010000347, EMOSE_N010000349, EMOSE_N010000351, EMOSE_N010000373,EMOSE_N010000406 and EMOSE_N010000412.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The pooled samples were extracted separately and parts of the DNA from each replicate (200 ng each) are pooled before sequencing. This sample may be used for example in biodiversity and metagenomics studies of prokaryotes and eukaryotes. This sample has replicate sample(s): none</t>
  </si>
  <si>
    <t>SEQ-(100L-on-membrane)_W3-20</t>
  </si>
  <si>
    <t>In protocole SEQ-(100L-on-membrane)_W3-20, the sample material was pre-filtered on 20-micrometres, using a 47-mm-diameter nylon mexh filter, and concentrated on 3-micrometres, using a 142-mm-diameter Millipore polycarbonate membrane filter (ref:TSTP14250). A volume of 496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445 minutes, starting at 17:20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</si>
  <si>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This sample (EMOSE_N040000342) was created in silico using 8 samples: EMOSE_N030000342, EMOSE_N010000345, EMOSE_N010000347, EMOSE_N010000349, EMOSE_N010000351, EMOSE_N010000373,EMOSE_N010000406 and EMOSE_N010000412.</t>
  </si>
  <si>
    <t>EMOSE_N010000386</t>
  </si>
  <si>
    <t>EMOSE_201705300746Z_DAY1_PUMP_SRF_(3m)_SEQ-(100L-on-membrane)_W&gt;20_N010000386</t>
  </si>
  <si>
    <t>This sample (EMOSE_N010000386)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EMOSE_N010000377,EMOSE_N010000376,EMOSE_N010000375,EMOSE_N010000384,EMOSE_N010000374,EMOSE_N010000383,EMOSE_N010000378,EMOSE_N010000385</t>
  </si>
  <si>
    <t>sampling-bottle(s)#3,48,63,2,47,62</t>
  </si>
  <si>
    <t>In protocole SEQ-(100L-on-membrane)_W&gt;20, the sample material was not pre-filtered and concentrated on 20-micrometres, using a 47-mm-diameter nylon mexh filter. A volume of 120?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225 minutes, starting at 11:25 and ending at 15:10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</si>
  <si>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EMOSE_N010000377,EMOSE_N010000376,EMOSE_N010000375,EMOSE_N010000384,EMOSE_N010000374,EMOSE_N010000383,EMOSE_N010000378,EMOSE_N010000385</t>
  </si>
  <si>
    <t>120?</t>
  </si>
  <si>
    <t>2 filters in 1 tube ?</t>
  </si>
  <si>
    <t>EMOSE_N010000384</t>
  </si>
  <si>
    <t>EMOSE_201705300746Z_DAY1_PUMP_SRF_(3m)_SEQ-(100L-on-membrane)_W&gt;20_N010000384</t>
  </si>
  <si>
    <t>This sample (EMOSE_N010000384)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EMOSE_N010000377,EMOSE_N010000376,EMOSE_N010000375,EMOSE_N010000374,EMOSE_N010000386,EMOSE_N010000383,EMOSE_N010000378,EMOSE_N010000385</t>
  </si>
  <si>
    <t>sampling-bottle(s)#4,19,34,49,64</t>
  </si>
  <si>
    <t>In protocole SEQ-(100L-on-membrane)_W&gt;20, the sample material was not pre-filtered and concentrated on 20-micrometres, using a 47-mm-diameter nylon mexh filter. A volume of 100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152 minutes, starting at 13:58 and ending at 16:30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</si>
  <si>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EMOSE_N010000377,EMOSE_N010000376,EMOSE_N010000375,EMOSE_N010000374,EMOSE_N010000386,EMOSE_N010000383,EMOSE_N010000378,EMOSE_N010000385</t>
  </si>
  <si>
    <t>EMOSE_N010000383</t>
  </si>
  <si>
    <t>EMOSE_201705300746Z_DAY1_PUMP_SRF_(3m)_SEQ-(100L-on-membrane)_W&gt;20_N010000383</t>
  </si>
  <si>
    <t>This sample (EMOSE_N010000383)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EMOSE_N010000377,EMOSE_N010000376,EMOSE_N010000375,EMOSE_N010000384,EMOSE_N010000374,EMOSE_N010000386,EMOSE_N010000378,EMOSE_N010000385</t>
  </si>
  <si>
    <t>sampling-bottle(s)#20,35,65</t>
  </si>
  <si>
    <t>In protocole SEQ-(100L-on-membrane)_W&gt;20, the sample material was not pre-filtered and concentrated on 20-micrometres, using a 47-mm-diameter nylon mexh filter. A volume of 60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167 minutes, starting at 17:03 and ending at 19:50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</si>
  <si>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EMOSE_N010000377,EMOSE_N010000376,EMOSE_N010000375,EMOSE_N010000384,EMOSE_N010000374,EMOSE_N010000386,EMOSE_N010000378,EMOSE_N010000385</t>
  </si>
  <si>
    <t>EMOSE_N010000372</t>
  </si>
  <si>
    <t>EMOSE_201705300746Z_DAY1_PUMP_SRF_(3m)_SEQ-(100L-on-membrane)_W0.22-3_N010000372</t>
  </si>
  <si>
    <t>This sample (EMOSE_N010000372)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EMOSE_N010000350,EMOSE_N010000411,EMOSE_N010000405,EMOSE_N010000340,EMOSE_N010000344,EMOSE_N010000346,EMOSE_N010000348</t>
  </si>
  <si>
    <t>sampling-bottle(s)#3,48,63</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</si>
  <si>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60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225 minutes, starting at 11:25 and ending at 15:10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</si>
  <si>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EMOSE_N010000350,EMOSE_N010000411,EMOSE_N010000405,EMOSE_N010000340,EMOSE_N010000344,EMOSE_N010000346,EMOSE_N010000348</t>
  </si>
  <si>
    <t>EMOSE_N010000405</t>
  </si>
  <si>
    <t>EMOSE_201705300746Z_DAY1_PUMP_SRF_(3m)_SEQ-(100L-on-membrane)_W0.22-3_N010000405</t>
  </si>
  <si>
    <t>This sample (EMOSE_N010000405)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EMOSE_N010000350,EMOSE_N010000411,EMOSE_N010000372,EMOSE_N010000340,EMOSE_N010000344,EMOSE_N010000346,EMOSE_N010000348</t>
  </si>
  <si>
    <t>sampling-bottle(s)#4,19,34,43,64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</si>
  <si>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152 minutes, starting at 13:58 and ending at 16:30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</si>
  <si>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EMOSE_N010000350,EMOSE_N010000411,EMOSE_N010000372,EMOSE_N010000340,EMOSE_N010000344,EMOSE_N010000346,EMOSE_N010000348</t>
  </si>
  <si>
    <t>EMOSE_N010000411</t>
  </si>
  <si>
    <t>EMOSE_201705300746Z_DAY1_PUMP_SRF_(3m)_SEQ-(100L-on-membrane)_W0.22-3_N010000411</t>
  </si>
  <si>
    <t>This sample (EMOSE_N010000411)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EMOSE_N010000350,EMOSE_N010000372,EMOSE_N010000405,EMOSE_N010000340,EMOSE_N010000344,EMOSE_N010000346,EMOSE_N010000348</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</si>
  <si>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60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167 minutes, starting at 17:03 and ending at 19:50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</si>
  <si>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EMOSE_N010000350,EMOSE_N010000372,EMOSE_N010000405,EMOSE_N010000340,EMOSE_N010000344,EMOSE_N010000346,EMOSE_N010000348</t>
  </si>
  <si>
    <t>stickers fell off tubes EMOSE_N010000411 and EMOSE_N010000344… they have different volumes, so can perhaps disambiguate them</t>
  </si>
  <si>
    <t>EMOSE_N010000373</t>
  </si>
  <si>
    <t>EMOSE_201705300746Z_DAY1_PUMP_SRF_(3m)_SEQ-(100L-on-membrane)_W3-20_N010000373</t>
  </si>
  <si>
    <t>This sample (EMOSE_N010000373)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EMOSE_N010000349,EMOSE_N010000347,EMOSE_N010000345,EMOSE_N010000342,EMOSE_N010000680,EMOSE_N010000406,EMOSE_N010000412,EMOSE_N010000351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</si>
  <si>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60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225 minutes, starting at 11:25 and ending at 15:10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</si>
  <si>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EMOSE_N010000349,EMOSE_N010000347,EMOSE_N010000345,EMOSE_N010000342,EMOSE_N010000680,EMOSE_N010000406,EMOSE_N010000412,EMOSE_N010000351</t>
  </si>
  <si>
    <t>EMOSE_N010000406</t>
  </si>
  <si>
    <t>EMOSE_201705300746Z_DAY1_PUMP_SRF_(3m)_SEQ-(100L-on-membrane)_W3-20_N010000406</t>
  </si>
  <si>
    <t>This sample (EMOSE_N010000406)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EMOSE_N010000349,EMOSE_N010000347,EMOSE_N010000345,EMOSE_N010000342,EMOSE_N010000680,EMOSE_N010000373,EMOSE_N010000412,EMOSE_N010000351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</si>
  <si>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152 minutes, starting at 13:58 and ending at 16:30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</si>
  <si>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EMOSE_N010000349,EMOSE_N010000347,EMOSE_N010000345,EMOSE_N010000342,EMOSE_N010000680,EMOSE_N010000373,EMOSE_N010000412,EMOSE_N010000351</t>
  </si>
  <si>
    <t>EMOSE_N010000412</t>
  </si>
  <si>
    <t>EMOSE_201705300746Z_DAY1_PUMP_SRF_(3m)_SEQ-(100L-on-membrane)_W3-20_N010000412</t>
  </si>
  <si>
    <t>This sample (EMOSE_N010000412)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EMOSE_N010000349,EMOSE_N010000347,EMOSE_N010000345,EMOSE_N010000342,EMOSE_N010000680,EMOSE_N010000406,EMOSE_N010000373,EMOSE_N010000351</t>
  </si>
  <si>
    <t>In protocole SEQ-(100L-on-membrane)_W3-20, the sample material was pre-filtered on 20-micrometres, using a 47-mm-diameter nylon mexh filter, and concentrated on 3-micrometres, using a 142-mm-diameter Millipore polycarbonate membrane filter (ref:TSTP14250). A volume of 60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167 minutes, starting at 17:03 and ending at 19:50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</si>
  <si>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EMOSE_N010000349,EMOSE_N010000347,EMOSE_N010000345,EMOSE_N010000342,EMOSE_N010000680,EMOSE_N010000406,EMOSE_N010000373,EMOSE_N010000351</t>
  </si>
  <si>
    <t>EMOSE_N020000374</t>
  </si>
  <si>
    <t>EMOSE_201705300746Z_DAY1_PUMP_SRF_(3m)_SEQ-(5x100L-on-membrane)_W&gt;20_N020000374</t>
  </si>
  <si>
    <t>This sample (EMOSE_N020000374) was created in silico using samples EMOSE_N010000374, EMOSE_N010000375, EMOSE_N010000376, EMOSE_N010000377 and EMOSE_N010000378.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The pooled samples were extracted separately and parts of the DNA from each replicate (200 ng each) are pooled before sequencing. This sample may be used for example in biodiversity and metagenomics studies of prokaryotes and eukaryotes. This sample has replicate sample(s): none.</t>
  </si>
  <si>
    <t>sampling-bottle(s)#6-10, 21-25, 36-40, 51-55, and 66-70</t>
  </si>
  <si>
    <t>This sample was created in vitro by combining parts of the DNA material extracted from samples EMOSE_N010000374, EMOSE_N010000375, EMOSE_N010000376, EMOSE_N010000377, EMOSE_N010000378</t>
  </si>
  <si>
    <t>EMOSE_N010000374</t>
  </si>
  <si>
    <t>EMOSE_201705300746Z_DAY1_PUMP_SRF_(3m)_SEQ-(100L-on-membrane)_W&gt;20_N010000374</t>
  </si>
  <si>
    <t>This sample (EMOSE_N010000374)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EMOSE_N010000377,EMOSE_N010000376,EMOSE_N010000375,EMOSE_N010000384,EMOSE_N010000386,EMOSE_N010000383,EMOSE_N010000378,EMOSE_N010000385</t>
  </si>
  <si>
    <t>sampling-bottle(s)#6,21,36,51,66</t>
  </si>
  <si>
    <t>In protocole SEQ-(100L-on-membrane)_W&gt;20, the sample material was not pre-filtered and concentrated on 20-micrometres, using a 47-mm-diameter nylon mexh filter. A volume of 100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98 minutes, starting at 17:20 and ending at 18:58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</si>
  <si>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EMOSE_N010000377,EMOSE_N010000376,EMOSE_N010000375,EMOSE_N010000384,EMOSE_N010000386,EMOSE_N010000383,EMOSE_N010000378,EMOSE_N010000385</t>
  </si>
  <si>
    <t>EMOSE_N010000375</t>
  </si>
  <si>
    <t>EMOSE_201705300746Z_DAY1_PUMP_SRF_(3m)_SEQ-(100L-on-membrane)_W&gt;20_N010000375</t>
  </si>
  <si>
    <t>This sample (EMOSE_N010000375)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EMOSE_N010000377,EMOSE_N010000376,EMOSE_N010000384,EMOSE_N010000374,EMOSE_N010000386,EMOSE_N010000383,EMOSE_N010000378,EMOSE_N010000385</t>
  </si>
  <si>
    <t>sampling-bottle(s)#7,22,37,52,67</t>
  </si>
  <si>
    <t>In protocole SEQ-(100L-on-membrane)_W&gt;20, the sample material was not pre-filtered and concentrated on 20-micrometres, using a 47-mm-diameter nylon mexh filter. A volume of 100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110 minutes, starting at 19:19 and ending at 21:09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</si>
  <si>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EMOSE_N010000377,EMOSE_N010000376,EMOSE_N010000384,EMOSE_N010000374,EMOSE_N010000386,EMOSE_N010000383,EMOSE_N010000378,EMOSE_N010000385</t>
  </si>
  <si>
    <t>EMOSE_N010000376</t>
  </si>
  <si>
    <t>EMOSE_201705300746Z_DAY1_PUMP_SRF_(3m)_SEQ-(100L-on-membrane)_W&gt;20_N010000376</t>
  </si>
  <si>
    <t>This sample (EMOSE_N010000376)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EMOSE_N010000377,EMOSE_N010000375,EMOSE_N010000384,EMOSE_N010000374,EMOSE_N010000386,EMOSE_N010000383,EMOSE_N010000378,EMOSE_N010000385</t>
  </si>
  <si>
    <t>sampling-bottle(s)#8,23,38,53,68</t>
  </si>
  <si>
    <t>In protocole SEQ-(100L-on-membrane)_W&gt;20, the sample material was not pre-filtered and concentrated on 20-micrometres, using a 47-mm-diameter nylon mexh filter. A volume of 100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285 minutes, starting at 20:00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</si>
  <si>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EMOSE_N010000377,EMOSE_N010000375,EMOSE_N010000384,EMOSE_N010000374,EMOSE_N010000386,EMOSE_N010000383,EMOSE_N010000378,EMOSE_N010000385</t>
  </si>
  <si>
    <t>EMOSE_N010000377</t>
  </si>
  <si>
    <t>EMOSE_201705300746Z_DAY1_PUMP_SRF_(3m)_SEQ-(100L-on-membrane)_W&gt;20_N010000377</t>
  </si>
  <si>
    <t>This sample (EMOSE_N010000377)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EMOSE_N010000376,EMOSE_N010000375,EMOSE_N010000384,EMOSE_N010000374,EMOSE_N010000386,EMOSE_N010000383,EMOSE_N010000378,EMOSE_N010000385</t>
  </si>
  <si>
    <t>sampling-bottle(s)#9,24,39,54,69</t>
  </si>
  <si>
    <t>In protocole SEQ-(100L-on-membrane)_W&gt;20, the sample material was not pre-filtered and concentrated on 20-micrometres, using a 47-mm-diameter nylon mexh filter. A volume of 100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132 minutes, starting at 20:40 and ending at 22:52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</si>
  <si>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EMOSE_N010000376,EMOSE_N010000375,EMOSE_N010000384,EMOSE_N010000374,EMOSE_N010000386,EMOSE_N010000383,EMOSE_N010000378,EMOSE_N010000385</t>
  </si>
  <si>
    <t>EMOSE_N010000378</t>
  </si>
  <si>
    <t>EMOSE_201705300746Z_DAY1_PUMP_SRF_(3m)_SEQ-(100L-on-membrane)_W&gt;20_N010000378</t>
  </si>
  <si>
    <t>This sample (EMOSE_N010000378)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EMOSE_N010000377,EMOSE_N010000376,EMOSE_N010000375,EMOSE_N010000384,EMOSE_N010000374,EMOSE_N010000386,EMOSE_N010000383,EMOSE_N010000385</t>
  </si>
  <si>
    <t>sampling-bottle(s)#10,25,40,55,70</t>
  </si>
  <si>
    <t>In protocole SEQ-(100L-on-membrane)_W&gt;20, the sample material was not pre-filtered and concentrated on 20-micrometres, using a 47-mm-diameter nylon mexh filter. A volume of 96 Litres was filtered and the 47-mm-diameter nylon mexh filter was packaged in a sterile 5-mL cryotube, treated with no addition of chemicals, labelled with a barcode identification sticker, flash frozen in liquid nitrogen and stored in a freezer at -80 degree Celsius. Note 1: The filtration lasted 165 minutes, starting at 22:00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</si>
  <si>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EMOSE_N010000377,EMOSE_N010000376,EMOSE_N010000375,EMOSE_N010000384,EMOSE_N010000374,EMOSE_N010000386,EMOSE_N010000383,EMOSE_N010000385</t>
  </si>
  <si>
    <t>EMOSE_N020000340</t>
  </si>
  <si>
    <t>EMOSE_201705300746Z_DAY1_PUMP_SRF_(3m)_SEQ-(5x100L-on-membrane)_W0.22-3_N020000340</t>
  </si>
  <si>
    <t>This sample (EMOSE_N020000340) was created in silico using samples EMOSE_N010000340, EMOSE_N010000344, EMOSE_N010000346, EMOSE_N010000348 and EMOSE_N010000350.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The pooled samples were extracted separately and parts of the DNA from each replicate (200 ng each) are pooled before sequencing. This sample may be used for example in biodiversity and metagenomics studies of prokaryotes and eukaryotes. This sample has replicate sample(s): none.</t>
  </si>
  <si>
    <t>EMOSE_N010000340</t>
  </si>
  <si>
    <t>EMOSE_201705300746Z_DAY1_PUMP_SRF_(3m)_SEQ-(100L-on-membrane)_W0.22-3_N010000340</t>
  </si>
  <si>
    <t>This sample (EMOSE_N010000340)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EMOSE_N010000350,EMOSE_N010000411,EMOSE_N010000372,EMOSE_N010000405,EMOSE_N010000344,EMOSE_N010000346,EMOSE_N010000348</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</si>
  <si>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140 minutes, starting at 17:20 and ending at 19:40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</si>
  <si>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EMOSE_N010000350,EMOSE_N010000411,EMOSE_N010000372,EMOSE_N010000405,EMOSE_N010000344,EMOSE_N010000346,EMOSE_N010000348</t>
  </si>
  <si>
    <t>http://store.pangaea.de/Projects/EMOSE2017/LOGSHEETS/EMOSE_201705300746Z_DAY1_WETLAB_size-fractionated_100L_R01-04.pdf</t>
  </si>
  <si>
    <t>EMOSE_N010000344</t>
  </si>
  <si>
    <t>EMOSE_201705300746Z_DAY1_PUMP_SRF_(3m)_SEQ-(100L-on-membrane)_W0.22-3_N010000344</t>
  </si>
  <si>
    <t>This sample (EMOSE_N010000344)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EMOSE_N010000350,EMOSE_N010000411,EMOSE_N010000372,EMOSE_N010000405,EMOSE_N010000340,EMOSE_N010000346,EMOSE_N010000348</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</si>
  <si>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132 minutes, starting at 19:19 and ending at 21:31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</si>
  <si>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EMOSE_N010000350,EMOSE_N010000411,EMOSE_N010000372,EMOSE_N010000405,EMOSE_N010000340,EMOSE_N010000346,EMOSE_N010000348</t>
  </si>
  <si>
    <t>EMOSE_N010000346</t>
  </si>
  <si>
    <t>EMOSE_201705300746Z_DAY1_PUMP_SRF_(3m)_SEQ-(100L-on-membrane)_W0.22-3_N010000346</t>
  </si>
  <si>
    <t>This sample (EMOSE_N010000346)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EMOSE_N010000350,EMOSE_N010000411,EMOSE_N010000372,EMOSE_N010000405,EMOSE_N010000340,EMOSE_N010000344,EMOSE_N010000348</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</si>
  <si>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285 minutes, starting at 20:00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</si>
  <si>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EMOSE_N010000350,EMOSE_N010000411,EMOSE_N010000372,EMOSE_N010000405,EMOSE_N010000340,EMOSE_N010000344,EMOSE_N010000348</t>
  </si>
  <si>
    <t>black debries from tubing</t>
  </si>
  <si>
    <t>EMOSE_N010000348</t>
  </si>
  <si>
    <t>EMOSE_201705300746Z_DAY1_PUMP_SRF_(3m)_SEQ-(100L-on-membrane)_W0.22-3_N010000348</t>
  </si>
  <si>
    <t>This sample (EMOSE_N010000348)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EMOSE_N010000350,EMOSE_N010000411,EMOSE_N010000372,EMOSE_N010000405,EMOSE_N010000340,EMOSE_N010000344,EMOSE_N010000346</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</si>
  <si>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132 minutes, starting at 20:40 and ending at 22:52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</si>
  <si>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EMOSE_N010000350,EMOSE_N010000411,EMOSE_N010000372,EMOSE_N010000405,EMOSE_N010000340,EMOSE_N010000344,EMOSE_N010000346</t>
  </si>
  <si>
    <t>EMOSE_N010000350</t>
  </si>
  <si>
    <t>EMOSE_201705300746Z_DAY1_PUMP_SRF_(3m)_SEQ-(100L-on-membrane)_W0.22-3_N010000350</t>
  </si>
  <si>
    <t>This sample (EMOSE_N010000350)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EMOSE_N010000411,EMOSE_N010000372,EMOSE_N010000405,EMOSE_N010000340,EMOSE_N010000344,EMOSE_N010000346,EMOSE_N010000348</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</si>
  <si>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96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165 minutes, starting at 22:00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</si>
  <si>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EMOSE_N010000411,EMOSE_N010000372,EMOSE_N010000405,EMOSE_N010000340,EMOSE_N010000344,EMOSE_N010000346,EMOSE_N010000348</t>
  </si>
  <si>
    <t>http://store.pangaea.de/Projects/EMOSE2017/LOGSHEETS/EMOSE_201705300746Z_DAY1_WETLAB_size-fractionated_100L_R05.pdf</t>
  </si>
  <si>
    <t>EMOSE_N020000342</t>
  </si>
  <si>
    <t>EMOSE_201705300746Z_DAY1_PUMP_SRF_(3m)_SEQ-(5x100L-on-membrane)_W3-20_N020000342</t>
  </si>
  <si>
    <t>This sample (EMOSE_N020000342) was created in silico using samples EMOSE_N030000342, EMOSE_N010000345, EMOSE_N010000347, EMOSE_N010000349 and EMOSE_N010000351.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The pooled samples were extracted separately and parts of the DNA from each replicate (200 ng each) are pooled before sequencing. This sample may be used for example in biodiversity and metagenomics studies of prokaryotes and eukaryotes. This sample has replicate sample(s): none</t>
  </si>
  <si>
    <t>This sample was created in vitro by combining parts of the DNA material extracted from samples EMOSE_N030000342, EMOSE_N010000345, EMOSE_N010000347, EMOSE_N010000349, EMOSE_N010000351</t>
  </si>
  <si>
    <t>EMOSE_N030000342</t>
  </si>
  <si>
    <t>EMOSE_201705300746Z_DAY1_PUMP_SRF_(3m)_SEQ-(2x50L-on-membrane)_W3-20_N030000342</t>
  </si>
  <si>
    <t>This sample (EMOSE_N030000342) was created in silico using samples EMOSE_N010000342 and EMOSE_N010000680. The latter samples were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Filters from the pooled samples were combined before extraction. This sample may be used for example in biodiversity and metagenomics studies of prokaryotes and eukaryotes. This sample has replicate sample(s): EMOSE_N010000349,EMOSE_N010000347,EMOSE_N010000345,EMOSE_N010000680,EMOSE_N010000406,EMOSE_N010000373,EMOSE_N010000412,EMOSE_N010000351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</si>
  <si>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98 minutes, starting at 17:20 and ending at 18:58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</si>
  <si>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EMOSE_N010000349,EMOSE_N010000347,EMOSE_N010000345,EMOSE_N010000680,EMOSE_N010000406,EMOSE_N010000373,EMOSE_N010000412,EMOSE_N010000351</t>
  </si>
  <si>
    <t>This sample was created in vitro by combining samples EMOSE_N010000342 and EMOSE_N010000680 before extracting DNA in order to have a sample corresponding to a filtered volume of 100L</t>
  </si>
  <si>
    <t>EMOSE_N010000342</t>
  </si>
  <si>
    <t>EMOSE_201705300746Z_DAY1_PUMP_SRF_(3m)_SEQ-(100L-on-membrane)_W3-20_N010000342</t>
  </si>
  <si>
    <t>This sample (EMOSE_N010000342)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aliquot sample(s): EMOSE_N010000680</t>
  </si>
  <si>
    <t>In protocole SEQ-(100L-on-membrane)_W3-20, the sample material was pre-filtered on 20-micrometres, using a 47-mm-diameter nylon mexh filter, and concentrated on 3-micrometres, using a 142-mm-diameter Millipore polycarbonate membrane filter (ref:TSTP14250). A volume of 50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98 minutes, starting at 17:20 and ending at 18:58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</si>
  <si>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EMOSE_N010000680</t>
  </si>
  <si>
    <t>EMOSE_201705300746Z_DAY1_PUMP_SRF_(3m)_SEQ-(100L-on-membrane)_W3-20_N010000680</t>
  </si>
  <si>
    <t>This sample (EMOSE_N010000680)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aliquot sample(s): EMOSE_N010000342</t>
  </si>
  <si>
    <t>EMOSE_N010000349,EMOSE_N010000347,EMOSE_N010000345,EMOSE_N010000342,EMOSE_N010000406,EMOSE_N010000373,EMOSE_N010000412,EMOSE_N010000351</t>
  </si>
  <si>
    <t>EMOSE_N010000345</t>
  </si>
  <si>
    <t>EMOSE_201705300746Z_DAY1_PUMP_SRF_(3m)_SEQ-(100L-on-membrane)_W3-20_N010000345</t>
  </si>
  <si>
    <t>This sample (EMOSE_N010000345)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EMOSE_N010000349,EMOSE_N010000347,EMOSE_N010000342,EMOSE_N010000680,EMOSE_N010000406,EMOSE_N010000373,EMOSE_N010000412,EMOSE_N010000351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</si>
  <si>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110 minutes, starting at 19:19 and ending at 21:09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</si>
  <si>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EMOSE_N010000349,EMOSE_N010000347,EMOSE_N010000342,EMOSE_N010000680,EMOSE_N010000406,EMOSE_N010000373,EMOSE_N010000412,EMOSE_N010000351</t>
  </si>
  <si>
    <t>EMOSE_N010000347</t>
  </si>
  <si>
    <t>EMOSE_201705300746Z_DAY1_PUMP_SRF_(3m)_SEQ-(100L-on-membrane)_W3-20_N010000347</t>
  </si>
  <si>
    <t>This sample (EMOSE_N010000347)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EMOSE_N010000349,EMOSE_N010000345,EMOSE_N010000342,EMOSE_N010000680,EMOSE_N010000406,EMOSE_N010000373,EMOSE_N010000412,EMOSE_N010000351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</si>
  <si>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285 minutes, starting at 20:00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</si>
  <si>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EMOSE_N010000349,EMOSE_N010000345,EMOSE_N010000342,EMOSE_N010000680,EMOSE_N010000406,EMOSE_N010000373,EMOSE_N010000412,EMOSE_N010000351</t>
  </si>
  <si>
    <t>EMOSE_N010000349</t>
  </si>
  <si>
    <t>EMOSE_201705300746Z_DAY1_PUMP_SRF_(3m)_SEQ-(100L-on-membrane)_W3-20_N010000349</t>
  </si>
  <si>
    <t>This sample (EMOSE_N010000349)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EMOSE_N010000347,EMOSE_N010000345,EMOSE_N010000342,EMOSE_N010000680,EMOSE_N010000406,EMOSE_N010000373,EMOSE_N010000412,EMOSE_N010000351</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</si>
  <si>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132 minutes, starting at 20:40 and ending at 22:52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</si>
  <si>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EMOSE_N010000347,EMOSE_N010000345,EMOSE_N010000342,EMOSE_N010000680,EMOSE_N010000406,EMOSE_N010000373,EMOSE_N010000412,EMOSE_N010000351</t>
  </si>
  <si>
    <t>EMOSE_N010000351</t>
  </si>
  <si>
    <t>EMOSE_201705300746Z_DAY1_PUMP_SRF_(3m)_SEQ-(100L-on-membrane)_W3-20_N010000351</t>
  </si>
  <si>
    <t>This sample (EMOSE_N010000351)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EMOSE_N010000349,EMOSE_N010000347,EMOSE_N010000345,EMOSE_N010000342,EMOSE_N010000680,EMOSE_N010000406,EMOSE_N010000373,EMOSE_N010000412</t>
  </si>
  <si>
    <t>In protocole SEQ-(100L-on-membrane)_W3-20, the sample material was pre-filtered on 20-micrometres, using a 47-mm-diameter nylon mexh filter, and concentrated on 3-micrometres, using a 142-mm-diameter Millipore polycarbonate membrane filter (ref:TSTP14250). A volume of 96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165 minutes, starting at 22:00 and ending at 00:45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</si>
  <si>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EMOSE_N010000349,EMOSE_N010000347,EMOSE_N010000345,EMOSE_N010000342,EMOSE_N010000680,EMOSE_N010000406,EMOSE_N010000373,EMOSE_N010000412</t>
  </si>
  <si>
    <t>EMOSE_N020000704</t>
  </si>
  <si>
    <t>EMOSE_201705310750Z_DAY2_PUMP_SRF_(3m)_SEQ-(10x100L-on-membrane)_W&gt;20_N020000704</t>
  </si>
  <si>
    <t>This sample (EMOSE_N020000704) was created in silico using samples EMOSE_N010000704, EMOSE_N010000705, EMOSE_N010000706, EMOSE_N010000707, EMOSE_N010000708, EMOSE_N010000709, EMOSE_N010000710, EMOSE_N010000717, EMOSE_N010000712 and EMOSE_N010000713. The latter samples were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The pooled samples were extracted separately and parts of the DNA from each replicate are pooled before sequencing. This sample may be used for example in biodiversity and metagenomics studies of prokaryotes and eukaryotes. This sample has replicate sample(s): none.</t>
  </si>
  <si>
    <t>DAY2</t>
  </si>
  <si>
    <t>EMOSE_201705310750Z_DAY2_EVENT-PUMP</t>
  </si>
  <si>
    <t>65x 25L carboys were filled with 20L of unfiltered, whole sea water. Carboys were numbered from 1 to 65 and filled in that order. Carboys were washed with diluted bleach (10%) the day before and rinced abundantly twice with sample water before being filled.</t>
  </si>
  <si>
    <t>sampling-bottle(s)#1,14,27,40,53</t>
  </si>
  <si>
    <t>In protocole SEQ-(100L-on-membrane)_W&gt;20, the sample material was not pre-filtered and concentrated on 20-micrometres, using a 47-mm-diameter nylon mexh filter. A volume of 1000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91 minutes, starting at 10:24 and ending at 11:55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</si>
  <si>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2-mL cryotube</t>
  </si>
  <si>
    <t>This sample was created in vitro by combining parts of the DNA material extracted from samples EMOSE_N010000704, EMOSE_N010000705, EMOSE_N010000706, EMOSE_N010000707, EMOSE_N010000708, EMOSE_N010000709, EMOSE_N010000710, EMOSE_N010000717, EMOSE_N010000712, EMOSE_N010000713</t>
  </si>
  <si>
    <t>http://store.pangaea.de/Projects/EMOSE2017/LOGSHEETS/EMOSE_201705310750Z_DAY2_EVENT-PUMP.pdf</t>
  </si>
  <si>
    <t>EMOSE_N010000704</t>
  </si>
  <si>
    <t>EMOSE_201705310750Z_DAY2_PUMP_SRF_(3m)_SEQ-(100L-on-membrane)_W&gt;20_N010000704</t>
  </si>
  <si>
    <t>This sample (EMOSE_N010000704)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EMOSE_N010000712,EMOSE_N010000717,EMOSE_N010000710,EMOSE_N010000709,EMOSE_N010000708,EMOSE_N010000707,EMOSE_N010000706,EMOSE_N010000705,EMOSE_N010000716,EMOSE_N010000715,EMOSE_N010000713</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</si>
  <si>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91 minutes, starting at 10:24 and ending at 11:55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</si>
  <si>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EMOSE_N010000712,EMOSE_N010000717,EMOSE_N010000710,EMOSE_N010000709,EMOSE_N010000708,EMOSE_N010000707,EMOSE_N010000706,EMOSE_N010000705,EMOSE_N010000716,EMOSE_N010000715,EMOSE_N010000713</t>
  </si>
  <si>
    <t>http://store.pangaea.de/Projects/EMOSE2017/LOGSHEETS/EMOSE_201705310750Z_DAY2_WETLAB_size-fractionated_100L_R09-10.pdf</t>
  </si>
  <si>
    <t>EMOSE_N010000705</t>
  </si>
  <si>
    <t>EMOSE_201705310750Z_DAY2_PUMP_SRF_(3m)_SEQ-(100L-on-membrane)_W&gt;20_N010000705</t>
  </si>
  <si>
    <t>This sample (EMOSE_N010000705)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EMOSE_N010000712,EMOSE_N010000717,EMOSE_N010000710,EMOSE_N010000709,EMOSE_N010000708,EMOSE_N010000707,EMOSE_N010000706,EMOSE_N010000716,EMOSE_N010000715,EMOSE_N010000713,EMOSE_N010000704</t>
  </si>
  <si>
    <t>sampling-bottle(s)#2,15,28,41,54</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</si>
  <si>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130 minutes, starting at 10:32 and ending at 12:42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</si>
  <si>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EMOSE_N010000712,EMOSE_N010000717,EMOSE_N010000710,EMOSE_N010000709,EMOSE_N010000708,EMOSE_N010000707,EMOSE_N010000706,EMOSE_N010000716,EMOSE_N010000715,EMOSE_N010000713,EMOSE_N010000704</t>
  </si>
  <si>
    <t>EMOSE_N010000706</t>
  </si>
  <si>
    <t>EMOSE_201705310750Z_DAY2_PUMP_SRF_(3m)_SEQ-(100L-on-membrane)_W&gt;20_N010000706</t>
  </si>
  <si>
    <t>This sample (EMOSE_N010000706)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EMOSE_N010000712,EMOSE_N010000717,EMOSE_N010000710,EMOSE_N010000709,EMOSE_N010000708,EMOSE_N010000707,EMOSE_N010000705,EMOSE_N010000716,EMOSE_N010000715,EMOSE_N010000713,EMOSE_N010000704</t>
  </si>
  <si>
    <t>sampling-bottle(s)#3,16,29,42,55</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</si>
  <si>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100 minutes, starting at 12:30 and ending at 14:10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</si>
  <si>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EMOSE_N010000712,EMOSE_N010000717,EMOSE_N010000710,EMOSE_N010000709,EMOSE_N010000708,EMOSE_N010000707,EMOSE_N010000705,EMOSE_N010000716,EMOSE_N010000715,EMOSE_N010000713,EMOSE_N010000704</t>
  </si>
  <si>
    <t>EMOSE_N010000707</t>
  </si>
  <si>
    <t>EMOSE_201705310750Z_DAY2_PUMP_SRF_(3m)_SEQ-(100L-on-membrane)_W&gt;20_N010000707</t>
  </si>
  <si>
    <t>This sample (EMOSE_N010000707)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EMOSE_N010000712,EMOSE_N010000717,EMOSE_N010000710,EMOSE_N010000709,EMOSE_N010000708,EMOSE_N010000706,EMOSE_N010000705,EMOSE_N010000716,EMOSE_N010000715,EMOSE_N010000713,EMOSE_N010000704</t>
  </si>
  <si>
    <t>sampling-bottle(s)#4,17,30,43,56</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</si>
  <si>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141 minutes, starting at 12:55 and ending at 15:16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</si>
  <si>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EMOSE_N010000712,EMOSE_N010000717,EMOSE_N010000710,EMOSE_N010000709,EMOSE_N010000708,EMOSE_N010000706,EMOSE_N010000705,EMOSE_N010000716,EMOSE_N010000715,EMOSE_N010000713,EMOSE_N010000704</t>
  </si>
  <si>
    <t>EMOSE_N010000708</t>
  </si>
  <si>
    <t>EMOSE_201705310750Z_DAY2_PUMP_SRF_(3m)_SEQ-(100L-on-membrane)_W&gt;20_N010000708</t>
  </si>
  <si>
    <t>This sample (EMOSE_N010000708)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EMOSE_N010000712,EMOSE_N010000717,EMOSE_N010000710,EMOSE_N010000709,EMOSE_N010000707,EMOSE_N010000706,EMOSE_N010000705,EMOSE_N010000716,EMOSE_N010000715,EMOSE_N010000713,EMOSE_N010000704</t>
  </si>
  <si>
    <t>sampling-bottle(s)#5,18,31,44,57</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</si>
  <si>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90 minutes, starting at 14:25 and ending at 15:55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</si>
  <si>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EMOSE_N010000712,EMOSE_N010000717,EMOSE_N010000710,EMOSE_N010000709,EMOSE_N010000707,EMOSE_N010000706,EMOSE_N010000705,EMOSE_N010000716,EMOSE_N010000715,EMOSE_N010000713,EMOSE_N010000704</t>
  </si>
  <si>
    <t>EMOSE_N010000709</t>
  </si>
  <si>
    <t>EMOSE_201705310750Z_DAY2_PUMP_SRF_(3m)_SEQ-(100L-on-membrane)_W&gt;20_N010000709</t>
  </si>
  <si>
    <t>This sample (EMOSE_N010000709)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EMOSE_N010000712,EMOSE_N010000717,EMOSE_N010000710,EMOSE_N010000708,EMOSE_N010000707,EMOSE_N010000706,EMOSE_N010000705,EMOSE_N010000716,EMOSE_N010000715,EMOSE_N010000713,EMOSE_N010000704</t>
  </si>
  <si>
    <t>sampling-bottle(s)#6,19,32;45,58</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</si>
  <si>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120 minutes, starting at 15:35 and ending at 17:35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</si>
  <si>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EMOSE_N010000712,EMOSE_N010000717,EMOSE_N010000710,EMOSE_N010000708,EMOSE_N010000707,EMOSE_N010000706,EMOSE_N010000705,EMOSE_N010000716,EMOSE_N010000715,EMOSE_N010000713,EMOSE_N010000704</t>
  </si>
  <si>
    <t>EMOSE_N010000710</t>
  </si>
  <si>
    <t>EMOSE_201705310750Z_DAY2_PUMP_SRF_(3m)_SEQ-(100L-on-membrane)_W&gt;20_N010000710</t>
  </si>
  <si>
    <t>This sample (EMOSE_N010000710)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EMOSE_N010000712,EMOSE_N010000717,EMOSE_N010000709,EMOSE_N010000708,EMOSE_N010000707,EMOSE_N010000706,EMOSE_N010000705,EMOSE_N010000716,EMOSE_N010000715,EMOSE_N010000713,EMOSE_N010000704</t>
  </si>
  <si>
    <t>sampling-bottle(s)#7,20,33,46,59</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</si>
  <si>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100 minutes, starting at 16:20 and ending at 18:00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</si>
  <si>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EMOSE_N010000712,EMOSE_N010000717,EMOSE_N010000709,EMOSE_N010000708,EMOSE_N010000707,EMOSE_N010000706,EMOSE_N010000705,EMOSE_N010000716,EMOSE_N010000715,EMOSE_N010000713,EMOSE_N010000704</t>
  </si>
  <si>
    <t>EMOSE_N010000717</t>
  </si>
  <si>
    <t>EMOSE_201705310750Z_DAY2_PUMP_SRF_(3m)_SEQ-(100L-on-membrane)_W&gt;20_N010000717</t>
  </si>
  <si>
    <t>This sample (EMOSE_N010000717)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EMOSE_N010000712,EMOSE_N010000710,EMOSE_N010000709,EMOSE_N010000708,EMOSE_N010000707,EMOSE_N010000706,EMOSE_N010000705,EMOSE_N010000716,EMOSE_N010000715,EMOSE_N010000713,EMOSE_N010000704</t>
  </si>
  <si>
    <t>sampling-bottle(s)#8,21,34,47,60</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</si>
  <si>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114 minutes, starting at 17:49 and ending at 19:43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</si>
  <si>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EMOSE_N010000712,EMOSE_N010000710,EMOSE_N010000709,EMOSE_N010000708,EMOSE_N010000707,EMOSE_N010000706,EMOSE_N010000705,EMOSE_N010000716,EMOSE_N010000715,EMOSE_N010000713,EMOSE_N010000704</t>
  </si>
  <si>
    <t>EMOSE_N010000712</t>
  </si>
  <si>
    <t>EMOSE_201705310750Z_DAY2_PUMP_SRF_(3m)_SEQ-(100L-on-membrane)_W&gt;20_N010000712</t>
  </si>
  <si>
    <t>This sample (EMOSE_N010000712)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EMOSE_N010000717,EMOSE_N010000710,EMOSE_N010000709,EMOSE_N010000708,EMOSE_N010000707,EMOSE_N010000706,EMOSE_N010000705,EMOSE_N010000716,EMOSE_N010000715,EMOSE_N010000713,EMOSE_N010000704</t>
  </si>
  <si>
    <t>sampling-bottle(s)#9,22,35,48,61</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</si>
  <si>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85 minutes, starting at 18:25 and ending at 19:50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</si>
  <si>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EMOSE_N010000717,EMOSE_N010000710,EMOSE_N010000709,EMOSE_N010000708,EMOSE_N010000707,EMOSE_N010000706,EMOSE_N010000705,EMOSE_N010000716,EMOSE_N010000715,EMOSE_N010000713,EMOSE_N010000704</t>
  </si>
  <si>
    <t>EMOSE_N010000713</t>
  </si>
  <si>
    <t>EMOSE_201705310750Z_DAY2_PUMP_SRF_(3m)_SEQ-(100L-on-membrane)_W&gt;20_N010000713</t>
  </si>
  <si>
    <t>This sample (EMOSE_N010000713)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EMOSE_N010000712,EMOSE_N010000717,EMOSE_N010000710,EMOSE_N010000709,EMOSE_N010000708,EMOSE_N010000707,EMOSE_N010000706,EMOSE_N010000705,EMOSE_N010000716,EMOSE_N010000715,EMOSE_N010000704</t>
  </si>
  <si>
    <t>sampling-bottle(s)#10,23,36,49,62</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</si>
  <si>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131 minutes, starting at 19:59 and ending at 22:10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</si>
  <si>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EMOSE_N010000712,EMOSE_N010000717,EMOSE_N010000710,EMOSE_N010000709,EMOSE_N010000708,EMOSE_N010000707,EMOSE_N010000706,EMOSE_N010000705,EMOSE_N010000716,EMOSE_N010000715,EMOSE_N010000704</t>
  </si>
  <si>
    <t>EMOSE_N010000715</t>
  </si>
  <si>
    <t>EMOSE_201705310750Z_DAY2_PUMP_SRF_(3m)_SEQ-(100L-on-membrane)_W&gt;20_N010000715</t>
  </si>
  <si>
    <t>This sample (EMOSE_N010000715)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EMOSE_N010000712,EMOSE_N010000717,EMOSE_N010000710,EMOSE_N010000709,EMOSE_N010000708,EMOSE_N010000707,EMOSE_N010000706,EMOSE_N010000705,EMOSE_N010000716,EMOSE_N010000713,EMOSE_N010000704</t>
  </si>
  <si>
    <t>sampling-bottle(s)#11,24,37,50,63</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</si>
  <si>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93 minutes, starting at 20:12 and ending at 21:45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</si>
  <si>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EMOSE_N010000712,EMOSE_N010000717,EMOSE_N010000710,EMOSE_N010000709,EMOSE_N010000708,EMOSE_N010000707,EMOSE_N010000706,EMOSE_N010000705,EMOSE_N010000716,EMOSE_N010000713,EMOSE_N010000704</t>
  </si>
  <si>
    <t>EMOSE_N010000716</t>
  </si>
  <si>
    <t>EMOSE_201705310750Z_DAY2_PUMP_SRF_(3m)_SEQ-(100L-on-membrane)_W&gt;20_N010000716</t>
  </si>
  <si>
    <t>This sample (EMOSE_N010000716)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[SEQ-(100L-on-membrane)_W&gt;20] for later detection and identification of biological and molecular entities (nucleotides) by sequencing (SEQ) methods. This sample may be used for example in biodiversity and metagenomics studies of prokaryotes and eukaryotes. This sample has replicate sample(s): EMOSE_N010000712,EMOSE_N010000717,EMOSE_N010000710,EMOSE_N010000709,EMOSE_N010000708,EMOSE_N010000707,EMOSE_N010000706,EMOSE_N010000705,EMOSE_N010000715,EMOSE_N010000713,EMOSE_N010000704</t>
  </si>
  <si>
    <t>sampling-bottle(s)#12,25,38,51,64</t>
  </si>
  <si>
    <t>In protocole SEQ-(100L-on-membrane)_W&gt;20, the sample material was not pre-filtered and concentrated on 20-micrometres, using a 47-mm-diameter nylon mexh filter. A volume of 100 Litres was filtered and the 47-mm-diameter nylon mexh filter was packaged in a sterile 2-mL cryotube, treated with no addition of chemicals, labelled with a barcode identification sticker, flash frozen in liquid nitrogen and stored in a freezer at -80 degree Celsius. Note 1: The filtration lasted 70 minutes, starting at 22:15 and ending at 23:25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</si>
  <si>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EMOSE_N010000712,EMOSE_N010000717,EMOSE_N010000710,EMOSE_N010000709,EMOSE_N010000708,EMOSE_N010000707,EMOSE_N010000706,EMOSE_N010000705,EMOSE_N010000715,EMOSE_N010000713,EMOSE_N010000704</t>
  </si>
  <si>
    <t>EMOSE_N020000684</t>
  </si>
  <si>
    <t>EMOSE_201705310750Z_DAY2_PUMP_SRF_(3m)_SEQ-(10x100L-on-membrane)_W0.22-3_N020000684</t>
  </si>
  <si>
    <t>This sample (EMOSE_N020000684) was created in silico using samples EMOSE_N010000684, EMOSE_N010000686, EMOSE_N010000688, EMOSE_N010000692, EMOSE_N010000690, EMOSE_N010000694, EMOSE_N030000828, EMOSE_N010000698, EMOSE_N010000700 and EMOSE_N010000702. The latter samples were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The pooled samples were extracted separately and parts of the DNA from each replicate are pooled before sequencing. This sample may be used for example in biodiversity and metagenomics studies of prokaryotes and eukaryotes. This sample has replicate sample(s): none</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</si>
  <si>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116 minutes, starting at 10:24 and ending at 12:20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</si>
  <si>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This sample was created in vitro by combining parts of the DNA material extracted from samples EMOSE_N010000684, EMOSE_N010000686, EMOSE_N010000688, EMOSE_N010000692, EMOSE_N010000690, EMOSE_N010000694, EMOSE_N030000828, EMOSE_N010000698, EMOSE_N010000700, EMOSE_N010000702</t>
  </si>
  <si>
    <t>EMOSE_N010000684</t>
  </si>
  <si>
    <t>EMOSE_201705310750Z_DAY2_PUMP_SRF_(3m)_SEQ-(100L-on-membrane)_W0.22-3_N010000684</t>
  </si>
  <si>
    <t>This sample (EMOSE_N010000684)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EMOSE_N010000700,EMOSE_N010000698,EMOSE_N010000694,EMOSE_N010000692,EMOSE_N010000690,EMOSE_N010000688,EMOSE_N010000686,EMOSE_N030000828,EMOSE_N030000829,EMOSE_N010000702</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</si>
  <si>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116 minutes, starting at 10:24 and ending at 12:20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</si>
  <si>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EMOSE_N010000700,EMOSE_N010000698,EMOSE_N010000694,EMOSE_N010000692,EMOSE_N010000690,EMOSE_N010000688,EMOSE_N010000686,EMOSE_N030000828,EMOSE_N030000829,EMOSE_N010000702</t>
  </si>
  <si>
    <t>http://store.pangaea.de/Projects/EMOSE2017/LOGSHEETS/EMOSE_201705310750Z_DAY2_WETLAB_size-fractionated_100L_R01-04.pdf</t>
  </si>
  <si>
    <t>EMOSE_N010000686</t>
  </si>
  <si>
    <t>EMOSE_201705310750Z_DAY2_PUMP_SRF_(3m)_SEQ-(100L-on-membrane)_W0.22-3_N010000686</t>
  </si>
  <si>
    <t>This sample (EMOSE_N010000686)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EMOSE_N010000700,EMOSE_N010000698,EMOSE_N010000694,EMOSE_N010000692,EMOSE_N010000690,EMOSE_N010000688,EMOSE_N030000828,EMOSE_N030000829,EMOSE_N010000702,EMOSE_N010000684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</si>
  <si>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138 minutes, starting at 10:32 and ending at 12:50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</si>
  <si>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EMOSE_N010000700,EMOSE_N010000698,EMOSE_N010000694,EMOSE_N010000692,EMOSE_N010000690,EMOSE_N010000688,EMOSE_N030000828,EMOSE_N030000829,EMOSE_N010000702,EMOSE_N010000684</t>
  </si>
  <si>
    <t>EMOSE_N010000688</t>
  </si>
  <si>
    <t>EMOSE_201705310750Z_DAY2_PUMP_SRF_(3m)_SEQ-(100L-on-membrane)_W0.22-3_N010000688</t>
  </si>
  <si>
    <t>This sample (EMOSE_N010000688)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EMOSE_N010000700,EMOSE_N010000698,EMOSE_N010000694,EMOSE_N010000692,EMOSE_N010000690,EMOSE_N010000686,EMOSE_N030000828,EMOSE_N030000829,EMOSE_N010000702,EMOSE_N010000684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</si>
  <si>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105 minutes, starting at 12:30 and ending at 14:15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</si>
  <si>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EMOSE_N010000700,EMOSE_N010000698,EMOSE_N010000694,EMOSE_N010000692,EMOSE_N010000690,EMOSE_N010000686,EMOSE_N030000828,EMOSE_N030000829,EMOSE_N010000702,EMOSE_N010000684</t>
  </si>
  <si>
    <t>EMOSE_N010000692</t>
  </si>
  <si>
    <t>EMOSE_201705310750Z_DAY2_PUMP_SRF_(3m)_SEQ-(100L-on-membrane)_W0.22-3_N010000692</t>
  </si>
  <si>
    <t>This sample (EMOSE_N010000692)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EMOSE_N010000700,EMOSE_N010000698,EMOSE_N010000694,EMOSE_N010000692,EMOSE_N010000688,EMOSE_N010000686,EMOSE_N030000828,EMOSE_N030000829,EMOSE_N010000702,EMOSE_N010000684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</si>
  <si>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145 minutes, starting at 12:55 and ending at 15:20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</si>
  <si>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EMOSE_N010000700,EMOSE_N010000698,EMOSE_N010000694,EMOSE_N010000692,EMOSE_N010000688,EMOSE_N010000686,EMOSE_N030000828,EMOSE_N030000829,EMOSE_N010000702,EMOSE_N010000684</t>
  </si>
  <si>
    <t>EMOSE_N010000690 and EMOSE_N010000692 were interverted (filter in the wrong tube)… disregard what is written on the tube… the registry was corrected</t>
  </si>
  <si>
    <t>EMOSE_N010000690</t>
  </si>
  <si>
    <t>EMOSE_201705310750Z_DAY2_PUMP_SRF_(3m)_SEQ-(100L-on-membrane)_W0.22-3_N010000690</t>
  </si>
  <si>
    <t>This sample (EMOSE_N010000690)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EMOSE_N010000700,EMOSE_N010000698,EMOSE_N010000694,EMOSE_N010000690,EMOSE_N010000688,EMOSE_N010000686,EMOSE_N030000828,EMOSE_N030000829,EMOSE_N010000702,EMOSE_N010000684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</si>
  <si>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105 minutes, starting at 14:25 and ending at 16:10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</si>
  <si>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EMOSE_N010000700,EMOSE_N010000698,EMOSE_N010000694,EMOSE_N010000690,EMOSE_N010000688,EMOSE_N010000686,EMOSE_N030000828,EMOSE_N030000829,EMOSE_N010000702,EMOSE_N010000684</t>
  </si>
  <si>
    <t>http://store.pangaea.de/Projects/EMOSE2017/LOGSHEETS/EMOSE_201705310750Z_DAY2_WETLAB_size-fractionated_100L_R05-08.pdf</t>
  </si>
  <si>
    <t>EMOSE_N010000694</t>
  </si>
  <si>
    <t>EMOSE_201705310750Z_DAY2_PUMP_SRF_(3m)_SEQ-(100L-on-membrane)_W0.22-3_N010000694</t>
  </si>
  <si>
    <t>This sample (EMOSE_N010000694)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EMOSE_N010000700,EMOSE_N010000698,EMOSE_N010000692,EMOSE_N010000690,EMOSE_N010000688,EMOSE_N010000686,EMOSE_N030000828,EMOSE_N030000829,EMOSE_N010000702,EMOSE_N010000684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</si>
  <si>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120 minutes, starting at 15:35 and ending at 17:35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</si>
  <si>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EMOSE_N010000700,EMOSE_N010000698,EMOSE_N010000692,EMOSE_N010000690,EMOSE_N010000688,EMOSE_N010000686,EMOSE_N030000828,EMOSE_N030000829,EMOSE_N010000702,EMOSE_N010000684</t>
  </si>
  <si>
    <t>EMOSE_N030000828</t>
  </si>
  <si>
    <t>EMOSE_201705310750Z_DAY2_PUMP_SRF_(3m)_SEQ-(100L-on-membrane)_W0.22-3_N030000828</t>
  </si>
  <si>
    <t>This sample (EMOSE_N030000828) was created in silico using samples EMOSE_N010000828, EMOSE_N010000696 and EMOSE_N010000832. The latter samples were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Filters from the pooled samples were combined before extraction. This sample may be used for example in biodiversity and metagenomics studies of prokaryotes and eukaryotes. This sample has replicate sample(s): EMOSE_N010000700,EMOSE_N010000698,EMOSE_N010000694,EMOSE_N010000692,EMOSE_N010000690,EMOSE_N010000688,EMOSE_N010000686,EMOSE_N030000829,EMOSE_N010000702,EMOSE_N010000684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</si>
  <si>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139 minutes, starting at 19:46 and ending at 22:05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</si>
  <si>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EMOSE_N010000700,EMOSE_N010000698,EMOSE_N010000694,EMOSE_N010000692,EMOSE_N010000690,EMOSE_N010000688,EMOSE_N010000686,EMOSE_N030000829,EMOSE_N010000702,EMOSE_N010000684</t>
  </si>
  <si>
    <t>This sample was created in vitro by combining samples EMOSE_N010000828, EMOSE_N010000832 and EMOSE_N010000696 before extracting DNA in order to have a sample corresponding to a filtered volume of 100L</t>
  </si>
  <si>
    <t xml:space="preserve">Filtration for this size fraction was very difficult and required 3 filters... 50L of filtrate was kept aside and filtered later so that other filtrations could take place. </t>
  </si>
  <si>
    <t>EMOSE_N010000828</t>
  </si>
  <si>
    <t>EMOSE_201705310750Z_DAY2_PUMP_SRF_(3m)_SEQ-(100L-on-membrane)_W0.22-3_N010000828</t>
  </si>
  <si>
    <t>This sample (EMOSE_N010000828)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aliquot sample(s): EMOSE_N010000696 and EMOSE_N010000832</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</si>
  <si>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40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139 minutes, starting at 19:46 and ending at 22:05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</si>
  <si>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EMOSE_N010000696,EMOSE_N010000832</t>
  </si>
  <si>
    <t>EMOSE_N010000696</t>
  </si>
  <si>
    <t>EMOSE_201705310750Z_DAY2_PUMP_SRF_(3m)_SEQ-(100L-on-membrane)_W0.22-3_N010000696</t>
  </si>
  <si>
    <t>This sample (EMOSE_N010000696)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aliquot sample(s): EMOSE_N010000828 and EMOSE_N010000832</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</si>
  <si>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50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100 minutes, starting at 16:20 and ending at 18:00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</si>
  <si>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EMOSE_N010000828,EMOSE_N010000832</t>
  </si>
  <si>
    <t>EMOSE_N010000832</t>
  </si>
  <si>
    <t>EMOSE_201705310750Z_DAY2_PUMP_SRF_(3m)_SEQ-(100L-on-membrane)_W0.22-3_N010000832</t>
  </si>
  <si>
    <t>This sample (EMOSE_N010000832)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aliquot sample(s): EMOSE_N010000828 and EMOSE_N010000696</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</si>
  <si>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100 minutes, starting at 16:20 and ending at 18:00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</si>
  <si>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EMOSE_N010000828,EMOSE_N010000696</t>
  </si>
  <si>
    <t>EMOSE_N010000698</t>
  </si>
  <si>
    <t>EMOSE_201705310750Z_DAY2_PUMP_SRF_(3m)_SEQ-(100L-on-membrane)_W0.22-3_N010000698</t>
  </si>
  <si>
    <t>This sample (EMOSE_N010000698)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EMOSE_N010000700,EMOSE_N010000694,EMOSE_N010000692,EMOSE_N010000690,EMOSE_N010000688,EMOSE_N010000686,EMOSE_N030000828,EMOSE_N030000829,EMOSE_N010000702,EMOSE_N010000684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</si>
  <si>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120 minutes, starting at 17:49 and ending at 19:49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</si>
  <si>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EMOSE_N010000700,EMOSE_N010000694,EMOSE_N010000692,EMOSE_N010000690,EMOSE_N010000688,EMOSE_N010000686,EMOSE_N030000828,EMOSE_N030000829,EMOSE_N010000702,EMOSE_N010000684</t>
  </si>
  <si>
    <t>EMOSE_N010000700</t>
  </si>
  <si>
    <t>EMOSE_201705310750Z_DAY2_PUMP_SRF_(3m)_SEQ-(100L-on-membrane)_W0.22-3_N010000700</t>
  </si>
  <si>
    <t>This sample (EMOSE_N010000700)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EMOSE_N010000698,EMOSE_N010000694,EMOSE_N010000692,EMOSE_N010000690,EMOSE_N010000688,EMOSE_N010000686,EMOSE_N030000828,EMOSE_N030000829,EMOSE_N010000702,EMOSE_N010000684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</si>
  <si>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100 minutes, starting at 18:25 and ending at 20:05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</si>
  <si>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EMOSE_N010000698,EMOSE_N010000694,EMOSE_N010000692,EMOSE_N010000690,EMOSE_N010000688,EMOSE_N010000686,EMOSE_N030000828,EMOSE_N030000829,EMOSE_N010000702,EMOSE_N010000684</t>
  </si>
  <si>
    <t>EMOSE_N010000702</t>
  </si>
  <si>
    <t>EMOSE_201705310750Z_DAY2_PUMP_SRF_(3m)_SEQ-(100L-on-membrane)_W0.22-3_N010000702</t>
  </si>
  <si>
    <t>This sample (EMOSE_N010000702)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EMOSE_N010000700,EMOSE_N010000698,EMOSE_N010000694,EMOSE_N010000692,EMOSE_N010000690,EMOSE_N010000688,EMOSE_N010000686,EMOSE_N030000828,EMOSE_N030000829,EMOSE_N010000684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</si>
  <si>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131 minutes, starting at 19:59 and ending at 22:10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</si>
  <si>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EMOSE_N010000700,EMOSE_N010000698,EMOSE_N010000694,EMOSE_N010000692,EMOSE_N010000690,EMOSE_N010000688,EMOSE_N010000686,EMOSE_N030000828,EMOSE_N030000829,EMOSE_N010000684</t>
  </si>
  <si>
    <t>EMOSE_N030000829</t>
  </si>
  <si>
    <t>EMOSE_201705310750Z_DAY2_PUMP_SRF_(3m)_SEQ-(100L-on-membrane)_W0.22-3_N030000829</t>
  </si>
  <si>
    <t>This sample (EMOSE_N030000829) was created in silico using samples EMOSE_N010000829 and EMOSE_N010000831. The latter samples were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Filters from the pooled samples were combined before extraction. This sample may be used for example in biodiversity and metagenomics studies of prokaryotes and eukaryotes. This sample has replicate sample(s): EMOSE_N010000700,EMOSE_N010000698,EMOSE_N010000694,EMOSE_N010000692,EMOSE_N010000690,EMOSE_N010000688,EMOSE_N010000686,EMOSE_N030000828,EMOSE_N010000702,EMOSE_N010000684</t>
  </si>
  <si>
    <t>sampling-bottle(s)#11,24,37,50,63,12,25,38,51,64</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</si>
  <si>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153 minutes, starting at 20:12 and ending at 22:45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</si>
  <si>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EMOSE_N010000700,EMOSE_N010000698,EMOSE_N010000694,EMOSE_N010000692,EMOSE_N010000690,EMOSE_N010000688,EMOSE_N010000686,EMOSE_N030000828,EMOSE_N010000702,EMOSE_N010000684</t>
  </si>
  <si>
    <t>This sample was created in vitro by combining samples EMOSE_N010000829 and EMOSE_N010000831 before extracting DNA in order to have a sample corresponding to a filtered volume of 100L</t>
  </si>
  <si>
    <t>http://store.pangaea.de/Projects/EMOSE2017/LOGSHEETS/EMOSE_201705310750Z_DAY2_WETLAB_size-fractionated_100L_R11-12.pdf</t>
  </si>
  <si>
    <t>EMOSE_N010000829</t>
  </si>
  <si>
    <t>EMOSE_201705310750Z_DAY2_PUMP_SRF_(3m)_SEQ-(100L-on-membrane)_W0.22-3_N010000829</t>
  </si>
  <si>
    <t>This sample (EMOSE_N010000829)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aliquot sample(s): EMOSE_N010000831</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</si>
  <si>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50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153 minutes, starting at 20:12 and ending at 22:45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</si>
  <si>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EMOSE_N010000831</t>
  </si>
  <si>
    <t>EMOSE_201705310750Z_DAY2_PUMP_SRF_(3m)_SEQ-(100L-on-membrane)_W0.22-3_N010000831</t>
  </si>
  <si>
    <t>This sample (EMOSE_N010000831)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aliquot sample(s): EMOSE_N010000829</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</si>
  <si>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50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98 minutes, starting at 22:15 and ending at 23:53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</si>
  <si>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EMOSE_N020000685</t>
  </si>
  <si>
    <t>EMOSE_201705310750Z_DAY2_PUMP_SRF_(3m)_SEQ-(10x100L-on-membrane)_W3-20_N020000685</t>
  </si>
  <si>
    <t>This sample (EMOSE_N020000685) was created in silico using samples EMOSE_N010000685, EMOSE_N010000687, EMOSE_N010000689, EMOSE_N010000691, EMOSE_N010000693, EMOSE_N010000695, EMOSE_N010000697, EMOSE_N010000699, EMOSE_N010000701 and EMOSE_N010000703. The latter samples were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The pooled samples were extracted separately and parts of the DNA from each replicate are pooled before sequencing. This sample may be used for example in biodiversity and metagenomics studies of prokaryotes and eukaryotes. This sample has replicate sample(s): none</t>
  </si>
  <si>
    <t>In protocole SEQ-(100L-on-membrane)_W3-20, the sample material was pre-filtered on 20-micrometres, using a 47-mm-diameter nylon mexh filter, and concentrated on 3-micrometres, using a 142-mm-diameter Millipore polycarbonate membrane filter (ref:TSTP14250). A volume of 1000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91 minutes, starting at 10:24 and ending at 11:55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</si>
  <si>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This sample was created in vitro by combining parts of the DNA material extracted from samples EMOSE_N010000685, EMOSE_N010000687, EMOSE_N010000689, EMOSE_N010000691, EMOSE_N010000693, EMOSE_N010000695, EMOSE_N010000697, EMOSE_N010000699, EMOSE_N010000701, EMOSE_N010000703</t>
  </si>
  <si>
    <t>EMOSE_N010000685</t>
  </si>
  <si>
    <t>EMOSE_201705310750Z_DAY2_PUMP_SRF_(3m)_SEQ-(100L-on-membrane)_W3-20_N010000685</t>
  </si>
  <si>
    <t>This sample (EMOSE_N010000685)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EMOSE_N010000701,EMOSE_N010000699,EMOSE_N010000697,EMOSE_N010000695,EMOSE_N010000693,EMOSE_N010000691,EMOSE_N010000689,EMOSE_N010000687,EMOSE_N010000718,EMOSE_N010000830,EMOSE_N010000703</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</si>
  <si>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91 minutes, starting at 10:24 and ending at 11:55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</si>
  <si>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EMOSE_N010000701,EMOSE_N010000699,EMOSE_N010000697,EMOSE_N010000695,EMOSE_N010000693,EMOSE_N010000691,EMOSE_N010000689,EMOSE_N010000687,EMOSE_N010000718,EMOSE_N010000830,EMOSE_N010000703</t>
  </si>
  <si>
    <t>EMOSE_N010000687</t>
  </si>
  <si>
    <t>EMOSE_201705310750Z_DAY2_PUMP_SRF_(3m)_SEQ-(100L-on-membrane)_W3-20_N010000687</t>
  </si>
  <si>
    <t>This sample (EMOSE_N010000687)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EMOSE_N010000701,EMOSE_N010000699,EMOSE_N010000697,EMOSE_N010000695,EMOSE_N010000693,EMOSE_N010000691,EMOSE_N010000689,EMOSE_N010000718,EMOSE_N010000830,EMOSE_N010000703,EMOSE_N010000685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</si>
  <si>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130 minutes, starting at 10:32 and ending at 12:42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</si>
  <si>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EMOSE_N010000701,EMOSE_N010000699,EMOSE_N010000697,EMOSE_N010000695,EMOSE_N010000693,EMOSE_N010000691,EMOSE_N010000689,EMOSE_N010000718,EMOSE_N010000830,EMOSE_N010000703,EMOSE_N010000685</t>
  </si>
  <si>
    <t>EMOSE_N010000689</t>
  </si>
  <si>
    <t>EMOSE_201705310750Z_DAY2_PUMP_SRF_(3m)_SEQ-(100L-on-membrane)_W3-20_N010000689</t>
  </si>
  <si>
    <t>This sample (EMOSE_N010000689)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</si>
  <si>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100 minutes, starting at 12:30 and ending at 14:10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</si>
  <si>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EMOSE_N010000701,EMOSE_N010000699,EMOSE_N010000697,EMOSE_N010000695,EMOSE_N010000693,EMOSE_N010000691,EMOSE_N010000687,EMOSE_N010000718,EMOSE_N010000830,EMOSE_N010000703,EMOSE_N010000685</t>
  </si>
  <si>
    <t>EMOSE_N010000691</t>
  </si>
  <si>
    <t>EMOSE_201705310750Z_DAY2_PUMP_SRF_(3m)_SEQ-(100L-on-membrane)_W3-20_N010000691</t>
  </si>
  <si>
    <t>This sample (EMOSE_N010000691)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</si>
  <si>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141 minutes, starting at 12:55 and ending at 15:16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</si>
  <si>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EMOSE_N010000701,EMOSE_N010000699,EMOSE_N010000697,EMOSE_N010000695,EMOSE_N010000693,EMOSE_N010000689,EMOSE_N010000687,EMOSE_N010000718,EMOSE_N010000830,EMOSE_N010000703,EMOSE_N010000685</t>
  </si>
  <si>
    <t>EMOSE_N010000693</t>
  </si>
  <si>
    <t>EMOSE_201705310750Z_DAY2_PUMP_SRF_(3m)_SEQ-(100L-on-membrane)_W3-20_N010000693</t>
  </si>
  <si>
    <t>This sample (EMOSE_N010000693)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EMOSE_N010000701,EMOSE_N010000699,EMOSE_N010000697,EMOSE_N010000695,EMOSE_N010000691,EMOSE_N010000689,EMOSE_N010000687,EMOSE_N010000718,EMOSE_N010000830,EMOSE_N010000703,EMOSE_N010000685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</si>
  <si>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90 minutes, starting at 14:25 and ending at 15:55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</si>
  <si>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EMOSE_N010000701,EMOSE_N010000699,EMOSE_N010000697,EMOSE_N010000695,EMOSE_N010000691,EMOSE_N010000689,EMOSE_N010000687,EMOSE_N010000718,EMOSE_N010000830,EMOSE_N010000703,EMOSE_N010000685</t>
  </si>
  <si>
    <t>EMOSE_N010000695</t>
  </si>
  <si>
    <t>EMOSE_201705310750Z_DAY2_PUMP_SRF_(3m)_SEQ-(100L-on-membrane)_W3-20_N010000695</t>
  </si>
  <si>
    <t>This sample (EMOSE_N010000695)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EMOSE_N010000701,EMOSE_N010000699,EMOSE_N010000697,EMOSE_N010000693,EMOSE_N010000691,EMOSE_N010000689,EMOSE_N010000687,EMOSE_N010000718,EMOSE_N010000830,EMOSE_N010000703,EMOSE_N010000685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</si>
  <si>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120 minutes, starting at 15:35 and ending at 17:35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</si>
  <si>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EMOSE_N010000701,EMOSE_N010000699,EMOSE_N010000697,EMOSE_N010000693,EMOSE_N010000691,EMOSE_N010000689,EMOSE_N010000687,EMOSE_N010000718,EMOSE_N010000830,EMOSE_N010000703,EMOSE_N010000685</t>
  </si>
  <si>
    <t>EMOSE_N010000697</t>
  </si>
  <si>
    <t>EMOSE_201705310750Z_DAY2_PUMP_SRF_(3m)_SEQ-(100L-on-membrane)_W3-20_N010000697</t>
  </si>
  <si>
    <t>This sample (EMOSE_N010000697)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EMOSE_N010000701,EMOSE_N010000699,EMOSE_N010000695,EMOSE_N010000693,EMOSE_N010000691,EMOSE_N010000689,EMOSE_N010000687,EMOSE_N010000718,EMOSE_N010000830,EMOSE_N010000703,EMOSE_N010000685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</si>
  <si>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100 minutes, starting at 16:20 and ending at 18:00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</si>
  <si>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EMOSE_N010000701,EMOSE_N010000699,EMOSE_N010000695,EMOSE_N010000693,EMOSE_N010000691,EMOSE_N010000689,EMOSE_N010000687,EMOSE_N010000718,EMOSE_N010000830,EMOSE_N010000703,EMOSE_N010000685</t>
  </si>
  <si>
    <t>EMOSE_N010000699</t>
  </si>
  <si>
    <t>EMOSE_201705310750Z_DAY2_PUMP_SRF_(3m)_SEQ-(100L-on-membrane)_W3-20_N010000699</t>
  </si>
  <si>
    <t>This sample (EMOSE_N010000699)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EMOSE_N010000701,EMOSE_N010000697,EMOSE_N010000695,EMOSE_N010000693,EMOSE_N010000691,EMOSE_N010000689,EMOSE_N010000687,EMOSE_N010000718,EMOSE_N010000830,EMOSE_N010000703,EMOSE_N010000685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</si>
  <si>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114 minutes, starting at 17:49 and ending at 19:43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</si>
  <si>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EMOSE_N010000701,EMOSE_N010000697,EMOSE_N010000695,EMOSE_N010000693,EMOSE_N010000691,EMOSE_N010000689,EMOSE_N010000687,EMOSE_N010000718,EMOSE_N010000830,EMOSE_N010000703,EMOSE_N010000685</t>
  </si>
  <si>
    <t>EMOSE_N010000701</t>
  </si>
  <si>
    <t>EMOSE_201705310750Z_DAY2_PUMP_SRF_(3m)_SEQ-(100L-on-membrane)_W3-20_N010000701</t>
  </si>
  <si>
    <t>This sample (EMOSE_N010000701)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EMOSE_N010000699,EMOSE_N010000697,EMOSE_N010000695,EMOSE_N010000693,EMOSE_N010000691,EMOSE_N010000689,EMOSE_N010000687,EMOSE_N010000718,EMOSE_N010000830,EMOSE_N010000703,EMOSE_N010000685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</si>
  <si>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85 minutes, starting at 18:25 and ending at 19:50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</si>
  <si>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EMOSE_N010000699,EMOSE_N010000697,EMOSE_N010000695,EMOSE_N010000693,EMOSE_N010000691,EMOSE_N010000689,EMOSE_N010000687,EMOSE_N010000718,EMOSE_N010000830,EMOSE_N010000703,EMOSE_N010000685</t>
  </si>
  <si>
    <t>EMOSE_N010000703</t>
  </si>
  <si>
    <t>EMOSE_201705310750Z_DAY2_PUMP_SRF_(3m)_SEQ-(100L-on-membrane)_W3-20_N010000703</t>
  </si>
  <si>
    <t>This sample (EMOSE_N010000703)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EMOSE_N010000701,EMOSE_N010000699,EMOSE_N010000697,EMOSE_N010000695,EMOSE_N010000693,EMOSE_N010000691,EMOSE_N010000689,EMOSE_N010000687,EMOSE_N010000718,EMOSE_N010000830,EMOSE_N010000685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</si>
  <si>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131 minutes, starting at 19:59 and ending at 22:10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</si>
  <si>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EMOSE_N010000701,EMOSE_N010000699,EMOSE_N010000697,EMOSE_N010000695,EMOSE_N010000693,EMOSE_N010000691,EMOSE_N010000689,EMOSE_N010000687,EMOSE_N010000718,EMOSE_N010000830,EMOSE_N010000685</t>
  </si>
  <si>
    <t>EMOSE_N010000830</t>
  </si>
  <si>
    <t>EMOSE_201705310750Z_DAY2_PUMP_SRF_(3m)_SEQ-(100L-on-membrane)_W3-20_N010000830</t>
  </si>
  <si>
    <t>This sample (EMOSE_N010000830)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EMOSE_N010000701,EMOSE_N010000699,EMOSE_N010000697,EMOSE_N010000695,EMOSE_N010000693,EMOSE_N010000691,EMOSE_N010000689,EMOSE_N010000687,EMOSE_N010000718,EMOSE_N010000703,EMOSE_N010000685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</si>
  <si>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93 minutes, starting at 20:12 and ending at 21:45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</si>
  <si>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EMOSE_N010000701,EMOSE_N010000699,EMOSE_N010000697,EMOSE_N010000695,EMOSE_N010000693,EMOSE_N010000691,EMOSE_N010000689,EMOSE_N010000687,EMOSE_N010000718,EMOSE_N010000703,EMOSE_N010000685</t>
  </si>
  <si>
    <t>EMOSE_N010000718</t>
  </si>
  <si>
    <t>EMOSE_201705310750Z_DAY2_PUMP_SRF_(3m)_SEQ-(100L-on-membrane)_W3-20_N010000718</t>
  </si>
  <si>
    <t>This sample (EMOSE_N010000718)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size-fractionated and prepared back in the lab using protocol [SEQ-(100L-on-membrane)_W3-20] for later detection and identification of biological and molecular entities (nucleotides) by sequencing (SEQ) methods. This sample may be used for example in biodiversity and metagenomics studies of prokaryotes and eukaryotes. This sample has replicate sample(s): EMOSE_N010000701,EMOSE_N010000699,EMOSE_N010000697,EMOSE_N010000695,EMOSE_N010000693,EMOSE_N010000691,EMOSE_N010000689,EMOSE_N010000687,EMOSE_N010000830,EMOSE_N010000703,EMOSE_N010000685</t>
  </si>
  <si>
    <t>In protocole SEQ-(100L-on-membrane)_W3-20, the sample material was pre-filtered on 20-micrometres, using a 47-mm-diameter nylon mexh filter, and concentrated on 3-micrometres, using a 142-mm-diameter Millipore polycarbonate membrane filter (ref:TSTP14250). A volume of 100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70 minutes, starting at 22:15 and ending at 23:25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</si>
  <si>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EMOSE_N010000701,EMOSE_N010000699,EMOSE_N010000697,EMOSE_N010000695,EMOSE_N010000693,EMOSE_N010000691,EMOSE_N010000689,EMOSE_N010000687,EMOSE_N010000830,EMOSE_N010000703,EMOSE_N010000685</t>
  </si>
  <si>
    <t>EMOSE_N010000792</t>
  </si>
  <si>
    <t>EMOSE_201706010725Z_DAY3_PUMP_SRF_(3m)_SEQ-(100L-on-membrane)_W&gt;3_N010000792</t>
  </si>
  <si>
    <t>This sample (EMOSE_N010000792)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EMOSE_N010000786,EMOSE_N010000787,EMOSE_N010000788,EMOSE_N010000789,EMOSE_N010000794,EMOSE_N010000790,EMOSE_N010000791,EMOSE_N010000796</t>
  </si>
  <si>
    <t>DAY3</t>
  </si>
  <si>
    <t>EMOSE_201706010725Z_DAY3_EVENT-PUMP</t>
  </si>
  <si>
    <t>30x 25L carboys were filled with 20L of unfiltered, whole sea water. Carboys were numbered from 1 to 30 and filled in that order. Carboys were washed with diluted bleach (10%) the day before and rinced abundantly twice with sample water before being filled.</t>
  </si>
  <si>
    <t>sampling-bottle(s)#1,7,13,19,25</t>
  </si>
  <si>
    <t>SEQ-(100L-on-membrane)_W&gt;3</t>
  </si>
  <si>
    <t>In protocole SEQ-(100L-on-membrane)_W&gt;3, the sample material was not pre-filtered and concentrated on 3-micrometres, using a 142-mm-diameter Millipore polycarbonate membrane filter (ref:TSTP14250). A volume of 20-40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96 minutes, starting at 10:04 and ending at 11:40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</si>
  <si>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EMOSE_N010000786,EMOSE_N010000787,EMOSE_N010000788,EMOSE_N010000789,EMOSE_N010000794,EMOSE_N010000790,EMOSE_N010000791,EMOSE_N010000796</t>
  </si>
  <si>
    <t>EMOSE_N010000786,EMOSE_N010000787</t>
  </si>
  <si>
    <t>&gt;3</t>
  </si>
  <si>
    <t>20-40</t>
  </si>
  <si>
    <t>http://store.pangaea.de/Projects/EMOSE2017/LOGSHEETS/EMOSE_201706010725Z_DAY3_EVENT-PUMP.pdf</t>
  </si>
  <si>
    <t>http://store.pangaea.de/Projects/EMOSE2017/LOGSHEETS/EMOSE_201706010725Z_DAY3_WETLAB_size-fractionated_100L.pdf</t>
  </si>
  <si>
    <t>EMOSE_N010000787</t>
  </si>
  <si>
    <t>EMOSE_201706010725Z_DAY3_PUMP_SRF_(3m)_SEQ-(100L-on-membrane)_W&gt;3_N010000787</t>
  </si>
  <si>
    <t>This sample (EMOSE_N010000787)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EMOSE_N010000786,EMOSE_N010000792,EMOSE_N010000788,EMOSE_N010000789,EMOSE_N010000794,EMOSE_N010000790,EMOSE_N010000791,EMOSE_N010000796</t>
  </si>
  <si>
    <t>EMOSE_N010000786,EMOSE_N010000792,EMOSE_N010000788,EMOSE_N010000789,EMOSE_N010000794,EMOSE_N010000790,EMOSE_N010000791,EMOSE_N010000796</t>
  </si>
  <si>
    <t>EMOSE_N010000786,EMOSE_N010000792</t>
  </si>
  <si>
    <t>EMOSE_N010000786</t>
  </si>
  <si>
    <t>EMOSE_201706010725Z_DAY3_PUMP_SRF_(3m)_SEQ-(100L-on-membrane)_W&gt;3_N010000786</t>
  </si>
  <si>
    <t>This sample (EMOSE_N010000786)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EMOSE_N010000787,EMOSE_N010000792,EMOSE_N010000788,EMOSE_N010000789,EMOSE_N010000794,EMOSE_N010000790,EMOSE_N010000791,EMOSE_N010000796</t>
  </si>
  <si>
    <t>EMOSE_N010000787,EMOSE_N010000792,EMOSE_N010000788,EMOSE_N010000789,EMOSE_N010000794,EMOSE_N010000790,EMOSE_N010000791,EMOSE_N010000796</t>
  </si>
  <si>
    <t>EMOSE_N010000787,EMOSE_N010000792</t>
  </si>
  <si>
    <t>EMOSE_N010000794</t>
  </si>
  <si>
    <t>EMOSE_201706010725Z_DAY3_PUMP_SRF_(3m)_SEQ-(100L-on-membrane)_W&gt;3_N010000794</t>
  </si>
  <si>
    <t>This sample (EMOSE_N010000794)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EMOSE_N010000786,EMOSE_N010000787,EMOSE_N010000792,EMOSE_N010000788,EMOSE_N010000789,EMOSE_N010000790,EMOSE_N010000791,EMOSE_N010000796</t>
  </si>
  <si>
    <t>sampling-bottle(s)#3,9,15,21,27</t>
  </si>
  <si>
    <t>In protocole SEQ-(100L-on-membrane)_W&gt;3, the sample material was not pre-filtered and concentrated on 3-micrometres, using a 142-mm-diameter Millipore polycarbonate membrane filter (ref:TSTP14250). A volume of 20-40 Litres was filtered and the 142-mm-diameter Millipore polycarbonate membrane filter (ref:TSTP14250) was packaged in a sterile 5-mL cryotube, treated with no addition of chemicals, labelled with a barcode identification sticker, flash frozen in liquid nitrogen and stored in a freezer at -80 degree Celsius. Note 1: The filtration lasted 115 minutes, starting at 16:35 and ending at 18:30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</si>
  <si>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EMOSE_N010000786,EMOSE_N010000787,EMOSE_N010000792,EMOSE_N010000788,EMOSE_N010000789,EMOSE_N010000790,EMOSE_N010000791,EMOSE_N010000796</t>
  </si>
  <si>
    <t>EMOSE_N010000788,EMOSE_N010000789</t>
  </si>
  <si>
    <t>EMOSE_N010000789</t>
  </si>
  <si>
    <t>EMOSE_201706010725Z_DAY3_PUMP_SRF_(3m)_SEQ-(100L-on-membrane)_W&gt;3_N010000789</t>
  </si>
  <si>
    <t>This sample (EMOSE_N010000789)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EMOSE_N010000786,EMOSE_N010000787,EMOSE_N010000792,EMOSE_N010000788,EMOSE_N010000794,EMOSE_N010000790,EMOSE_N010000791,EMOSE_N010000796</t>
  </si>
  <si>
    <t>EMOSE_N010000786,EMOSE_N010000787,EMOSE_N010000792,EMOSE_N010000788,EMOSE_N010000794,EMOSE_N010000790,EMOSE_N010000791,EMOSE_N010000796</t>
  </si>
  <si>
    <t>EMOSE_N010000788,EMOSE_N010000794</t>
  </si>
  <si>
    <t>EMOSE_N010000788</t>
  </si>
  <si>
    <t>EMOSE_201706010725Z_DAY3_PUMP_SRF_(3m)_SEQ-(100L-on-membrane)_W&gt;3_N010000788</t>
  </si>
  <si>
    <t>This sample (EMOSE_N010000788)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EMOSE_N010000786,EMOSE_N010000787,EMOSE_N010000792,EMOSE_N010000789,EMOSE_N010000794,EMOSE_N010000790,EMOSE_N010000791,EMOSE_N010000796</t>
  </si>
  <si>
    <t>EMOSE_N010000786,EMOSE_N010000787,EMOSE_N010000792,EMOSE_N010000789,EMOSE_N010000794,EMOSE_N010000790,EMOSE_N010000791,EMOSE_N010000796</t>
  </si>
  <si>
    <t>EMOSE_N010000789,EMOSE_N010000794</t>
  </si>
  <si>
    <t>EMOSE_N010000796</t>
  </si>
  <si>
    <t>EMOSE_201706010725Z_DAY3_PUMP_SRF_(3m)_SEQ-(100L-on-membrane)_W&gt;3_N010000796</t>
  </si>
  <si>
    <t>This sample (EMOSE_N010000796)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EMOSE_N010000786,EMOSE_N010000787,EMOSE_N010000792,EMOSE_N010000788,EMOSE_N010000789,EMOSE_N010000794,EMOSE_N010000790,EMOSE_N010000791</t>
  </si>
  <si>
    <t>sampling-bottle(s)#5,11,17,23,29</t>
  </si>
  <si>
    <t>EMOSE_N010000786,EMOSE_N010000787,EMOSE_N010000792,EMOSE_N010000788,EMOSE_N010000789,EMOSE_N010000794,EMOSE_N010000790,EMOSE_N010000791</t>
  </si>
  <si>
    <t>EMOSE_N010000790,EMOSE_N010000791</t>
  </si>
  <si>
    <t>EMOSE_N010000791</t>
  </si>
  <si>
    <t>EMOSE_201706010725Z_DAY3_PUMP_SRF_(3m)_SEQ-(100L-on-membrane)_W&gt;3_N010000791</t>
  </si>
  <si>
    <t>This sample (EMOSE_N010000791)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EMOSE_N010000786,EMOSE_N010000787,EMOSE_N010000792,EMOSE_N010000788,EMOSE_N010000789,EMOSE_N010000794,EMOSE_N010000790,EMOSE_N010000796</t>
  </si>
  <si>
    <t>EMOSE_N010000786,EMOSE_N010000787,EMOSE_N010000792,EMOSE_N010000788,EMOSE_N010000789,EMOSE_N010000794,EMOSE_N010000790,EMOSE_N010000796</t>
  </si>
  <si>
    <t>EMOSE_N010000790,EMOSE_N010000796</t>
  </si>
  <si>
    <t>EMOSE_N010000790</t>
  </si>
  <si>
    <t>EMOSE_201706010725Z_DAY3_PUMP_SRF_(3m)_SEQ-(100L-on-membrane)_W&gt;3_N010000790</t>
  </si>
  <si>
    <t>This sample (EMOSE_N010000790)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[SEQ-(100L-on-membrane)_W&gt;3] for later detection and identification of biological and molecular entities (nucleotides) by sequencing (SEQ) methods. This sample may be used for example in biodiversity and metagenomics studies of prokaryotes and eukaryotes. This sample has replicate sample(s): EMOSE_N010000786,EMOSE_N010000787,EMOSE_N010000792,EMOSE_N010000788,EMOSE_N010000789,EMOSE_N010000794,EMOSE_N010000791,EMOSE_N010000796</t>
  </si>
  <si>
    <t>EMOSE_N010000786,EMOSE_N010000787,EMOSE_N010000792,EMOSE_N010000788,EMOSE_N010000789,EMOSE_N010000794,EMOSE_N010000791,EMOSE_N010000796</t>
  </si>
  <si>
    <t>EMOSE_N010000791,EMOSE_N010000796</t>
  </si>
  <si>
    <t>EMOSE_N010000793</t>
  </si>
  <si>
    <t>EMOSE_201706010725Z_DAY3_PUMP_SRF_(3m)_SEQ-(100L-on-membrane)_W0.22-3_N010000793</t>
  </si>
  <si>
    <t>This sample (EMOSE_N010000793)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EMOSE_N010000795,EMOSE_N010000797</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</si>
  <si>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100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121 minutes, starting at 10:04 and ending at 12:05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</si>
  <si>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EMOSE_N010000795,EMOSE_N010000797</t>
  </si>
  <si>
    <t>EMOSE_N010000795</t>
  </si>
  <si>
    <t>EMOSE_201706010725Z_DAY3_PUMP_SRF_(3m)_SEQ-(100L-on-membrane)_W0.22-3_N010000795</t>
  </si>
  <si>
    <t>This sample (EMOSE_N010000795)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EMOSE_N010000793,EMOSE_N010000797</t>
  </si>
  <si>
    <t>In protocole SEQ-(100L-on-membrane)_W0.22-3, the sample material was pre-filtered on 3-micrometres, using a 142-mm-diameter Millipore polycarbonate membrane filter (ref:TSTP14250), and concentrated on 0.22-micrometres, using a 142-mm-diameter Millipore polyethersulfone Express Plus membrane filter (ref:GPWP14250). A volume of 50 Litres was filtered and the 142-mm-diameter Millipore polyethersulfone Express Plus membrane filter (ref:GPWP14250) was packaged in a sterile 5-mL cryotube, treated with no addition of chemicals, labelled with a barcode identification sticker, flash frozen in liquid nitrogen and stored in a freezer at -80 degree Celsius. Note 1: The filtration lasted 115 minutes, starting at 16:35 and ending at 18:30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</si>
  <si>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EMOSE_N010000793,EMOSE_N010000797</t>
  </si>
  <si>
    <t>EMOSE_N010000797</t>
  </si>
  <si>
    <t>EMOSE_201706010725Z_DAY3_PUMP_SRF_(3m)_SEQ-(100L-on-membrane)_W0.22-3_N010000797</t>
  </si>
  <si>
    <t>This sample (EMOSE_N010000797)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[SEQ-(100L-on-membrane)_W0.22-3] for later detection and identification of biological and molecular entities (nucleotides) by sequencing (SEQ) methods. This sample may be used for example in biodiversity and metagenomics studies of prokaryotes and eukaryotes. This sample has replicate sample(s): EMOSE_N010000793,EMOSE_N010000795</t>
  </si>
  <si>
    <t>EMOSE_N010000793,EMOSE_N010000795</t>
  </si>
  <si>
    <t>EMOSE_N010000798</t>
  </si>
  <si>
    <t>EMOSE_201706010725Z_DAY3_PUMP_SRF_(3m)_SEQ-(10L-on-membrane)_W&gt;0.22_N010000798</t>
  </si>
  <si>
    <t>This sample (EMOSE_N010000798)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010000805,EMOSE_N010000804,EMOSE_N010000802,EMOSE_N010000800,EMOSE_N010000803,EMOSE_N010000801</t>
  </si>
  <si>
    <t>sampling-bottle(s)#8</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</si>
  <si>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10:20 and ending at 10:26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</si>
  <si>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010000805,EMOSE_N010000804,EMOSE_N010000802,EMOSE_N010000800,EMOSE_N010000803,EMOSE_N010000801</t>
  </si>
  <si>
    <t>15-mL cryotube</t>
  </si>
  <si>
    <t>http://store.pangaea.de/Projects/EMOSE2017/LOGSHEETS/EMOSE_201706010725Z_DAY3_WETLAB_wholewater_10L.pdf</t>
  </si>
  <si>
    <t>EMOSE_N010000807</t>
  </si>
  <si>
    <t>EMOSE_201706010725Z_DAY3_PUMP_SRF_(3m)_SEQ-(10L-on-membrane)_W&gt;0.22_N010000807</t>
  </si>
  <si>
    <t>This sample (EMOSE_N010000807)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010000806,EMOSE_N010000799,EMOSE_N010000798,EMOSE_N010000805,EMOSE_N010000804,EMOSE_N010000802,EMOSE_N010000800,EMOSE_N010000803,EMOSE_N010000801</t>
  </si>
  <si>
    <t>sampling-bottle(s)#14</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</si>
  <si>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10:57 and ending at 11:03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</si>
  <si>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010000806,EMOSE_N010000799,EMOSE_N010000798,EMOSE_N010000805,EMOSE_N010000804,EMOSE_N010000802,EMOSE_N010000800,EMOSE_N010000803,EMOSE_N010000801</t>
  </si>
  <si>
    <t>EMOSE_N010000799</t>
  </si>
  <si>
    <t>EMOSE_201706010725Z_DAY3_PUMP_SRF_(3m)_SEQ-(10L-on-membrane)_W&gt;0.22_N010000799</t>
  </si>
  <si>
    <t>This sample (EMOSE_N010000799)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</si>
  <si>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8 minutes, starting at 10:26 and ending at 10:34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</si>
  <si>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010000798,EMOSE_N010000805,EMOSE_N010000804,EMOSE_N010000802,EMOSE_N010000800,EMOSE_N010000803,EMOSE_N010000801</t>
  </si>
  <si>
    <t>EMOSE_N010000800</t>
  </si>
  <si>
    <t>EMOSE_201706010725Z_DAY3_PUMP_SRF_(3m)_SEQ-(10L-on-membrane)_W&gt;0.22_N010000800</t>
  </si>
  <si>
    <t>This sample (EMOSE_N010000800)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010000803,EMOSE_N010000801</t>
  </si>
  <si>
    <t>sampling-bottle(s)#20</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</si>
  <si>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10:25 and ending at 10:31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</si>
  <si>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010000803,EMOSE_N010000801</t>
  </si>
  <si>
    <t>EMOSE_N010000801</t>
  </si>
  <si>
    <t>EMOSE_201706010725Z_DAY3_PUMP_SRF_(3m)_SEQ-(10L-on-membrane)_W&gt;0.22_N010000801</t>
  </si>
  <si>
    <t>This sample (EMOSE_N010000801)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t>
  </si>
  <si>
    <t>sampling-bottle(s)#2</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</si>
  <si>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12 minutes, starting at 10:25 and ending at 10:37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</si>
  <si>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t>
  </si>
  <si>
    <t>EMOSE_N010000802</t>
  </si>
  <si>
    <t>EMOSE_201706010725Z_DAY3_PUMP_SRF_(3m)_SEQ-(10L-on-membrane)_W&gt;0.22_N010000802</t>
  </si>
  <si>
    <t>This sample (EMOSE_N010000802)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</si>
  <si>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4 minutes, starting at 10:36 and ending at 10:40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</si>
  <si>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010000800,EMOSE_N010000803,EMOSE_N010000801</t>
  </si>
  <si>
    <t>EMOSE_N010000803</t>
  </si>
  <si>
    <t>EMOSE_201706010725Z_DAY3_PUMP_SRF_(3m)_SEQ-(10L-on-membrane)_W&gt;0.22_N010000803</t>
  </si>
  <si>
    <t>This sample (EMOSE_N010000803)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</si>
  <si>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13 minutes, starting at 10:45 and ending at 10:58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</si>
  <si>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010000801</t>
  </si>
  <si>
    <t>EMOSE_N010000804</t>
  </si>
  <si>
    <t>EMOSE_201706010725Z_DAY3_PUMP_SRF_(3m)_SEQ-(10L-on-membrane)_W&gt;0.22_N010000804</t>
  </si>
  <si>
    <t>This sample (EMOSE_N010000804)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010000802,EMOSE_N010000800,EMOSE_N010000803,EMOSE_N010000801</t>
  </si>
  <si>
    <t>sampling-bottle(s)#26</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</si>
  <si>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10:45 and ending at 10:50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</si>
  <si>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010000802,EMOSE_N010000800,EMOSE_N010000803,EMOSE_N010000801</t>
  </si>
  <si>
    <t>EMOSE_N010000805</t>
  </si>
  <si>
    <t>EMOSE_201706010725Z_DAY3_PUMP_SRF_(3m)_SEQ-(10L-on-membrane)_W&gt;0.22_N010000805</t>
  </si>
  <si>
    <t>This sample (EMOSE_N010000805)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</si>
  <si>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9 minutes, starting at 10:49 and ending at 10:58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</si>
  <si>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010000804,EMOSE_N010000802,EMOSE_N010000800,EMOSE_N010000803,EMOSE_N010000801</t>
  </si>
  <si>
    <t>EMOSE_N010000806</t>
  </si>
  <si>
    <t>EMOSE_201706010725Z_DAY3_PUMP_SRF_(3m)_SEQ-(10L-on-membrane)_W&gt;0.22_N010000806</t>
  </si>
  <si>
    <t>This sample (EMOSE_N010000806)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</si>
  <si>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10:50 and ending at 10:55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</si>
  <si>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010000799,EMOSE_N010000798,EMOSE_N010000805,EMOSE_N010000804,EMOSE_N010000802,EMOSE_N010000800,EMOSE_N010000803,EMOSE_N010000801</t>
  </si>
  <si>
    <t>EMOSE_N010000808</t>
  </si>
  <si>
    <t>EMOSE_201706010725Z_DAY3_PUMP_SRF_(3m)_SEQ-(10L-on-membrane)_W&gt;0.22_N010000808</t>
  </si>
  <si>
    <t>This sample (EMOSE_N010000808)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010000812,EMOSE_N010000810,EMOSE_N010000816,EMOSE_N010000807,EMOSE_N010000806,EMOSE_N010000799,EMOSE_N010000798,EMOSE_N010000805,EMOSE_N010000804,EMOSE_N010000802,EMOSE_N010000800,EMOSE_N010000803,EMOSE_N010000801</t>
  </si>
  <si>
    <t>sampling-bottle(s)#4</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</si>
  <si>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7 minutes, starting at 11:15 and ending at 11:22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</si>
  <si>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010000812,EMOSE_N010000810,EMOSE_N010000816,EMOSE_N010000807,EMOSE_N010000806,EMOSE_N010000799,EMOSE_N010000798,EMOSE_N010000805,EMOSE_N010000804,EMOSE_N010000802,EMOSE_N010000800,EMOSE_N010000803,EMOSE_N010000801</t>
  </si>
  <si>
    <t>EMOSE_N010000817</t>
  </si>
  <si>
    <t>EMOSE_201706010725Z_DAY3_PUMP_SRF_(3m)_SEQ-(10L-on-membrane)_W&gt;0.22_N010000817</t>
  </si>
  <si>
    <t>This sample (EMOSE_N010000817)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</si>
  <si>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sampling-bottle(s)#22</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</si>
  <si>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11:53 and ending at 11:59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</si>
  <si>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</si>
  <si>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EMOSE_N010000809</t>
  </si>
  <si>
    <t>EMOSE_201706010725Z_DAY3_PUMP_SRF_(3m)_SEQ-(10L-on-membrane)_W&gt;0.22_N010000809</t>
  </si>
  <si>
    <t>This sample (EMOSE_N010000809)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</si>
  <si>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8 minutes, starting at 11:22 and ending at 11:30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</si>
  <si>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010000808,EMOSE_N010000812,EMOSE_N010000810,EMOSE_N010000816,EMOSE_N010000807,EMOSE_N010000806,EMOSE_N010000799,EMOSE_N010000798,EMOSE_N010000805,EMOSE_N010000804,EMOSE_N010000802,EMOSE_N010000800,EMOSE_N010000803,EMOSE_N010000801</t>
  </si>
  <si>
    <t>EMOSE_N010000810</t>
  </si>
  <si>
    <t>EMOSE_201706010725Z_DAY3_PUMP_SRF_(3m)_SEQ-(10L-on-membrane)_W&gt;0.22_N010000810</t>
  </si>
  <si>
    <t>This sample (EMOSE_N010000810)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010000816,EMOSE_N010000807,EMOSE_N010000806,EMOSE_N010000799,EMOSE_N010000798,EMOSE_N010000805,EMOSE_N010000804,EMOSE_N010000802,EMOSE_N010000800,EMOSE_N010000803,EMOSE_N010000801</t>
  </si>
  <si>
    <t>sampling-bottle(s)#28</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</si>
  <si>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11:15 and ending at 11:20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</si>
  <si>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010000816,EMOSE_N010000807,EMOSE_N010000806,EMOSE_N010000799,EMOSE_N010000798,EMOSE_N010000805,EMOSE_N010000804,EMOSE_N010000802,EMOSE_N010000800,EMOSE_N010000803,EMOSE_N010000801</t>
  </si>
  <si>
    <t>EMOSE_N010000811</t>
  </si>
  <si>
    <t>EMOSE_201706010725Z_DAY3_PUMP_SRF_(3m)_SEQ-(10L-on-membrane)_W&gt;0.22_N010000811</t>
  </si>
  <si>
    <t>This sample (EMOSE_N010000811)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010000809,EMOSE_N010000808,EMOSE_N010000812,EMOSE_N010000810,EMOSE_N010000816,EMOSE_N010000807,EMOSE_N010000806,EMOSE_N010000799,EMOSE_N010000798,EMOSE_N010000805,EMOSE_N010000804,EMOSE_N010000802,EMOSE_N010000800,EMOSE_N010000803,EMOSE_N010000801</t>
  </si>
  <si>
    <t>sampling-bottle(s)#10</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</si>
  <si>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9 minutes, starting at 11:15 and ending at 11:24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</si>
  <si>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010000809,EMOSE_N010000808,EMOSE_N010000812,EMOSE_N010000810,EMOSE_N010000816,EMOSE_N010000807,EMOSE_N010000806,EMOSE_N010000799,EMOSE_N010000798,EMOSE_N010000805,EMOSE_N010000804,EMOSE_N010000802,EMOSE_N010000800,EMOSE_N010000803,EMOSE_N010000801</t>
  </si>
  <si>
    <t>EMOSE_N010000812</t>
  </si>
  <si>
    <t>EMOSE_201706010725Z_DAY3_PUMP_SRF_(3m)_SEQ-(10L-on-membrane)_W&gt;0.22_N010000812</t>
  </si>
  <si>
    <t>This sample (EMOSE_N010000812)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</si>
  <si>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11:24 and ending at 11:29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</si>
  <si>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010000810,EMOSE_N010000816,EMOSE_N010000807,EMOSE_N010000806,EMOSE_N010000799,EMOSE_N010000798,EMOSE_N010000805,EMOSE_N010000804,EMOSE_N010000802,EMOSE_N010000800,EMOSE_N010000803,EMOSE_N010000801</t>
  </si>
  <si>
    <t>EMOSE_N010000813</t>
  </si>
  <si>
    <t>EMOSE_201706010725Z_DAY3_PUMP_SRF_(3m)_SEQ-(10L-on-membrane)_W&gt;0.22_N010000813</t>
  </si>
  <si>
    <t>This sample (EMOSE_N010000813)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</si>
  <si>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14 minutes, starting at 11:30 and ending at 11:44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</si>
  <si>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010000811,EMOSE_N010000809,EMOSE_N010000808,EMOSE_N010000812,EMOSE_N010000810,EMOSE_N010000816,EMOSE_N010000807,EMOSE_N010000806,EMOSE_N010000799,EMOSE_N010000798,EMOSE_N010000805,EMOSE_N010000804,EMOSE_N010000802,EMOSE_N010000800,EMOSE_N010000803,EMOSE_N010000801</t>
  </si>
  <si>
    <t>EMOSE_N010000814</t>
  </si>
  <si>
    <t>EMOSE_201706010725Z_DAY3_PUMP_SRF_(3m)_SEQ-(10L-on-membrane)_W&gt;0.22_N010000814</t>
  </si>
  <si>
    <t>This sample (EMOSE_N010000814)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</si>
  <si>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11:30 and ending at 11:36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</si>
  <si>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</si>
  <si>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EMOSE_N010000815</t>
  </si>
  <si>
    <t>EMOSE_201706010725Z_DAY3_PUMP_SRF_(3m)_SEQ-(10L-on-membrane)_W&gt;0.22_N010000815</t>
  </si>
  <si>
    <t>This sample (EMOSE_N010000815)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</si>
  <si>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7 minutes, starting at 11:37 and ending at 11:44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</si>
  <si>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</si>
  <si>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EMOSE_N010000816</t>
  </si>
  <si>
    <t>EMOSE_201706010725Z_DAY3_PUMP_SRF_(3m)_SEQ-(10L-on-membrane)_W&gt;0.22_N010000816</t>
  </si>
  <si>
    <t>This sample (EMOSE_N010000816)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</si>
  <si>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3 minutes, starting at 11:41 and ending at 11:44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</si>
  <si>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010000807,EMOSE_N010000806,EMOSE_N010000799,EMOSE_N010000798,EMOSE_N010000805,EMOSE_N010000804,EMOSE_N010000802,EMOSE_N010000800,EMOSE_N010000803,EMOSE_N010000801</t>
  </si>
  <si>
    <t>SAMPLE IS LOST - filter fell on the floor</t>
  </si>
  <si>
    <t>EMOSE_N010000818</t>
  </si>
  <si>
    <t>EMOSE_201706010725Z_DAY3_PUMP_SRF_(3m)_SEQ-(10L-on-membrane)_W&gt;0.22_N010000818</t>
  </si>
  <si>
    <t>This sample (EMOSE_N010000818)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010000826,EMOSE_N010000817,EMOSE_N010000815,EMOSE_N010000814,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</si>
  <si>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sampling-bottle(s)#12</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</si>
  <si>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10 minutes, starting at 11:48 and ending at 11:58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</si>
  <si>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010000826,EMOSE_N010000817,EMOSE_N010000815,EMOSE_N010000814,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</si>
  <si>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EMOSE_N010000827</t>
  </si>
  <si>
    <t>EMOSE_201706010725Z_DAY3_PUMP_SRF_(3m)_SEQ-(10L-on-membrane)_W&gt;0.22_N010000827</t>
  </si>
  <si>
    <t>This sample (EMOSE_N010000827)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</si>
  <si>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sampling-bottle(s)#24</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</si>
  <si>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8 minutes, starting at 12:34 and ending at 12:42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</si>
  <si>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</si>
  <si>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EMOSE_N010000819</t>
  </si>
  <si>
    <t>EMOSE_201706010725Z_DAY3_PUMP_SRF_(3m)_SEQ-(10L-on-membrane)_W&gt;0.22_N010000819</t>
  </si>
  <si>
    <t>This sample (EMOSE_N010000819)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</si>
  <si>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10 minutes, starting at 11:58 and ending at 12:08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</si>
  <si>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</si>
  <si>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EMOSE_N010000820</t>
  </si>
  <si>
    <t>EMOSE_201706010725Z_DAY3_PUMP_SRF_(3m)_SEQ-(10L-on-membrane)_W&gt;0.22_N010000820</t>
  </si>
  <si>
    <t>This sample (EMOSE_N010000820)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</si>
  <si>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sampling-bottle(s)#18</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</si>
  <si>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12:09 and ending at 12:14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</si>
  <si>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</si>
  <si>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EMOSE_N010000821</t>
  </si>
  <si>
    <t>EMOSE_201706010725Z_DAY3_PUMP_SRF_(3m)_SEQ-(10L-on-membrane)_W&gt;0.22_N010000821</t>
  </si>
  <si>
    <t>This sample (EMOSE_N010000821)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</si>
  <si>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sampling-bottle(s)#30</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</si>
  <si>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11 minutes, starting at 12:09 and ending at 12:20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</si>
  <si>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</si>
  <si>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EMOSE_N010000822</t>
  </si>
  <si>
    <t>EMOSE_201706010725Z_DAY3_PUMP_SRF_(3m)_SEQ-(10L-on-membrane)_W&gt;0.22_N010000822</t>
  </si>
  <si>
    <t>This sample (EMOSE_N010000822)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</si>
  <si>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sampling-bottle(s)#6</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</si>
  <si>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6 minutes, starting at 12:09 and ending at 12:15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</si>
  <si>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</si>
  <si>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EMOSE_N010000823</t>
  </si>
  <si>
    <t>EMOSE_201706010725Z_DAY3_PUMP_SRF_(3m)_SEQ-(10L-on-membrane)_W&gt;0.22_N010000823</t>
  </si>
  <si>
    <t>This sample (EMOSE_N010000823)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</si>
  <si>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10 minutes, starting at 12:16 and ending at 12:26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</si>
  <si>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</si>
  <si>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EMOSE_N010000824</t>
  </si>
  <si>
    <t>EMOSE_201706010725Z_DAY3_PUMP_SRF_(3m)_SEQ-(10L-on-membrane)_W&gt;0.22_N010000824</t>
  </si>
  <si>
    <t>This sample (EMOSE_N010000824)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</si>
  <si>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5 minutes, starting at 12:18 and ending at 12:23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</si>
  <si>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010000820,EMOSE_N010000819,EMOSE_N010000823,EMOSE_N010000822,EMOSE_N010000825,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</si>
  <si>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EMOSE_N010000825</t>
  </si>
  <si>
    <t>EMOSE_201706010725Z_DAY3_PUMP_SRF_(3m)_SEQ-(10L-on-membrane)_W&gt;0.22_N010000825</t>
  </si>
  <si>
    <t>This sample (EMOSE_N010000825)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</si>
  <si>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13 minutes, starting at 12:24 and ending at 12:37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</si>
  <si>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010000821,EMOSE_N010000827,EMOSE_N010000826,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</si>
  <si>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EMOSE_N010000826</t>
  </si>
  <si>
    <t>EMOSE_201706010725Z_DAY3_PUMP_SRF_(3m)_SEQ-(10L-on-membrane)_W&gt;0.22_N010000826</t>
  </si>
  <si>
    <t>This sample (EMOSE_N010000826)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size-fractionated and prepared back in the lab using protocol [SEQ-(10L-on-membrane)_W&gt;0.22] for later detection and identification of biological and molecular entities (nucleotides) by sequencing (SEQ) methods. This sample may be used for example in biodiversity and metagenomics studies of prokaryotes and eukaryotes. This sample has replicate sample(s): EMOSE_N010000824,EMOSE_N010000820,EMOSE_N010000819,EMOSE_N010000823,EMOSE_N010000822,EMOSE_N010000825,EMOSE_N010000821,EMOSE_N010000827,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</si>
  <si>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In protocole SEQ-(10L-on-membrane)_W&gt;0.22, the sample material was not pre-filtered and concentrated on 0.22-micrometres, using a 142-mm-diameter Millipore polyethersulfone Express Plus membrane filter (ref:GPWP14250). A volume of 10 Litres was filtered and the 142-mm-diameter Millipore polyethersulfone Express Plus membrane filter (ref:GPWP14250) was packaged in a sterile 15-mL cryotube, treated with no addition of chemicals, labelled with a barcode identification sticker, flash frozen in liquid nitrogen and stored in a freezer at -80 degree Celsius. Note 1: The filtration lasted 7 minutes, starting at 12:26 and ending at 12:33 local time. Note 2: Latex or nitril gloves were used for this protocol. All containers, filter holders and tubing were washed with 0.1% bleach, rinsed with miliQ water. All tweezers are kept clean with ethanol. Note 3: A peristaltic pump was used with a flow rate rendering a pressure of ca. 10-15 psi. Note 4: When the filtration rate decreased considerably, filters were replaced. All filters from one filtration were stored in the same sample container. Note 5: The sample was sent for later analysis to the Genoscope, National Sequencing Centre, Paris, France.</t>
  </si>
  <si>
    <t>EMOSE_N010000824,EMOSE_N010000820,EMOSE_N010000819,EMOSE_N010000823,EMOSE_N010000822,EMOSE_N010000825,EMOSE_N010000821,EMOSE_N010000827,EMOSE_N010000817,EMOSE_N010000815,EMOSE_N010000814,EMOSE_N010000818,EMOSE_N010000813,EMOSE_N010000811,EMOSE_N010000809,EMOSE_N010000808,EMOSE_N010000812,EMOSE_N010000810,EMOSE_N010000816,EMOSE_N010000807,EMOSE_N010000806,EMOSE_N010000799,EMOSE_N010000798,EMOSE_N010000805,EMOSE_N010000804,EMOSE_N010000802,EMOSE_N010000800,EMOSE_N010000803,EMOSE_N010000801</t>
  </si>
  <si>
    <t>EMOSE_N010000425</t>
  </si>
  <si>
    <t>EMOSE_201705300746Z_DAY1_PUMP_SRF_(3m)_IMG-FCM_W&gt;0.22_N010000425</t>
  </si>
  <si>
    <t>This sample (EMOSE_N010000425)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EMOSE_N010000426,EMOSE_N010000427</t>
  </si>
  <si>
    <t>sampling-bottle(s)#?</t>
  </si>
  <si>
    <t>IMG-FCM_W&gt;0.22</t>
  </si>
  <si>
    <t>In protocole IMG-FCM_W&gt;0.22, the sample material was not pre-filtered. A volume of 0.0015 Litres was packaged in a sterile 2-mL cryotube, treated with the addition of 15 microLitres of cold 25% glutaraldehyde and 150 microLitres of 10% paraformaldehyde, labelled with a barcode identification sticker, flash-frozen in liquid nitrogen and stored in a freezer at -80 degree Celsius. Note 1: Latex or nitril gloves were used for this protocol. All containers, filter holders and tubing were washed with 0.1% bleach, rinsed with miliQ water. All tweezers are kept clean with ethanol. Note 2: A peristaltic pump was used with a flow rate rendering a pressure of ca. 10-15 psi. Note 3: When the filtration rate decreased considerably, filters were replaced. All filters from one filtration were stored in the same sample container. Note 4: The sample was sent for later analysis to the Observatoire Océanologique de Banyuls sur Mer (OOB), France.</t>
  </si>
  <si>
    <t>EMOSE_N010000426,EMOSE_N010000427</t>
  </si>
  <si>
    <t>&lt;</t>
  </si>
  <si>
    <t>&gt;</t>
  </si>
  <si>
    <t>15 microLitres of cold 25% glutaraldehyde and 150 microLitres of 10% paraformaldehyde</t>
  </si>
  <si>
    <t>Observatoire Océanologique de Banyuls sur Mer (OOB), France</t>
  </si>
  <si>
    <t>http://store.pangaea.de/Projects/EMOSE2017/LOGSHEETS/EMOSE_201706010725Z_DAY3_WETLAB_wholewater_counts.pdf</t>
  </si>
  <si>
    <t>EMOSE_N010000426</t>
  </si>
  <si>
    <t>EMOSE_201705300746Z_DAY1_PUMP_SRF_(3m)_IMG-FCM_W&gt;0.22_N010000426</t>
  </si>
  <si>
    <t>This sample (EMOSE_N010000426)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EMOSE_N010000425,EMOSE_N010000427</t>
  </si>
  <si>
    <t>EMOSE_N010000425,EMOSE_N010000427</t>
  </si>
  <si>
    <t>EMOSE_N010000427</t>
  </si>
  <si>
    <t>EMOSE_201705300746Z_DAY1_PUMP_SRF_(3m)_IMG-FCM_W&gt;0.22_N010000427</t>
  </si>
  <si>
    <t>This sample (EMOSE_N010000427)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EMOSE_N010000425,EMOSE_N010000426</t>
  </si>
  <si>
    <t>EMOSE_N010000425,EMOSE_N010000426</t>
  </si>
  <si>
    <t>EMOSE_N010000681</t>
  </si>
  <si>
    <t>EMOSE_201705300746Z_DAY1_PUMP_SRF_(3m)_IMG-ILM_W&gt;0.22_N010000681</t>
  </si>
  <si>
    <t>This sample (EMOSE_N010000681)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EMOSE_N010000682,EMOSE_N010000683</t>
  </si>
  <si>
    <t>IMG-ILM_W&gt;0.22</t>
  </si>
  <si>
    <t>In protocole IMG-ILM_W&gt;0.22, the sample material was not pre-filtered. A volume of 0.05 Litres was packaged in a sterile 50-mL falcon tube, treated with the addition of 5 mL of 10% paraformaldehyde, labelled with a barcode identification sticker, and stored in a refrigerator at +4 degree Celsius. Note 1: Latex or nitril gloves were used for this protocol. All containers, filter holders and tubing were washed with 0.1% bleach, rinsed with miliQ water. All tweezers are kept clean with ethanol. Note 2: A peristaltic pump was used with a flow rate rendering a pressure of ca. 10-15 psi. Note 3: When the filtration rate decreased considerably, filters were replaced. All filters from one filtration were stored in the same sample container. Note 4: The sample was sent for later analysis to the Observatoire Océanologique de Banyuls sur Mer (OOB), France.</t>
  </si>
  <si>
    <t>EMOSE_N010000682,EMOSE_N010000683</t>
  </si>
  <si>
    <t>50-mL falcon tube</t>
  </si>
  <si>
    <t>5 mL of 10% paraformaldehyde</t>
  </si>
  <si>
    <t>stored in a refrigerator at +4 degree Celsius</t>
  </si>
  <si>
    <t>EMOSE_N010000682</t>
  </si>
  <si>
    <t>EMOSE_201705300746Z_DAY1_PUMP_SRF_(3m)_IMG-ILM_W&gt;0.22_N010000682</t>
  </si>
  <si>
    <t>This sample (EMOSE_N010000682)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EMOSE_N010000681,EMOSE_N010000683</t>
  </si>
  <si>
    <t>EMOSE_N010000681,EMOSE_N010000683</t>
  </si>
  <si>
    <t>EMOSE_N010000683</t>
  </si>
  <si>
    <t>EMOSE_201705300746Z_DAY1_PUMP_SRF_(3m)_IMG-ILM_W&gt;0.22_N010000683</t>
  </si>
  <si>
    <t>This sample (EMOSE_N010000683) was collected on board the RV Nereis II (Observatoire Oceanologique de Banyuls), using a high volume well pump, in the context of the EMOSE (2017) Inter-Comparison of Marine Plankton Metagenome Analysis Methods. The sampling event (EMOSE_201705300746Z_DAY1_EVENT-PUMP) occurred at position latitudeN=42.486817 and longitudeE=003.168633, on date/time=2017-05-30T07:46Z00,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EMOSE_N010000681,EMOSE_N010000682</t>
  </si>
  <si>
    <t>EMOSE_N010000681,EMOSE_N010000682</t>
  </si>
  <si>
    <t>EMOSE_N010000836</t>
  </si>
  <si>
    <t>EMOSE_201705310750Z_DAY2_PUMP_SRF_(3m)_IMG-FCM_W&gt;0.22_N010000836</t>
  </si>
  <si>
    <t>This sample (EMOSE_N010000836)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EMOSE_N010000837,EMOSE_N010000838</t>
  </si>
  <si>
    <t>EMOSE_N010000837,EMOSE_N010000838</t>
  </si>
  <si>
    <t>EMOSE_N010000837</t>
  </si>
  <si>
    <t>EMOSE_201705310750Z_DAY2_PUMP_SRF_(3m)_IMG-FCM_W&gt;0.22_N010000837</t>
  </si>
  <si>
    <t>This sample (EMOSE_N010000837)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EMOSE_N010000836,EMOSE_N010000838</t>
  </si>
  <si>
    <t>EMOSE_N010000836,EMOSE_N010000838</t>
  </si>
  <si>
    <t>EMOSE_N010000838</t>
  </si>
  <si>
    <t>EMOSE_201705310750Z_DAY2_PUMP_SRF_(3m)_IMG-FCM_W&gt;0.22_N010000838</t>
  </si>
  <si>
    <t>This sample (EMOSE_N010000838)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EMOSE_N010000836,EMOSE_N010000837</t>
  </si>
  <si>
    <t>EMOSE_N010000836,EMOSE_N010000837</t>
  </si>
  <si>
    <t>EMOSE_N010000833</t>
  </si>
  <si>
    <t>EMOSE_201705310750Z_DAY2_PUMP_SRF_(3m)_IMG-ILM_W&gt;0.22_N010000833</t>
  </si>
  <si>
    <t>This sample (EMOSE_N010000833)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EMOSE_N010000834,EMOSE_N010000835</t>
  </si>
  <si>
    <t>EMOSE_N010000834,EMOSE_N010000835</t>
  </si>
  <si>
    <t>EMOSE_N010000834</t>
  </si>
  <si>
    <t>EMOSE_201705310750Z_DAY2_PUMP_SRF_(3m)_IMG-ILM_W&gt;0.22_N010000834</t>
  </si>
  <si>
    <t>This sample (EMOSE_N010000834)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EMOSE_N010000833,EMOSE_N010000835</t>
  </si>
  <si>
    <t>EMOSE_N010000833,EMOSE_N010000835</t>
  </si>
  <si>
    <t>EMOSE_N010000835</t>
  </si>
  <si>
    <t>EMOSE_201705310750Z_DAY2_PUMP_SRF_(3m)_IMG-ILM_W&gt;0.22_N010000835</t>
  </si>
  <si>
    <t>This sample (EMOSE_N010000835) was collected on board the RV Nereis II (Observatoire Oceanologique de Banyuls), using a high volume well pump, in the context of the EMOSE (2017) Inter-Comparison of Marine Plankton Metagenome Analysis Methods. The sampling event (EMOSE_201705310750Z_DAY2_EVENT-PUMP) occurred at position latitudeN=42.486567 and longitudeE=003.1702, on date/time=2017-05-31T07:50Z00,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EMOSE_N010000833,EMOSE_N010000834</t>
  </si>
  <si>
    <t>EMOSE_N010000833,EMOSE_N010000834</t>
  </si>
  <si>
    <t>EMOSE_N010000783</t>
  </si>
  <si>
    <t>EMOSE_201706010725Z_DAY3_PUMP_SRF_(3m)_IMG-FCM_W&gt;0.22_N010000783</t>
  </si>
  <si>
    <t>This sample (EMOSE_N010000783)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EMOSE_N010000784,EMOSE_N010000785</t>
  </si>
  <si>
    <t>EMOSE_N010000784,EMOSE_N010000785</t>
  </si>
  <si>
    <t>EMOSE_N010000784</t>
  </si>
  <si>
    <t>EMOSE_201706010725Z_DAY3_PUMP_SRF_(3m)_IMG-FCM_W&gt;0.22_N010000784</t>
  </si>
  <si>
    <t>This sample (EMOSE_N010000784)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EMOSE_N010000783,EMOSE_N010000785</t>
  </si>
  <si>
    <t>EMOSE_N010000783,EMOSE_N010000785</t>
  </si>
  <si>
    <t>EMOSE_N010000785</t>
  </si>
  <si>
    <t>EMOSE_201706010725Z_DAY3_PUMP_SRF_(3m)_IMG-FCM_W&gt;0.22_N010000785</t>
  </si>
  <si>
    <t>This sample (EMOSE_N010000785)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[IMG-FCM_W&gt;0.22] for later detection and identification of biological entities (organisms) by flow cytometry imaging (IMG) methods. This sample may be used for example in biodiversity studies of prokaryotes and eukaryotes. This sample has replicate sample(s): EMOSE_N010000783,EMOSE_N010000784</t>
  </si>
  <si>
    <t>EMOSE_N010000783,EMOSE_N010000784</t>
  </si>
  <si>
    <t>EMOSE_N010000780</t>
  </si>
  <si>
    <t>EMOSE_201706010725Z_DAY3_PUMP_SRF_(3m)_IMG-ILM_W&gt;0.22_N010000780</t>
  </si>
  <si>
    <t>This sample (EMOSE_N010000780)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EMOSE_N010000781,EMOSE_N010000782</t>
  </si>
  <si>
    <t>EMOSE_N010000781,EMOSE_N010000782</t>
  </si>
  <si>
    <t>EMOSE_N010000781</t>
  </si>
  <si>
    <t>EMOSE_201706010725Z_DAY3_PUMP_SRF_(3m)_IMG-ILM_W&gt;0.22_N010000781</t>
  </si>
  <si>
    <t>This sample (EMOSE_N010000781)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EMOSE_N010000780,EMOSE_N010000782</t>
  </si>
  <si>
    <t>EMOSE_N010000780,EMOSE_N010000782</t>
  </si>
  <si>
    <t>EMOSE_N010000782</t>
  </si>
  <si>
    <t>EMOSE_201706010725Z_DAY3_PUMP_SRF_(3m)_IMG-ILM_W&gt;0.22_N010000782</t>
  </si>
  <si>
    <t>This sample (EMOSE_N010000782) was collected on board the RV Nereis II (Observatoire Oceanologique de Banyuls), using a high volume well pump, in the context of the EMOSE (2017) Inter-Comparison of Marine Plankton Metagenome Analysis Methods. The sampling event (EMOSE_201706010725Z_DAY3_EVENT-PUMP) occurred at position latitudeN=42.4871 and longitudeE=003.170033, on date/time=2017-06-01T07:25Z00, at a depth of 3 m. The sample material was collected in the marine biome (ENVO:00000447) targeting a [SRF] surface water layer (ENVO:00010504). The sample material was not size-fractionated and prepared back in the lab using protocol [IMG-ILM_W&gt;0.22] for later detection and identification of biological entities (organisms) by microscopy and imaging (IMG) methods. This sample may be used for example in biodiversity studies of eukaryotes. This sample has replicate sample(s): EMOSE_N010000780,EMOSE_N010000781</t>
  </si>
  <si>
    <t>EMOSE_N010000780,EMOSE_N010000781</t>
  </si>
  <si>
    <t>Event date, start</t>
  </si>
  <si>
    <t>Event latitude, end</t>
  </si>
  <si>
    <t>Event longitude, start</t>
  </si>
  <si>
    <t>Event date, end</t>
  </si>
  <si>
    <t>Event longitude, end</t>
  </si>
  <si>
    <t>Environmental feature</t>
  </si>
  <si>
    <t>Depth, nominal</t>
  </si>
  <si>
    <t>Depth, top/min</t>
  </si>
  <si>
    <t>Depth, bottom/max</t>
  </si>
  <si>
    <t>Environmental data</t>
  </si>
  <si>
    <t>Air Temperature</t>
  </si>
  <si>
    <t>Water Temperature</t>
  </si>
  <si>
    <t>Salinity</t>
  </si>
  <si>
    <t>Virus</t>
  </si>
  <si>
    <t>Bacteria HNA</t>
  </si>
  <si>
    <t>Bacteria LNA</t>
  </si>
  <si>
    <t>Bacteria total</t>
  </si>
  <si>
    <t>cryptomonad</t>
  </si>
  <si>
    <t>synechococcus</t>
  </si>
  <si>
    <t>nanoplankton</t>
  </si>
  <si>
    <t>picoplankton</t>
  </si>
  <si>
    <t>prochlorococcus</t>
  </si>
  <si>
    <t>Galand</t>
  </si>
  <si>
    <t>registered at PANGAEA, Data Publisher for Earth and Environmental Science (www.pangaea.de)</t>
  </si>
  <si>
    <t>terms registered at EnvO, the Environmental Ontology (http://environmentontology.org/)</t>
  </si>
  <si>
    <t>described in (Pesant et al. 2017)</t>
  </si>
  <si>
    <t>flow cytometry</t>
  </si>
  <si>
    <t>yyyy-mm-ddThh:mm:ss</t>
  </si>
  <si>
    <t>dd.dddddd north</t>
  </si>
  <si>
    <t>ddd.dddddd east</t>
  </si>
  <si>
    <t>[abbreviation], full name (ENVO:ID) from which this sample was collected</t>
  </si>
  <si>
    <t>extended</t>
  </si>
  <si>
    <t>from which this sample was collected</t>
  </si>
  <si>
    <t>URL</t>
  </si>
  <si>
    <t>abundance (#/mL)</t>
  </si>
  <si>
    <t>side scatter (SSC/1µm)</t>
  </si>
  <si>
    <t>fluorescence (FL1/µm)</t>
  </si>
  <si>
    <t>fluorescence (FL2/µm)</t>
  </si>
  <si>
    <t>fluorescence (FL3/µm)</t>
  </si>
  <si>
    <t>2017-05-30T07:46Z00</t>
  </si>
  <si>
    <t>2017-05-30T08:32Z00</t>
  </si>
  <si>
    <t>[SRF] surface water layer (ENVO:00010504)</t>
  </si>
  <si>
    <t>discrete depth within the epipelagic zone (ENVO:00000209) at the top of the photic zone (ENVO:00000209)</t>
  </si>
  <si>
    <t>http://observation.obs-banyuls.fr/acquisition/banyulsbaybuoy/plots/20170530/</t>
  </si>
  <si>
    <t>NaN</t>
  </si>
  <si>
    <t>2017-05-31T07:50Z00</t>
  </si>
  <si>
    <t>2017-05-31T08:24Z00</t>
  </si>
  <si>
    <t>http://observation.obs-banyuls.fr/acquisition/banyulsbaybuoy/plots/20170531/</t>
  </si>
  <si>
    <t>2017-06-01T07:25Z00</t>
  </si>
  <si>
    <t>2017-06-01T07:39Z00</t>
  </si>
  <si>
    <t>http://observation.obs-banyuls.fr/acquisition/banyulsbaybuoy/plots/20170601/</t>
  </si>
  <si>
    <t>[SRF] surface water layer (ENVO:00010504) within the epipelagic zone (ENVO:00000209) at the top of the photic zone (ENVO:00000209)</t>
  </si>
  <si>
    <t>key</t>
  </si>
  <si>
    <t>Comment for Julie</t>
  </si>
  <si>
    <t>DNA Tube ID</t>
  </si>
  <si>
    <t>Storage label</t>
  </si>
  <si>
    <t>Analysis plan</t>
  </si>
  <si>
    <t>Analysis single/pool</t>
  </si>
  <si>
    <t>Analysis status</t>
  </si>
  <si>
    <t>Extraction</t>
  </si>
  <si>
    <t>Poulin</t>
  </si>
  <si>
    <t>Pesant/Poulin</t>
  </si>
  <si>
    <t>filtration</t>
  </si>
  <si>
    <t>@ Genoscope</t>
  </si>
  <si>
    <t>pools are sums</t>
  </si>
  <si>
    <t>pools are aliquots</t>
  </si>
  <si>
    <t>day</t>
  </si>
  <si>
    <t>protocol</t>
  </si>
  <si>
    <t>planned volume</t>
  </si>
  <si>
    <t>effected volume</t>
  </si>
  <si>
    <t>time</t>
  </si>
  <si>
    <t>device</t>
  </si>
  <si>
    <t>sequence</t>
  </si>
  <si>
    <t>replicate</t>
  </si>
  <si>
    <t>concentration (ng/µL)</t>
  </si>
  <si>
    <t>volume (µL)</t>
  </si>
  <si>
    <t>quantity (ng)</t>
  </si>
  <si>
    <t>Row# / Col#</t>
  </si>
  <si>
    <t>S02</t>
  </si>
  <si>
    <t>1L</t>
  </si>
  <si>
    <t>sterivex</t>
  </si>
  <si>
    <t>filter</t>
  </si>
  <si>
    <t>R01</t>
  </si>
  <si>
    <t>26CF3CBDW</t>
  </si>
  <si>
    <t>R+2-20_EMOSE1_A2</t>
  </si>
  <si>
    <r>
      <rPr>
        <sz val="11"/>
        <color theme="1"/>
        <rFont val="Cambria"/>
      </rPr>
      <t>filter extracted separately</t>
    </r>
    <r>
      <rPr>
        <b/>
        <i/>
        <sz val="11"/>
        <color rgb="FF000000"/>
        <rFont val="Calibri"/>
      </rPr>
      <t xml:space="preserve"> .and if enough material. </t>
    </r>
    <r>
      <rPr>
        <sz val="11"/>
        <color rgb="FF000000"/>
        <rFont val="Calibri"/>
      </rPr>
      <t xml:space="preserve">DNA sequenced separately </t>
    </r>
  </si>
  <si>
    <t xml:space="preserve">single sample </t>
  </si>
  <si>
    <t>sequenced</t>
  </si>
  <si>
    <t>R02</t>
  </si>
  <si>
    <t>26CF3CBDT</t>
  </si>
  <si>
    <t>R+2-20_EMOSE1_A3</t>
  </si>
  <si>
    <r>
      <rPr>
        <sz val="11"/>
        <color theme="1"/>
        <rFont val="Cambria"/>
      </rPr>
      <t>filter extracted separately</t>
    </r>
    <r>
      <rPr>
        <b/>
        <i/>
        <sz val="11"/>
        <color rgb="FF000000"/>
        <rFont val="Calibri"/>
      </rPr>
      <t xml:space="preserve"> .and if enough material. </t>
    </r>
    <r>
      <rPr>
        <sz val="11"/>
        <color rgb="FF000000"/>
        <rFont val="Calibri"/>
      </rPr>
      <t xml:space="preserve">DNA sequenced separately </t>
    </r>
  </si>
  <si>
    <t>R03</t>
  </si>
  <si>
    <t>26CF3CBDV</t>
  </si>
  <si>
    <t>R+2-20_EMOSE1_A4</t>
  </si>
  <si>
    <r>
      <rPr>
        <sz val="11"/>
        <color theme="1"/>
        <rFont val="Cambria"/>
      </rPr>
      <t>filter extracted separately</t>
    </r>
    <r>
      <rPr>
        <b/>
        <i/>
        <sz val="11"/>
        <color rgb="FF000000"/>
        <rFont val="Calibri"/>
      </rPr>
      <t xml:space="preserve"> .and if enough material. </t>
    </r>
    <r>
      <rPr>
        <sz val="11"/>
        <color rgb="FF000000"/>
        <rFont val="Calibri"/>
      </rPr>
      <t xml:space="preserve">DNA sequenced separately </t>
    </r>
  </si>
  <si>
    <t>4x2.5L combined</t>
  </si>
  <si>
    <t>26GA2IJ2F</t>
  </si>
  <si>
    <t>R+2-20_EMOSE2_B2</t>
  </si>
  <si>
    <t xml:space="preserve">replicate filters extracted separately .and. parts of the DNA from each replicate (100 ng each) are pooled (R01.1-R01.4) before sequencing </t>
  </si>
  <si>
    <t>pool of 4 samples: EMOSE_N010000414, EMOSE_N010000416, EMOSE_N010000415, EMOSE_N010000417</t>
  </si>
  <si>
    <t>2.5L</t>
  </si>
  <si>
    <t>R01.1</t>
  </si>
  <si>
    <t>26FA3F9LY</t>
  </si>
  <si>
    <t>R+2-20_EMOSE1_A5</t>
  </si>
  <si>
    <r>
      <rPr>
        <sz val="11"/>
        <color theme="1"/>
        <rFont val="Cambria"/>
      </rPr>
      <t>filter extracted separately</t>
    </r>
    <r>
      <rPr>
        <b/>
        <i/>
        <sz val="11"/>
        <color theme="1"/>
        <rFont val="Calibri"/>
      </rPr>
      <t xml:space="preserve"> .and if not enough material on the 1L sterivex.</t>
    </r>
    <r>
      <rPr>
        <sz val="11"/>
        <color theme="1"/>
        <rFont val="Calibri"/>
      </rPr>
      <t xml:space="preserve"> part of the DNA sequenced separately </t>
    </r>
  </si>
  <si>
    <t>R01.2</t>
  </si>
  <si>
    <t>26FA3F9LZ</t>
  </si>
  <si>
    <t>R+2-20_EMOSE1_A6</t>
  </si>
  <si>
    <r>
      <rPr>
        <sz val="11"/>
        <color theme="1"/>
        <rFont val="Cambria"/>
      </rPr>
      <t>filter extracted separately</t>
    </r>
    <r>
      <rPr>
        <b/>
        <i/>
        <sz val="11"/>
        <color theme="1"/>
        <rFont val="Calibri"/>
      </rPr>
      <t xml:space="preserve"> .and if not enough material on the 1L sterivex.</t>
    </r>
    <r>
      <rPr>
        <sz val="11"/>
        <color theme="1"/>
        <rFont val="Calibri"/>
      </rPr>
      <t xml:space="preserve"> part of the DNA sequenced separately </t>
    </r>
  </si>
  <si>
    <t>R01.3</t>
  </si>
  <si>
    <t>26FA3F9M0</t>
  </si>
  <si>
    <t>R+2-20_EMOSE1_A7</t>
  </si>
  <si>
    <r>
      <rPr>
        <sz val="11"/>
        <color theme="1"/>
        <rFont val="Cambria"/>
      </rPr>
      <t>filter extracted separately</t>
    </r>
    <r>
      <rPr>
        <b/>
        <i/>
        <sz val="11"/>
        <color theme="1"/>
        <rFont val="Calibri"/>
      </rPr>
      <t xml:space="preserve"> .and if not enough material on the 1L sterivex.</t>
    </r>
    <r>
      <rPr>
        <sz val="11"/>
        <color theme="1"/>
        <rFont val="Calibri"/>
      </rPr>
      <t xml:space="preserve"> part of the DNA sequenced separately </t>
    </r>
  </si>
  <si>
    <t>R01.4</t>
  </si>
  <si>
    <t>26FA3F9M2</t>
  </si>
  <si>
    <t>R+2-20_EMOSE1_A8</t>
  </si>
  <si>
    <r>
      <rPr>
        <sz val="11"/>
        <color theme="1"/>
        <rFont val="Cambria"/>
      </rPr>
      <t>filter extracted separately</t>
    </r>
    <r>
      <rPr>
        <b/>
        <i/>
        <sz val="11"/>
        <color theme="1"/>
        <rFont val="Calibri"/>
      </rPr>
      <t xml:space="preserve"> .and if not enough material on the 1L sterivex.</t>
    </r>
    <r>
      <rPr>
        <sz val="11"/>
        <color theme="1"/>
        <rFont val="Calibri"/>
      </rPr>
      <t xml:space="preserve"> part of the DNA sequenced separately </t>
    </r>
  </si>
  <si>
    <t>26GB2W3A6</t>
  </si>
  <si>
    <t>R+2-20_EMOSE2_B3</t>
  </si>
  <si>
    <t xml:space="preserve">replicate filters extracted separately .and. parts of the DNA from each replicate (100 ng each) are pooled (R02.1-R02.4) before sequencing </t>
  </si>
  <si>
    <t>pool of 4 samples: EMOSE_N010000421, EMOSE_N010000423, EMOSE_N010000420, EMOSE_N010000422</t>
  </si>
  <si>
    <t>R02.1</t>
  </si>
  <si>
    <t>26FA3F9M3</t>
  </si>
  <si>
    <t>R+2-20_EMOSE1_A9</t>
  </si>
  <si>
    <r>
      <rPr>
        <sz val="11"/>
        <color theme="1"/>
        <rFont val="Cambria"/>
      </rPr>
      <t>filter extracted separately</t>
    </r>
    <r>
      <rPr>
        <b/>
        <i/>
        <sz val="11"/>
        <color theme="1"/>
        <rFont val="Calibri"/>
      </rPr>
      <t xml:space="preserve"> .but.</t>
    </r>
    <r>
      <rPr>
        <sz val="11"/>
        <color theme="1"/>
        <rFont val="Calibri"/>
      </rPr>
      <t xml:space="preserve"> DNA is NOT sequenced separately </t>
    </r>
  </si>
  <si>
    <t>NOT sequenced</t>
  </si>
  <si>
    <t>R02.2</t>
  </si>
  <si>
    <t>26FA3F9M4</t>
  </si>
  <si>
    <t>R+2-20_EMOSE1_B2</t>
  </si>
  <si>
    <r>
      <rPr>
        <sz val="11"/>
        <color theme="1"/>
        <rFont val="Cambria"/>
      </rPr>
      <t>filter extracted separately</t>
    </r>
    <r>
      <rPr>
        <b/>
        <i/>
        <sz val="11"/>
        <color theme="1"/>
        <rFont val="Calibri"/>
      </rPr>
      <t xml:space="preserve"> .but.</t>
    </r>
    <r>
      <rPr>
        <sz val="11"/>
        <color theme="1"/>
        <rFont val="Calibri"/>
      </rPr>
      <t xml:space="preserve"> DNA is NOT sequenced separately </t>
    </r>
  </si>
  <si>
    <t>R02.3</t>
  </si>
  <si>
    <t>26FA3F9M5</t>
  </si>
  <si>
    <t>R+2-20_EMOSE1_B3</t>
  </si>
  <si>
    <r>
      <rPr>
        <sz val="11"/>
        <color theme="1"/>
        <rFont val="Cambria"/>
      </rPr>
      <t>filter extracted separately</t>
    </r>
    <r>
      <rPr>
        <b/>
        <i/>
        <sz val="11"/>
        <color theme="1"/>
        <rFont val="Calibri"/>
      </rPr>
      <t xml:space="preserve"> .but.</t>
    </r>
    <r>
      <rPr>
        <sz val="11"/>
        <color theme="1"/>
        <rFont val="Calibri"/>
      </rPr>
      <t xml:space="preserve"> DNA is NOT sequenced separately </t>
    </r>
  </si>
  <si>
    <t>R02.4</t>
  </si>
  <si>
    <t>26FA3F9M6</t>
  </si>
  <si>
    <t>R+2-20_EMOSE1_B4</t>
  </si>
  <si>
    <r>
      <rPr>
        <sz val="11"/>
        <color theme="1"/>
        <rFont val="Cambria"/>
      </rPr>
      <t>filter extracted separately</t>
    </r>
    <r>
      <rPr>
        <b/>
        <i/>
        <sz val="11"/>
        <color theme="1"/>
        <rFont val="Calibri"/>
      </rPr>
      <t xml:space="preserve"> .but.</t>
    </r>
    <r>
      <rPr>
        <sz val="11"/>
        <color theme="1"/>
        <rFont val="Calibri"/>
      </rPr>
      <t xml:space="preserve"> DNA is NOT sequenced separately </t>
    </r>
  </si>
  <si>
    <t>26GB2W3A9</t>
  </si>
  <si>
    <t>R+2-20_EMOSE2_B4</t>
  </si>
  <si>
    <t xml:space="preserve">replicate filters extracted separately .and. parts of the DNA from each replicate (100 ng each) are pooled (R03.1-R03.4) before sequencing </t>
  </si>
  <si>
    <t>pool of 4 samples: EMOSE_N010000991, EMOSE_N010000993, EMOSE_N010000992, EMOSE_N010000994</t>
  </si>
  <si>
    <t>R03.1</t>
  </si>
  <si>
    <t>26FA3F9M7</t>
  </si>
  <si>
    <t>R+2-20_EMOSE1_B5</t>
  </si>
  <si>
    <r>
      <rPr>
        <sz val="11"/>
        <color theme="1"/>
        <rFont val="Cambria"/>
      </rPr>
      <t>filter extracted separately</t>
    </r>
    <r>
      <rPr>
        <b/>
        <i/>
        <sz val="11"/>
        <color theme="1"/>
        <rFont val="Calibri"/>
      </rPr>
      <t xml:space="preserve"> .but.</t>
    </r>
    <r>
      <rPr>
        <sz val="11"/>
        <color theme="1"/>
        <rFont val="Calibri"/>
      </rPr>
      <t xml:space="preserve"> DNA is NOT sequenced separately </t>
    </r>
  </si>
  <si>
    <t>R03.2</t>
  </si>
  <si>
    <t>26FA3F9M9</t>
  </si>
  <si>
    <t>R+2-20_EMOSE1_B6</t>
  </si>
  <si>
    <r>
      <rPr>
        <sz val="11"/>
        <color theme="1"/>
        <rFont val="Cambria"/>
      </rPr>
      <t>filter extracted separately</t>
    </r>
    <r>
      <rPr>
        <b/>
        <i/>
        <sz val="11"/>
        <color theme="1"/>
        <rFont val="Calibri"/>
      </rPr>
      <t xml:space="preserve"> .but.</t>
    </r>
    <r>
      <rPr>
        <sz val="11"/>
        <color theme="1"/>
        <rFont val="Calibri"/>
      </rPr>
      <t xml:space="preserve"> DNA is NOT sequenced separately </t>
    </r>
  </si>
  <si>
    <t>R03.3</t>
  </si>
  <si>
    <t>26FA3F9MA</t>
  </si>
  <si>
    <t>R+2-20_EMOSE1_B7</t>
  </si>
  <si>
    <r>
      <rPr>
        <sz val="11"/>
        <color theme="1"/>
        <rFont val="Cambria"/>
      </rPr>
      <t>filter extracted separately</t>
    </r>
    <r>
      <rPr>
        <b/>
        <i/>
        <sz val="11"/>
        <color theme="1"/>
        <rFont val="Calibri"/>
      </rPr>
      <t xml:space="preserve"> .but.</t>
    </r>
    <r>
      <rPr>
        <sz val="11"/>
        <color theme="1"/>
        <rFont val="Calibri"/>
      </rPr>
      <t xml:space="preserve"> DNA is NOT sequenced separately </t>
    </r>
  </si>
  <si>
    <t>R03.4</t>
  </si>
  <si>
    <t>26FA3F9MB</t>
  </si>
  <si>
    <t>R+2-20_EMOSE1_B8</t>
  </si>
  <si>
    <r>
      <rPr>
        <sz val="11"/>
        <color theme="1"/>
        <rFont val="Cambria"/>
      </rPr>
      <t>filter extracted separately</t>
    </r>
    <r>
      <rPr>
        <b/>
        <i/>
        <sz val="11"/>
        <color theme="1"/>
        <rFont val="Calibri"/>
      </rPr>
      <t xml:space="preserve"> .but.</t>
    </r>
    <r>
      <rPr>
        <sz val="11"/>
        <color theme="1"/>
        <rFont val="Calibri"/>
      </rPr>
      <t xml:space="preserve"> DNA is NOT sequenced separately </t>
    </r>
  </si>
  <si>
    <t>10L</t>
  </si>
  <si>
    <t>membrane</t>
  </si>
  <si>
    <t>26DE26GA4</t>
  </si>
  <si>
    <t>R+2-20_EMOSE1_B9</t>
  </si>
  <si>
    <r>
      <rPr>
        <sz val="11"/>
        <color theme="1"/>
        <rFont val="Cambria"/>
      </rPr>
      <t>filter extracted separately</t>
    </r>
    <r>
      <rPr>
        <b/>
        <i/>
        <sz val="11"/>
        <color rgb="FF000000"/>
        <rFont val="Calibri"/>
      </rPr>
      <t xml:space="preserve"> .and. </t>
    </r>
    <r>
      <rPr>
        <sz val="11"/>
        <color rgb="FF000000"/>
        <rFont val="Calibri"/>
      </rPr>
      <t xml:space="preserve">DNA sequenced separately </t>
    </r>
  </si>
  <si>
    <t>26DE26GA5</t>
  </si>
  <si>
    <t>R+2-20_EMOSE1_C2</t>
  </si>
  <si>
    <r>
      <rPr>
        <sz val="11"/>
        <color theme="1"/>
        <rFont val="Cambria"/>
      </rPr>
      <t>filter extracted separately</t>
    </r>
    <r>
      <rPr>
        <b/>
        <i/>
        <sz val="11"/>
        <color rgb="FF000000"/>
        <rFont val="Calibri"/>
      </rPr>
      <t xml:space="preserve"> .and. </t>
    </r>
    <r>
      <rPr>
        <sz val="11"/>
        <color rgb="FF000000"/>
        <rFont val="Calibri"/>
      </rPr>
      <t xml:space="preserve">DNA sequenced separately </t>
    </r>
  </si>
  <si>
    <t>interverted 995 and 407</t>
  </si>
  <si>
    <t>26ED10WHC</t>
  </si>
  <si>
    <t>R+2-20_EMOSE1_C3</t>
  </si>
  <si>
    <r>
      <rPr>
        <sz val="11"/>
        <color theme="1"/>
        <rFont val="Cambria"/>
      </rPr>
      <t>filter extracted separately</t>
    </r>
    <r>
      <rPr>
        <b/>
        <i/>
        <sz val="11"/>
        <color rgb="FF000000"/>
        <rFont val="Calibri"/>
      </rPr>
      <t xml:space="preserve"> .and. </t>
    </r>
    <r>
      <rPr>
        <sz val="11"/>
        <color rgb="FF000000"/>
        <rFont val="Calibri"/>
      </rPr>
      <t xml:space="preserve">DNA sequenced separately </t>
    </r>
  </si>
  <si>
    <t>S023</t>
  </si>
  <si>
    <t>filter&gt;filter</t>
  </si>
  <si>
    <t>26GA3C5CO</t>
  </si>
  <si>
    <t>R+2-20_EMOSE1_C4</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</si>
  <si>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</si>
  <si>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26CF3CBE2</t>
  </si>
  <si>
    <t>R+2-20_EMOSE1_C5</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</si>
  <si>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</si>
  <si>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26GA3C5CN</t>
  </si>
  <si>
    <t>R+2-20_EMOSE1_C6</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</si>
  <si>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</si>
  <si>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S320</t>
  </si>
  <si>
    <t>26GA3C5CP</t>
  </si>
  <si>
    <t>R+2-20_EMOSE1_C8</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</si>
  <si>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</si>
  <si>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26GA3C5CQ</t>
  </si>
  <si>
    <t>R+2-20_EMOSE1_C9</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</si>
  <si>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</si>
  <si>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26CF3CBDZ</t>
  </si>
  <si>
    <t>R+2-20_EMOSE1_D2</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</si>
  <si>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</si>
  <si>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S0208</t>
  </si>
  <si>
    <t>100L</t>
  </si>
  <si>
    <t>filter&gt;filter&gt;filter</t>
  </si>
  <si>
    <t>no extraction yet</t>
  </si>
  <si>
    <t>single sample</t>
  </si>
  <si>
    <t>S0820</t>
  </si>
  <si>
    <t>S20</t>
  </si>
  <si>
    <t>R1</t>
  </si>
  <si>
    <t>26DE26GA7</t>
  </si>
  <si>
    <t>R+2-20_EMOSE1_C7</t>
  </si>
  <si>
    <r>
      <rPr>
        <sz val="11"/>
        <color theme="1"/>
        <rFont val="Cambria"/>
      </rPr>
      <t xml:space="preserve">filter extracted separately </t>
    </r>
    <r>
      <rPr>
        <b/>
        <i/>
        <sz val="11"/>
        <color theme="1"/>
        <rFont val="Calibri"/>
      </rPr>
      <t>.and.</t>
    </r>
    <r>
      <rPr>
        <sz val="11"/>
        <color theme="1"/>
        <rFont val="Calibri"/>
      </rPr>
      <t xml:space="preserve"> DNA sequenced separately </t>
    </r>
  </si>
  <si>
    <t>single sample used for the 3 replicates</t>
  </si>
  <si>
    <t>8x100L</t>
  </si>
  <si>
    <t>filter&gt;filter&gt;filtrate&gt;filter</t>
  </si>
  <si>
    <t>R00</t>
  </si>
  <si>
    <t>29SB1C5DY</t>
  </si>
  <si>
    <t>R+2-20_EMOSE2_C2</t>
  </si>
  <si>
    <t xml:space="preserve">replicate filters extracted separately .and. parts of the DNA from each replicate (200 ng each) are pooled (R01-R08) before sequencing </t>
  </si>
  <si>
    <t>pool of 8 samples: EMOSE_N010000386, EMOSE_N010000384, EMOSE_N010000383, EMOSE_N010000374, EMOSE_N010000375, EMOSE_N010000376, EMOSE_N010000377, EMOSE_N010000378</t>
  </si>
  <si>
    <t>29SB1C5E4</t>
  </si>
  <si>
    <t>R+2-20_EMOSE2_C3</t>
  </si>
  <si>
    <t>pool of 8 samples: EMOSE_N010000372, EMOSE_N010000405, EMOSE_N010000411, EMOSE_N010000340, EMOSE_N010000344, EMOSE_N010000346, EMOSE_N010000348, EMOSE_N010000350</t>
  </si>
  <si>
    <t>29SB1C5EB</t>
  </si>
  <si>
    <t>R+2-20_EMOSE2_C4</t>
  </si>
  <si>
    <t>pool of 8 samples: EMOSE_N010000373, EMOSE_N010000406, EMOSE_N010000412, EMOSE_N030000342, EMOSE_N010000345, EMOSE_N010000347, EMOSE_N010000349, EMOSE_N010000351</t>
  </si>
  <si>
    <t>26GA3C5CS</t>
  </si>
  <si>
    <t>R+2-20_EMOSE1_D6</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</si>
  <si>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</si>
  <si>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26DE26GA8</t>
  </si>
  <si>
    <t>R+2-20_EMOSE1_D7</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</si>
  <si>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</si>
  <si>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26DE26GA9</t>
  </si>
  <si>
    <t>R+2-20_EMOSE1_D8</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</si>
  <si>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</si>
  <si>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26CF3CBDX</t>
  </si>
  <si>
    <t>R+2-20_EMOSE1_D3</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</si>
  <si>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</si>
  <si>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26CF3CBE0</t>
  </si>
  <si>
    <t>R+2-20_EMOSE1_D4</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</si>
  <si>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</si>
  <si>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26GA3C5CR</t>
  </si>
  <si>
    <t>R+2-20_EMOSE1_D5</t>
  </si>
  <si>
    <r>
      <rPr>
        <sz val="11"/>
        <color theme="1"/>
        <rFont val="Cambria"/>
      </rPr>
      <t xml:space="preserve">filter extracted separately </t>
    </r>
    <r>
      <rPr>
        <b/>
        <i/>
        <sz val="11"/>
        <color rgb="FF000000"/>
        <rFont val="Calibri"/>
      </rPr>
      <t xml:space="preserve">.and. </t>
    </r>
    <r>
      <rPr>
        <sz val="11"/>
        <color rgb="FF000000"/>
        <rFont val="Calibri"/>
      </rPr>
      <t xml:space="preserve">DNA sequenced separately </t>
    </r>
  </si>
  <si>
    <t>26CF3CBE1</t>
  </si>
  <si>
    <t>R+2-20_EMOSE1_D9</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</si>
  <si>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</si>
  <si>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26DE26GAB</t>
  </si>
  <si>
    <t>R+2-20_EMOSE1_E2</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</si>
  <si>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</si>
  <si>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26DE26GAC</t>
  </si>
  <si>
    <t>R+2-20_EMOSE1_E3</t>
  </si>
  <si>
    <r>
      <rPr>
        <sz val="11"/>
        <color theme="1"/>
        <rFont val="Cambria"/>
      </rPr>
      <t xml:space="preserve">filter extracted separately </t>
    </r>
    <r>
      <rPr>
        <b/>
        <i/>
        <sz val="11"/>
        <color rgb="FF000000"/>
        <rFont val="Calibri"/>
      </rPr>
      <t>.and.</t>
    </r>
    <r>
      <rPr>
        <sz val="11"/>
        <color rgb="FF000000"/>
        <rFont val="Calibri"/>
      </rPr>
      <t xml:space="preserve"> DNA sequenced separately </t>
    </r>
  </si>
  <si>
    <t>5x100L</t>
  </si>
  <si>
    <t>26MA162SI</t>
  </si>
  <si>
    <t>R+2-20_EMOSE2_B6</t>
  </si>
  <si>
    <t xml:space="preserve">replicate filters extracted separately .and. parts of the DNA from each replicate (200 ng each) are pooled (R01-R05) before sequencing </t>
  </si>
  <si>
    <t>pool of 5 samples: EMOSE_N010000374, EMOSE_N010000375, EMOSE_N010000376, EMOSE_N010000377, EMOSE_N010000378</t>
  </si>
  <si>
    <t>26ED10WHB</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</si>
  <si>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</si>
  <si>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26J83L0FX</t>
  </si>
  <si>
    <t>R+2-20_EMOSE1_F2</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</si>
  <si>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</si>
  <si>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26J83L0FY</t>
  </si>
  <si>
    <t>R+2-20_EMOSE1_F3</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</si>
  <si>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</si>
  <si>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R04</t>
  </si>
  <si>
    <t>26ED10WH8</t>
  </si>
  <si>
    <t>R+2-20_EMOSE1_B10</t>
  </si>
  <si>
    <r>
      <rPr>
        <sz val="11"/>
        <color theme="1"/>
        <rFont val="Calibri"/>
      </rPr>
      <t xml:space="preserve">filter extracted separately </t>
    </r>
    <r>
      <rPr>
        <i/>
        <sz val="11"/>
        <color theme="1"/>
        <rFont val="Calibri"/>
      </rPr>
      <t>.and.</t>
    </r>
    <r>
      <rPr>
        <sz val="11"/>
        <color theme="1"/>
        <rFont val="Calibri"/>
      </rPr>
      <t xml:space="preserve"> part of the DNA is pooled (R01-R05) before sequencing </t>
    </r>
  </si>
  <si>
    <t>R05</t>
  </si>
  <si>
    <t>26J83L0FZ</t>
  </si>
  <si>
    <t>R+2-20_EMOSE1_F5</t>
  </si>
  <si>
    <r>
      <rPr>
        <sz val="11"/>
        <color theme="1"/>
        <rFont val="Calibri"/>
      </rPr>
      <t xml:space="preserve">filter extracted separately </t>
    </r>
    <r>
      <rPr>
        <i/>
        <sz val="11"/>
        <color theme="1"/>
        <rFont val="Calibri"/>
      </rPr>
      <t>.and.</t>
    </r>
    <r>
      <rPr>
        <sz val="11"/>
        <color theme="1"/>
        <rFont val="Calibri"/>
      </rPr>
      <t xml:space="preserve"> part of the DNA is pooled (R01-R05) before sequencing </t>
    </r>
  </si>
  <si>
    <t>26MA16315</t>
  </si>
  <si>
    <t>R+2-20_EMOSE2_B5</t>
  </si>
  <si>
    <t>pool of 5 samples: EMOSE_N010000340, EMOSE_N010000344, EMOSE_N010000346, EMOSE_N010000348, EMOSE_N010000350</t>
  </si>
  <si>
    <t>26DE26GA6</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</si>
  <si>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</si>
  <si>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26GA3C5CU</t>
  </si>
  <si>
    <t>R+2-20_EMOSE1_E5</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</si>
  <si>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</si>
  <si>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 Black debris; Exceptionally long filtration time</t>
  </si>
  <si>
    <t>26GA3C5CV</t>
  </si>
  <si>
    <t>R+2-20_EMOSE1_E6</t>
  </si>
  <si>
    <r>
      <rPr>
        <sz val="11"/>
        <color rgb="FF000000"/>
        <rFont val="Calibri"/>
      </rPr>
      <t xml:space="preserve">filter extracted separately </t>
    </r>
    <r>
      <rPr>
        <i/>
        <sz val="11"/>
        <color rgb="FF000000"/>
        <rFont val="Calibri"/>
      </rPr>
      <t>.and.</t>
    </r>
    <r>
      <rPr>
        <sz val="11"/>
        <color rgb="FF000000"/>
        <rFont val="Calibri"/>
      </rPr>
      <t xml:space="preserve"> part of the DNA pooled (R01-R05) before sequencing </t>
    </r>
  </si>
  <si>
    <t>!!! Sequence this one separately instead... not done</t>
  </si>
  <si>
    <t>26J83L0FU</t>
  </si>
  <si>
    <t>R+2-20_EMOSE1_E7</t>
  </si>
  <si>
    <r>
      <rPr>
        <sz val="11"/>
        <color theme="1"/>
        <rFont val="Cambria"/>
      </rPr>
      <t xml:space="preserve">filter extracted separately </t>
    </r>
    <r>
      <rPr>
        <b/>
        <i/>
        <sz val="11"/>
        <color theme="1"/>
        <rFont val="Calibri"/>
      </rPr>
      <t>.and.</t>
    </r>
    <r>
      <rPr>
        <sz val="11"/>
        <color theme="1"/>
        <rFont val="Calibri"/>
      </rPr>
      <t xml:space="preserve"> part of the DNA sequenced separately </t>
    </r>
    <r>
      <rPr>
        <b/>
        <i/>
        <sz val="11"/>
        <color theme="1"/>
        <rFont val="Calibri"/>
      </rPr>
      <t>.and.</t>
    </r>
    <r>
      <rPr>
        <sz val="11"/>
        <color theme="1"/>
        <rFont val="Calibri"/>
      </rPr>
      <t xml:space="preserve"> part of the DNA is pooled (R01-R05) before sequencing</t>
    </r>
  </si>
  <si>
    <t>NOT Sequenced</t>
  </si>
  <si>
    <t>26J83L0FV</t>
  </si>
  <si>
    <t>R+2-20_EMOSE1_E8</t>
  </si>
  <si>
    <r>
      <rPr>
        <sz val="11"/>
        <color theme="1"/>
        <rFont val="Calibri"/>
      </rPr>
      <t xml:space="preserve">filter extracted separately </t>
    </r>
    <r>
      <rPr>
        <i/>
        <sz val="11"/>
        <color theme="1"/>
        <rFont val="Calibri"/>
      </rPr>
      <t>.and.</t>
    </r>
    <r>
      <rPr>
        <sz val="11"/>
        <color theme="1"/>
        <rFont val="Calibri"/>
      </rPr>
      <t xml:space="preserve"> part of the DNA pooled (R01-R05) before sequencing </t>
    </r>
  </si>
  <si>
    <t>26MA162S8</t>
  </si>
  <si>
    <t>R+2-20_EMOSE2_B7</t>
  </si>
  <si>
    <t>pool of 5 samples: EMOSE_N030000342, EMOSE_N010000345, EMOSE_N010000347, EMOSE_N010000349, EMOSE_N010000351</t>
  </si>
  <si>
    <t>2x50L</t>
  </si>
  <si>
    <t>26J83L0G0</t>
  </si>
  <si>
    <t>R+2-20_EMOSE1_F6</t>
  </si>
  <si>
    <r>
      <rPr>
        <sz val="11"/>
        <color theme="1"/>
        <rFont val="Cambria"/>
      </rPr>
      <t>R01 filters are pooled before extraction</t>
    </r>
    <r>
      <rPr>
        <i/>
        <sz val="11"/>
        <color rgb="FF000000"/>
        <rFont val="Calibri"/>
      </rPr>
      <t xml:space="preserve"> .and.</t>
    </r>
    <r>
      <rPr>
        <sz val="11"/>
        <color rgb="FF000000"/>
        <rFont val="Calibri"/>
      </rPr>
      <t xml:space="preserve"> part of the DNA sequenced separately</t>
    </r>
    <r>
      <rPr>
        <i/>
        <sz val="11"/>
        <color rgb="FF000000"/>
        <rFont val="Calibri"/>
      </rPr>
      <t xml:space="preserve"> .and. </t>
    </r>
    <r>
      <rPr>
        <sz val="11"/>
        <color rgb="FF000000"/>
        <rFont val="Calibri"/>
      </rPr>
      <t>part of the DNA is pooled (R01-R05) before sequencing</t>
    </r>
  </si>
  <si>
    <t>single sample, pool of 2 filters: EMOSE_N010000342, EMOSE_N010000680</t>
  </si>
  <si>
    <t>R01 filters are pooled before extraction</t>
  </si>
  <si>
    <t xml:space="preserve">single filter, part of a single sample </t>
  </si>
  <si>
    <t>26J83L0G1</t>
  </si>
  <si>
    <t>R+2-20_EMOSE1_F7</t>
  </si>
  <si>
    <r>
      <rPr>
        <sz val="11"/>
        <color theme="1"/>
        <rFont val="Cambria"/>
      </rPr>
      <t xml:space="preserve">filter extracted separately </t>
    </r>
    <r>
      <rPr>
        <b/>
        <i/>
        <sz val="11"/>
        <color rgb="FF000000"/>
        <rFont val="Calibri"/>
      </rPr>
      <t>.and.</t>
    </r>
    <r>
      <rPr>
        <sz val="11"/>
        <color rgb="FF000000"/>
        <rFont val="Calibri"/>
      </rPr>
      <t xml:space="preserve"> part of the DNA sequenced separately </t>
    </r>
    <r>
      <rPr>
        <b/>
        <i/>
        <sz val="11"/>
        <color rgb="FF000000"/>
        <rFont val="Calibri"/>
      </rPr>
      <t>.and.</t>
    </r>
    <r>
      <rPr>
        <sz val="11"/>
        <color rgb="FF000000"/>
        <rFont val="Calibri"/>
      </rPr>
      <t xml:space="preserve"> part of the DNA is pooled (R01-R05) before sequencing</t>
    </r>
  </si>
  <si>
    <t>26KC3AC1Y</t>
  </si>
  <si>
    <t>R+2-20_EMOSE1_F8</t>
  </si>
  <si>
    <r>
      <rPr>
        <sz val="11"/>
        <color rgb="FF000000"/>
        <rFont val="Calibri"/>
      </rPr>
      <t>filter extracted separately</t>
    </r>
    <r>
      <rPr>
        <b/>
        <sz val="11"/>
        <color rgb="FF000000"/>
        <rFont val="Calibri"/>
      </rPr>
      <t xml:space="preserve"> </t>
    </r>
    <r>
      <rPr>
        <b/>
        <i/>
        <sz val="11"/>
        <color rgb="FF000000"/>
        <rFont val="Calibri"/>
      </rPr>
      <t>.and.</t>
    </r>
    <r>
      <rPr>
        <b/>
        <sz val="11"/>
        <color rgb="FF000000"/>
        <rFont val="Calibri"/>
      </rPr>
      <t xml:space="preserve"> </t>
    </r>
    <r>
      <rPr>
        <sz val="11"/>
        <color rgb="FF000000"/>
        <rFont val="Calibri"/>
      </rPr>
      <t xml:space="preserve">part of the DNA is pooled (R01-R05) before sequencing </t>
    </r>
  </si>
  <si>
    <t>26KC3AC1Z</t>
  </si>
  <si>
    <t>R+2-20_EMOSE1_F9</t>
  </si>
  <si>
    <r>
      <rPr>
        <sz val="11"/>
        <color theme="1"/>
        <rFont val="Cambria"/>
      </rPr>
      <t xml:space="preserve">filter extracted separately </t>
    </r>
    <r>
      <rPr>
        <b/>
        <i/>
        <sz val="11"/>
        <color theme="1"/>
        <rFont val="Calibri"/>
      </rPr>
      <t>.and.</t>
    </r>
    <r>
      <rPr>
        <sz val="11"/>
        <color theme="1"/>
        <rFont val="Calibri"/>
      </rPr>
      <t xml:space="preserve"> part of the DNA sequenced separately </t>
    </r>
    <r>
      <rPr>
        <b/>
        <i/>
        <sz val="11"/>
        <color theme="1"/>
        <rFont val="Calibri"/>
      </rPr>
      <t>.and.</t>
    </r>
    <r>
      <rPr>
        <sz val="11"/>
        <color theme="1"/>
        <rFont val="Calibri"/>
      </rPr>
      <t xml:space="preserve"> part of the DNA is pooled (R01-R05) before sequencing</t>
    </r>
  </si>
  <si>
    <t>26KC3AC20</t>
  </si>
  <si>
    <t>R+2-20_EMOSE1_G2</t>
  </si>
  <si>
    <r>
      <rPr>
        <sz val="11"/>
        <color theme="1"/>
        <rFont val="Calibri"/>
      </rPr>
      <t xml:space="preserve">filter extracted separately </t>
    </r>
    <r>
      <rPr>
        <i/>
        <sz val="11"/>
        <color theme="1"/>
        <rFont val="Calibri"/>
      </rPr>
      <t>.and.</t>
    </r>
    <r>
      <rPr>
        <sz val="11"/>
        <color theme="1"/>
        <rFont val="Calibri"/>
      </rPr>
      <t xml:space="preserve"> part of the DNA is pooled (R01-R05) before sequencing </t>
    </r>
  </si>
  <si>
    <t>10x100L</t>
  </si>
  <si>
    <t>26N94422T</t>
  </si>
  <si>
    <t>R+2-20_EMOSE2_B9</t>
  </si>
  <si>
    <t xml:space="preserve">replicate filters extracted separately .and. parts of the DNA from each replicate (200 ng each) are pooled (R01-R10) before sequencing </t>
  </si>
  <si>
    <t>pool of 10 samples: EMOSE_N010000704, EMOSE_N010000705, EMOSE_N010000706, EMOSE_N010000707, EMOSE_N010000708, EMOSE_N010000709, EMOSE_N010000710, EMOSE_N010000717, EMOSE_N010000712, EMOSE_N010000713</t>
  </si>
  <si>
    <t>26LA5IE6S</t>
  </si>
  <si>
    <t>R+2-20_EMOSE1_H6</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</si>
  <si>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</si>
  <si>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26LA5IE6U</t>
  </si>
  <si>
    <t>R+2-20_EMOSE1_H7</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</si>
  <si>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</si>
  <si>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26LA5IE6V</t>
  </si>
  <si>
    <t>R+2-20_EMOSE1_H8</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</si>
  <si>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</si>
  <si>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26LA5IE6W</t>
  </si>
  <si>
    <t>R+2-20_EMOSE1_H9</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</si>
  <si>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</si>
  <si>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26LA5IE6X</t>
  </si>
  <si>
    <t>R+2-20_EMOSE1_I2</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</si>
  <si>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</si>
  <si>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R06</t>
  </si>
  <si>
    <t>26LA5IE6Y</t>
  </si>
  <si>
    <t>R+2-20_EMOSE1_I3</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</si>
  <si>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</si>
  <si>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R07</t>
  </si>
  <si>
    <t>26MA4733W</t>
  </si>
  <si>
    <t>R+2-20_EMOSE1_I4</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</si>
  <si>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</si>
  <si>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R08</t>
  </si>
  <si>
    <t>26MA4733X</t>
  </si>
  <si>
    <t>R+2-20_EMOSE1_I5</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</si>
  <si>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</si>
  <si>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R09</t>
  </si>
  <si>
    <t>26MA4733Y</t>
  </si>
  <si>
    <t>R+2-20_EMOSE1_I6</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</si>
  <si>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</si>
  <si>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R10</t>
  </si>
  <si>
    <t>26MA4733Z</t>
  </si>
  <si>
    <t>R+2-20_EMOSE1_I7</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</si>
  <si>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</si>
  <si>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R11</t>
  </si>
  <si>
    <t>26MA47340</t>
  </si>
  <si>
    <t>R+2-20_EMOSE1_I8</t>
  </si>
  <si>
    <r>
      <rPr>
        <sz val="11"/>
        <color rgb="FF000000"/>
        <rFont val="Calibri"/>
      </rPr>
      <t xml:space="preserve">filter extracted separately </t>
    </r>
    <r>
      <rPr>
        <i/>
        <sz val="11"/>
        <color rgb="FF000000"/>
        <rFont val="Calibri"/>
      </rPr>
      <t>.and.</t>
    </r>
    <r>
      <rPr>
        <sz val="11"/>
        <color rgb="FF000000"/>
        <rFont val="Calibri"/>
      </rPr>
      <t xml:space="preserve"> DNA is sequenced separately</t>
    </r>
  </si>
  <si>
    <t>R12</t>
  </si>
  <si>
    <t>26MA162SJ</t>
  </si>
  <si>
    <t>R+2-20_EMOSE2_B8</t>
  </si>
  <si>
    <r>
      <rPr>
        <sz val="11"/>
        <color rgb="FF000000"/>
        <rFont val="Calibri"/>
      </rPr>
      <t>replicate filters extracted separately</t>
    </r>
    <r>
      <rPr>
        <b/>
        <sz val="11"/>
        <color rgb="FF000000"/>
        <rFont val="Calibri"/>
      </rPr>
      <t xml:space="preserve"> </t>
    </r>
    <r>
      <rPr>
        <b/>
        <i/>
        <sz val="11"/>
        <color rgb="FF000000"/>
        <rFont val="Calibri"/>
      </rPr>
      <t>.and.</t>
    </r>
    <r>
      <rPr>
        <b/>
        <sz val="11"/>
        <color rgb="FF000000"/>
        <rFont val="Calibri"/>
      </rPr>
      <t xml:space="preserve"> </t>
    </r>
    <r>
      <rPr>
        <sz val="11"/>
        <color rgb="FF000000"/>
        <rFont val="Calibri"/>
      </rPr>
      <t xml:space="preserve">parts of the DNA from each replicate are pooled (R01-R10) before sequencing </t>
    </r>
  </si>
  <si>
    <t>pool of 10 samples:  EMOSE_N010000684, EMOSE_N010000686, EMOSE_N010000688, EMOSE_N010000692, EMOSE_N010000690, EMOSE_N010000694, EMOSE_N030000828, EMOSE_N010000698, EMOSE_N010000700, EMOSE_N010000702</t>
  </si>
  <si>
    <t>26KC3AC21</t>
  </si>
  <si>
    <t>R+2-20_EMOSE1_G3</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</si>
  <si>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</si>
  <si>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26ED10WH7</t>
  </si>
  <si>
    <t>R+2-20_EMOSE1_G4</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</si>
  <si>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</si>
  <si>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26ED10WH6</t>
  </si>
  <si>
    <t>R+2-20_EMOSE1_G5</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</si>
  <si>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</si>
  <si>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26ED10WH5</t>
  </si>
  <si>
    <t>R+2-20_EMOSE1_G6</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</si>
  <si>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</si>
  <si>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26ED10WH3</t>
  </si>
  <si>
    <t>R+2-20_EMOSE1_G7</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</si>
  <si>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</si>
  <si>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26KC3AC23</t>
  </si>
  <si>
    <t>R+2-20_EMOSE1_G8</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</si>
  <si>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</si>
  <si>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26KC3AC24</t>
  </si>
  <si>
    <t>R+2-20_EMOSE1_G9</t>
  </si>
  <si>
    <r>
      <rPr>
        <sz val="11"/>
        <color theme="1"/>
        <rFont val="Cambria"/>
      </rPr>
      <t>R07 filters are pooled before extraction</t>
    </r>
    <r>
      <rPr>
        <i/>
        <sz val="11"/>
        <color theme="1"/>
        <rFont val="Calibri"/>
      </rPr>
      <t xml:space="preserve"> .and.</t>
    </r>
    <r>
      <rPr>
        <sz val="11"/>
        <color theme="1"/>
        <rFont val="Calibri"/>
      </rPr>
      <t xml:space="preserve"> part of the DNA sequenced separately</t>
    </r>
    <r>
      <rPr>
        <i/>
        <sz val="11"/>
        <color theme="1"/>
        <rFont val="Calibri"/>
      </rPr>
      <t xml:space="preserve"> .and. </t>
    </r>
    <r>
      <rPr>
        <sz val="11"/>
        <color theme="1"/>
        <rFont val="Calibri"/>
      </rPr>
      <t>part of the DNA is pooled (R01-R10) before sequencing</t>
    </r>
  </si>
  <si>
    <t>single sample, pool of 3 filters: EMOSE_N010000828, EMOSE_N010000696, EMOSE_N010000832</t>
  </si>
  <si>
    <t>R07 filters are pooled before extraction</t>
  </si>
  <si>
    <t>26KC3AC25</t>
  </si>
  <si>
    <t>R+2-20_EMOSE1_H2</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</si>
  <si>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</si>
  <si>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26ED10WH9</t>
  </si>
  <si>
    <t>R+2-20_EMOSE1_H3</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</si>
  <si>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</si>
  <si>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26KC3AC26</t>
  </si>
  <si>
    <t>R+2-20_EMOSE1_H4</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</si>
  <si>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</si>
  <si>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26LA5IE6R</t>
  </si>
  <si>
    <t>R+2-20_EMOSE1_H5</t>
  </si>
  <si>
    <r>
      <rPr>
        <sz val="11"/>
        <color theme="1"/>
        <rFont val="Cambria"/>
      </rPr>
      <t>R11 &amp; R12 filters are pooled before extraction</t>
    </r>
    <r>
      <rPr>
        <i/>
        <sz val="11"/>
        <color rgb="FF000000"/>
        <rFont val="Calibri"/>
      </rPr>
      <t xml:space="preserve"> .and.</t>
    </r>
    <r>
      <rPr>
        <sz val="11"/>
        <color rgb="FF000000"/>
        <rFont val="Calibri"/>
      </rPr>
      <t xml:space="preserve"> DNA is sequenced separately</t>
    </r>
  </si>
  <si>
    <t>single sample, pool of 2 filters: EMOSE_N010000829, EMOSE_N010000831</t>
  </si>
  <si>
    <t>R11 &amp; R12 filters are pooled before extraction</t>
  </si>
  <si>
    <t>26NA3MRB1</t>
  </si>
  <si>
    <r>
      <rPr>
        <sz val="11"/>
        <color rgb="FF000000"/>
        <rFont val="Calibri"/>
      </rPr>
      <t>replicate filters extracted separately</t>
    </r>
    <r>
      <rPr>
        <b/>
        <sz val="11"/>
        <color rgb="FF000000"/>
        <rFont val="Calibri"/>
      </rPr>
      <t xml:space="preserve"> </t>
    </r>
    <r>
      <rPr>
        <b/>
        <i/>
        <sz val="11"/>
        <color rgb="FF000000"/>
        <rFont val="Calibri"/>
      </rPr>
      <t>.and.</t>
    </r>
    <r>
      <rPr>
        <b/>
        <sz val="11"/>
        <color rgb="FF000000"/>
        <rFont val="Calibri"/>
      </rPr>
      <t xml:space="preserve"> </t>
    </r>
    <r>
      <rPr>
        <sz val="11"/>
        <color rgb="FF000000"/>
        <rFont val="Calibri"/>
      </rPr>
      <t xml:space="preserve">parts of the DNA from each replicate are pooled (R01-R10) before sequencing </t>
    </r>
  </si>
  <si>
    <t>pool of 10 samples:  EMOSE_N010000685, EMOSE_N010000687, EMOSE_N010000689, EMOSE_N010000691, EMOSE_N010000693, EMOSE_N010000695, EMOSE_N010000697, EMOSE_N010000699, EMOSE_N010000701, EMOSE_N010000703</t>
  </si>
  <si>
    <t>26MA47341</t>
  </si>
  <si>
    <t>R+2-20_EMOSE1_I9</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</si>
  <si>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</si>
  <si>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26MA47343</t>
  </si>
  <si>
    <t>R+2-20_EMOSE1_J2</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</si>
  <si>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</si>
  <si>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26MA47344</t>
  </si>
  <si>
    <t>R+2-20_EMOSE1_J3</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</si>
  <si>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</si>
  <si>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26NB2EBNR</t>
  </si>
  <si>
    <t>R+2-20_EMOSE1_J4</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</si>
  <si>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</si>
  <si>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26NB2EBNS</t>
  </si>
  <si>
    <t>R+2-20_EMOSE1_J5</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</si>
  <si>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</si>
  <si>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26NB2EBNT</t>
  </si>
  <si>
    <t>R+2-20_EMOSE1_J6</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</si>
  <si>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</si>
  <si>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26NB2EBNU</t>
  </si>
  <si>
    <t>R+2-20_EMOSE1_J7</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</si>
  <si>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</si>
  <si>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26NB2EBNV</t>
  </si>
  <si>
    <t>R+2-20_EMOSE1_J8</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</si>
  <si>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</si>
  <si>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26NB2EBNW</t>
  </si>
  <si>
    <t>R+2-20_EMOSE1_J9</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</si>
  <si>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</si>
  <si>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26NB2EBNY</t>
  </si>
  <si>
    <t>R+2-20_EMOSE2_A2</t>
  </si>
  <si>
    <r>
      <rPr>
        <sz val="11"/>
        <color theme="1"/>
        <rFont val="Calibri"/>
      </rPr>
      <t xml:space="preserve">filter extracted separately </t>
    </r>
    <r>
      <rPr>
        <i/>
        <sz val="11"/>
        <color theme="1"/>
        <rFont val="Calibri"/>
      </rPr>
      <t>.and.</t>
    </r>
    <r>
      <rPr>
        <sz val="11"/>
        <color theme="1"/>
        <rFont val="Calibri"/>
      </rPr>
      <t xml:space="preserve"> part of the DNA is pooled (R01-R10) before sequencing </t>
    </r>
  </si>
  <si>
    <t>26NB2EBNZ</t>
  </si>
  <si>
    <t>R+2-20_EMOSE2_A3</t>
  </si>
  <si>
    <r>
      <rPr>
        <sz val="11"/>
        <color rgb="FF000000"/>
        <rFont val="Calibri"/>
      </rPr>
      <t xml:space="preserve">filter extracted separately </t>
    </r>
    <r>
      <rPr>
        <i/>
        <sz val="11"/>
        <color rgb="FF000000"/>
        <rFont val="Calibri"/>
      </rPr>
      <t>.and.</t>
    </r>
    <r>
      <rPr>
        <sz val="11"/>
        <color rgb="FF000000"/>
        <rFont val="Calibri"/>
      </rPr>
      <t xml:space="preserve"> DNA is sequenced separately</t>
    </r>
  </si>
  <si>
    <t>S3</t>
  </si>
  <si>
    <t>R01.10</t>
  </si>
  <si>
    <t>R01.5</t>
  </si>
  <si>
    <t>R01.6</t>
  </si>
  <si>
    <t>R01.7</t>
  </si>
  <si>
    <t>R01.8</t>
  </si>
  <si>
    <t>R01.9</t>
  </si>
  <si>
    <t>R02.10</t>
  </si>
  <si>
    <t>R02.5</t>
  </si>
  <si>
    <t>R02.6</t>
  </si>
  <si>
    <t>R02.7</t>
  </si>
  <si>
    <t>R02.8</t>
  </si>
  <si>
    <t>R02.9</t>
  </si>
  <si>
    <t>R03.10</t>
  </si>
  <si>
    <t>R03.5</t>
  </si>
  <si>
    <t>R03.6</t>
  </si>
  <si>
    <t>R03.7</t>
  </si>
  <si>
    <t>R03.8</t>
  </si>
  <si>
    <t>R03.9</t>
  </si>
  <si>
    <t>FCM</t>
  </si>
  <si>
    <t>whole water</t>
  </si>
  <si>
    <t>ILM</t>
  </si>
  <si>
    <t>CAA_DQ</t>
  </si>
  <si>
    <t>POOL SEQUENCING EMOSE_N010000374/ EMOSE_N010000375/ EMOSE_N010000376/ EMOSE_N010000377/ EMOSE_N010000378/ EMOSE_N010000386/ EMOSE_N010000384/ EMOSE_N010000383</t>
  </si>
  <si>
    <t>CAA_DR</t>
  </si>
  <si>
    <t>POOL SEQUENCING EMOSE_N010000340/ EMOSE_N010000344/ EMOSE_N010000346/ EMOSE_N010000348/ EMOSE_N010000350/ EMOSE_N010000372/ EMOSE_N010000405/ EMOSE_N010000411</t>
  </si>
  <si>
    <t>CAA_DS</t>
  </si>
  <si>
    <t>POOL SEQUENCING EMOSE_N030000342/ EMOSE_N010000345/ EMOSE_N010000347/ EMOSE_N010000349/ EMOSE_N010000351/ EMOSE_N010000373/EMOSE_N010000406/ EMOSE_N010000412</t>
  </si>
  <si>
    <t>Submission ID</t>
  </si>
  <si>
    <t>Experiment ID</t>
  </si>
  <si>
    <t>Run ID</t>
  </si>
  <si>
    <t>FASTQ file link</t>
  </si>
  <si>
    <t>Sequences</t>
  </si>
  <si>
    <t>Library</t>
  </si>
  <si>
    <t>Sequencing</t>
  </si>
  <si>
    <t>ENA</t>
  </si>
  <si>
    <t>registered at the BioSamples database (http://www.ebi.ac.uk/biosamples/)</t>
  </si>
  <si>
    <t>registered at the European Nucleotides Archive (http://www.ebi.ac.uk/ENA/)</t>
  </si>
  <si>
    <t>sampling</t>
  </si>
  <si>
    <t>BioSamples accession number (SAMEA#)</t>
  </si>
  <si>
    <t>ENA sample accession number (ERS#)</t>
  </si>
  <si>
    <t>Sequencing strategy</t>
  </si>
  <si>
    <t>method</t>
  </si>
  <si>
    <t>PCR batch</t>
  </si>
  <si>
    <t>pool before sizing</t>
  </si>
  <si>
    <t>CNS code</t>
  </si>
  <si>
    <t>FastQ file name</t>
  </si>
  <si>
    <t>Seq Type</t>
  </si>
  <si>
    <t>Read length</t>
  </si>
  <si>
    <t>Nb seq</t>
  </si>
  <si>
    <t># Valid Sequences</t>
  </si>
  <si>
    <t>Date Run</t>
  </si>
  <si>
    <t>Etat</t>
  </si>
  <si>
    <t>% &gt;= Q30</t>
  </si>
  <si>
    <t>Score Qualité moyen</t>
  </si>
  <si>
    <t>Nb Séquences valides</t>
  </si>
  <si>
    <t>% Déposé</t>
  </si>
  <si>
    <t>% Séquences valides / piste</t>
  </si>
  <si>
    <t>% Duplicats R1 (Raw)</t>
  </si>
  <si>
    <t>% Duplicats R2 (Raw)</t>
  </si>
  <si>
    <t>% Duplicats Pairs (Raw)</t>
  </si>
  <si>
    <t>% Duplicats Pairs (Clean)</t>
  </si>
  <si>
    <t>% Reads trim. R1</t>
  </si>
  <si>
    <t>% Reads trim. R2</t>
  </si>
  <si>
    <t>Stored Pairs ap. trimming</t>
  </si>
  <si>
    <t>Remaining Reads ap. decontamPhiX</t>
  </si>
  <si>
    <t>SAMEA104212371</t>
  </si>
  <si>
    <t>ERS1871389</t>
  </si>
  <si>
    <t>ERA990579</t>
  </si>
  <si>
    <t>ERX2155687</t>
  </si>
  <si>
    <t>ERR2098375</t>
  </si>
  <si>
    <t>ftp.sra.ebi.ac.uk/vol1/fastq/ERR209/005/ERR2098375/ERR2098375_1.fastq.gz;ftp.sra.ebi.ac.uk/vol1/fastq/ERR209/005/ERR2098375/ERR2098375_2.fastq.gz</t>
  </si>
  <si>
    <t>MetaG</t>
  </si>
  <si>
    <t>CAA_AS</t>
  </si>
  <si>
    <t>Run_HKJHCBBXX</t>
  </si>
  <si>
    <t>CAA_ASOSDA_7_HKJHCBBXX.12BA196</t>
  </si>
  <si>
    <t>Hiseq 4000</t>
  </si>
  <si>
    <t>PE150</t>
  </si>
  <si>
    <t>40 M</t>
  </si>
  <si>
    <t>20/07/2017</t>
  </si>
  <si>
    <t>Disponible</t>
  </si>
  <si>
    <t>SAMEA104212372</t>
  </si>
  <si>
    <t>ERS1871390</t>
  </si>
  <si>
    <t>ERX2155688</t>
  </si>
  <si>
    <t>ERR2098376</t>
  </si>
  <si>
    <t>ftp.sra.ebi.ac.uk/vol1/fastq/ERR209/006/ERR2098376/ERR2098376_1.fastq.gz;ftp.sra.ebi.ac.uk/vol1/fastq/ERR209/006/ERR2098376/ERR2098376_2.fastq.gz</t>
  </si>
  <si>
    <t>CAA_AT</t>
  </si>
  <si>
    <t>CAA_ATOSDA_7_HKJHCBBXX.12BA197</t>
  </si>
  <si>
    <t>SAMEA104212373</t>
  </si>
  <si>
    <t>ERS1871391</t>
  </si>
  <si>
    <t>ERX2155689</t>
  </si>
  <si>
    <t>ERR2098377</t>
  </si>
  <si>
    <t>ftp.sra.ebi.ac.uk/vol1/fastq/ERR209/007/ERR2098377/ERR2098377_1.fastq.gz;ftp.sra.ebi.ac.uk/vol1/fastq/ERR209/007/ERR2098377/ERR2098377_2.fastq.gz</t>
  </si>
  <si>
    <t>CAA_AU</t>
  </si>
  <si>
    <t>CAA_AUOSDA_3_HKJHCBBXX.12BA110</t>
  </si>
  <si>
    <t>SAMEA104212356</t>
  </si>
  <si>
    <t>ERS1871374</t>
  </si>
  <si>
    <t>ERX2155680</t>
  </si>
  <si>
    <t>ERR2098368</t>
  </si>
  <si>
    <t>ftp.sra.ebi.ac.uk/vol1/fastq/ERR209/008/ERR2098368/ERR2098368_1.fastq.gz;ftp.sra.ebi.ac.uk/vol1/fastq/ERR209/008/ERR2098368/ERR2098368_2.fastq.gz</t>
  </si>
  <si>
    <t>CAA_AD</t>
  </si>
  <si>
    <t>CAA_ADOSDA_4_HKJHCBBXX.12BA097</t>
  </si>
  <si>
    <t>SAMEA104212361</t>
  </si>
  <si>
    <t>ERS1871379</t>
  </si>
  <si>
    <t>ERX2155685</t>
  </si>
  <si>
    <t>ERR2098373</t>
  </si>
  <si>
    <t>ftp.sra.ebi.ac.uk/vol1/fastq/ERR209/003/ERR2098373/ERR2098373_1.fastq.gz;ftp.sra.ebi.ac.uk/vol1/fastq/ERR209/003/ERR2098373/ERR2098373_2.fastq.gz</t>
  </si>
  <si>
    <t>CAA_AI</t>
  </si>
  <si>
    <t>CAA_AIOSDA_7_HKJHCBBXX.12BA102</t>
  </si>
  <si>
    <t>SAMEA104212366</t>
  </si>
  <si>
    <t>ERS1871384</t>
  </si>
  <si>
    <t>ERX2155686</t>
  </si>
  <si>
    <t>ERR2098374</t>
  </si>
  <si>
    <t>ftp.sra.ebi.ac.uk/vol1/fastq/ERR209/004/ERR2098374/ERR2098374_1.fastq.gz;ftp.sra.ebi.ac.uk/vol1/fastq/ERR209/004/ERR2098374/ERR2098374_2.fastq.gz</t>
  </si>
  <si>
    <t>CAA_AN</t>
  </si>
  <si>
    <t>CAA_ANOSDA_7_HKJHCBBXX.12BA103</t>
  </si>
  <si>
    <t>SAMEA104212353</t>
  </si>
  <si>
    <t>ERS1871371</t>
  </si>
  <si>
    <t>ERX2155677</t>
  </si>
  <si>
    <t>ERR2098365</t>
  </si>
  <si>
    <t>ftp.sra.ebi.ac.uk/vol1/fastq/ERR209/005/ERR2098365/ERR2098365_1.fastq.gz;ftp.sra.ebi.ac.uk/vol1/fastq/ERR209/005/ERR2098365/ERR2098365_2.fastq.gz</t>
  </si>
  <si>
    <t>CAA_AA</t>
  </si>
  <si>
    <t>CAA_AAOSDA_4_HKJHCBBXX.12BA193</t>
  </si>
  <si>
    <t>SAMEA104212354</t>
  </si>
  <si>
    <t>ERS1871372</t>
  </si>
  <si>
    <t>ERX2155678</t>
  </si>
  <si>
    <t>ERR2098366</t>
  </si>
  <si>
    <t>ftp.sra.ebi.ac.uk/vol1/fastq/ERR209/006/ERR2098366/ERR2098366_1.fastq.gz;ftp.sra.ebi.ac.uk/vol1/fastq/ERR209/006/ERR2098366/ERR2098366_2.fastq.gz</t>
  </si>
  <si>
    <t>CAA_AB</t>
  </si>
  <si>
    <t>CAA_ABOSDA_4_HKJHCBBXX.12BA194</t>
  </si>
  <si>
    <t>SAMEA104212355</t>
  </si>
  <si>
    <t>ERS1871373</t>
  </si>
  <si>
    <t>ERX2155679</t>
  </si>
  <si>
    <t>ERR2098367</t>
  </si>
  <si>
    <t>ftp.sra.ebi.ac.uk/vol1/fastq/ERR209/007/ERR2098367/ERR2098367_1.fastq.gz;ftp.sra.ebi.ac.uk/vol1/fastq/ERR209/007/ERR2098367/ERR2098367_2.fastq.gz</t>
  </si>
  <si>
    <t>CAA_AC</t>
  </si>
  <si>
    <t>CAA_ACOSDA_4_HKJHCBBXX.12BA195</t>
  </si>
  <si>
    <t>SAMEA104212357</t>
  </si>
  <si>
    <t>ERS1871375</t>
  </si>
  <si>
    <t>ERX2155681</t>
  </si>
  <si>
    <t>ERR2098369</t>
  </si>
  <si>
    <t>ftp.sra.ebi.ac.uk/vol1/fastq/ERR209/009/ERR2098369/ERR2098369_1.fastq.gz;ftp.sra.ebi.ac.uk/vol1/fastq/ERR209/009/ERR2098369/ERR2098369_2.fastq.gz</t>
  </si>
  <si>
    <t>CAA_AE</t>
  </si>
  <si>
    <t>CAA_AEOSDA_4_HKJHCBBXX.12BA098</t>
  </si>
  <si>
    <t>SAMEA104212358</t>
  </si>
  <si>
    <t>ERS1871376</t>
  </si>
  <si>
    <t>ERX2155682</t>
  </si>
  <si>
    <t>ERR2098370</t>
  </si>
  <si>
    <t>ftp.sra.ebi.ac.uk/vol1/fastq/ERR209/000/ERR2098370/ERR2098370_1.fastq.gz;ftp.sra.ebi.ac.uk/vol1/fastq/ERR209/000/ERR2098370/ERR2098370_2.fastq.gz</t>
  </si>
  <si>
    <t>CAA_AF</t>
  </si>
  <si>
    <t>CAA_AFOSDA_4_HKJHCBBXX.12BA099</t>
  </si>
  <si>
    <t>SAMEA104212359</t>
  </si>
  <si>
    <t>ERS1871377</t>
  </si>
  <si>
    <t>ERX2155683</t>
  </si>
  <si>
    <t>ERR2098371</t>
  </si>
  <si>
    <t>ftp.sra.ebi.ac.uk/vol1/fastq/ERR209/001/ERR2098371/ERR2098371_1.fastq.gz;ftp.sra.ebi.ac.uk/vol1/fastq/ERR209/001/ERR2098371/ERR2098371_2.fastq.gz</t>
  </si>
  <si>
    <t>CAA_AG</t>
  </si>
  <si>
    <t>CAA_AGOSDA_7_HKJHCBBXX.12BA100</t>
  </si>
  <si>
    <t>SAMEA104212360</t>
  </si>
  <si>
    <t>ERS1871378</t>
  </si>
  <si>
    <t>ERX2155684</t>
  </si>
  <si>
    <t>ERR2098372</t>
  </si>
  <si>
    <t>ftp.sra.ebi.ac.uk/vol1/fastq/ERR209/002/ERR2098372/ERR2098372_1.fastq.gz;ftp.sra.ebi.ac.uk/vol1/fastq/ERR209/002/ERR2098372/ERR2098372_2.fastq.gz</t>
  </si>
  <si>
    <t>CAA_AH</t>
  </si>
  <si>
    <t>CAA_AHOSDA_7_HKJHCBBXX.12BA101</t>
  </si>
  <si>
    <t>SAMEA104212399</t>
  </si>
  <si>
    <t>ERS1871417</t>
  </si>
  <si>
    <t>ERX2155711</t>
  </si>
  <si>
    <t>ERR2098399</t>
  </si>
  <si>
    <t>ftp.sra.ebi.ac.uk/vol1/fastq/ERR209/009/ERR2098399/ERR2098399_1.fastq.gz;ftp.sra.ebi.ac.uk/vol1/fastq/ERR209/009/ERR2098399/ERR2098399_2.fastq.gz</t>
  </si>
  <si>
    <t>CAA_BS</t>
  </si>
  <si>
    <t>CAA_BSOSDA_2_HKJHCBBXX.12BA114</t>
  </si>
  <si>
    <t>SAMEA104212387</t>
  </si>
  <si>
    <t>ERS1871405</t>
  </si>
  <si>
    <t>ERX2155701</t>
  </si>
  <si>
    <t>ERR2098389</t>
  </si>
  <si>
    <t>ftp.sra.ebi.ac.uk/vol1/fastq/ERR209/009/ERR2098389/ERR2098389_1.fastq.gz;ftp.sra.ebi.ac.uk/vol1/fastq/ERR209/009/ERR2098389/ERR2098389_2.fastq.gz</t>
  </si>
  <si>
    <t>CAA_BG</t>
  </si>
  <si>
    <t>CAA_BGOSDA_5_HKJHCBBXX.12BA112</t>
  </si>
  <si>
    <t>SAMEA104212400</t>
  </si>
  <si>
    <t>ERS1871418</t>
  </si>
  <si>
    <t>ERX2155712</t>
  </si>
  <si>
    <t>ERR2098400</t>
  </si>
  <si>
    <t>ftp.sra.ebi.ac.uk/vol1/fastq/ERR209/000/ERR2098400/ERR2098400_1.fastq.gz;ftp.sra.ebi.ac.uk/vol1/fastq/ERR209/000/ERR2098400/ERR2098400_2.fastq.gz</t>
  </si>
  <si>
    <t>CAA_BT</t>
  </si>
  <si>
    <t>CAA_BTOSDA_2_HKJHCBBXX.12BA115</t>
  </si>
  <si>
    <t>SAMEA104212401</t>
  </si>
  <si>
    <t>ERS1871419</t>
  </si>
  <si>
    <t>ERX2155713</t>
  </si>
  <si>
    <t>ERR2098401</t>
  </si>
  <si>
    <t>ftp.sra.ebi.ac.uk/vol1/fastq/ERR209/001/ERR2098401/ERR2098401_1.fastq.gz;ftp.sra.ebi.ac.uk/vol1/fastq/ERR209/001/ERR2098401/ERR2098401_2.fastq.gz</t>
  </si>
  <si>
    <t>CAA_BU</t>
  </si>
  <si>
    <t>CAA_BUOSDA_6_HKJHCBBXX.12BA116</t>
  </si>
  <si>
    <t>SAMEA104212375</t>
  </si>
  <si>
    <t>ERS1871393</t>
  </si>
  <si>
    <t>ERX2155691</t>
  </si>
  <si>
    <t>ERR2098379</t>
  </si>
  <si>
    <t>ftp.sra.ebi.ac.uk/vol1/fastq/ERR209/009/ERR2098379/ERR2098379_1.fastq.gz;ftp.sra.ebi.ac.uk/vol1/fastq/ERR209/009/ERR2098379/ERR2098379_2.fastq.gz</t>
  </si>
  <si>
    <t>CAA_AW</t>
  </si>
  <si>
    <t>CAA_AWOSDA_3_HKJHCBBXX.12BA111</t>
  </si>
  <si>
    <t>SAMEA104212376</t>
  </si>
  <si>
    <t>ERS1871394</t>
  </si>
  <si>
    <t>ERX2155692</t>
  </si>
  <si>
    <t>ERR2098380</t>
  </si>
  <si>
    <t>ftp.sra.ebi.ac.uk/vol1/fastq/ERR209/000/ERR2098380/ERR2098380_1.fastq.gz;ftp.sra.ebi.ac.uk/vol1/fastq/ERR209/000/ERR2098380/ERR2098380_2.fastq.gz</t>
  </si>
  <si>
    <t>CAA_AX</t>
  </si>
  <si>
    <t>CAA_AXOSDA_3_HKJHCBBXX.12BA105</t>
  </si>
  <si>
    <t>SAMEA104212377</t>
  </si>
  <si>
    <t>ERS1871395</t>
  </si>
  <si>
    <t>ERX2155693</t>
  </si>
  <si>
    <t>ERR2098381</t>
  </si>
  <si>
    <t>ftp.sra.ebi.ac.uk/vol1/fastq/ERR209/001/ERR2098381/ERR2098381_1.fastq.gz;ftp.sra.ebi.ac.uk/vol1/fastq/ERR209/001/ERR2098381/ERR2098381_2.fastq.gz</t>
  </si>
  <si>
    <t>CAA_AY</t>
  </si>
  <si>
    <t>CAA_AYOSDA_3_HKJHCBBXX.12BA117</t>
  </si>
  <si>
    <t>SAMEA104212398</t>
  </si>
  <si>
    <t>ERS1871416</t>
  </si>
  <si>
    <t>ERX2155710</t>
  </si>
  <si>
    <t>ERR2098398</t>
  </si>
  <si>
    <t>ftp.sra.ebi.ac.uk/vol1/fastq/ERR209/008/ERR2098398/ERR2098398_1.fastq.gz;ftp.sra.ebi.ac.uk/vol1/fastq/ERR209/008/ERR2098398/ERR2098398_2.fastq.gz</t>
  </si>
  <si>
    <t>CAA_BR</t>
  </si>
  <si>
    <t>CAA_BROSDA_2_HKJHCBBXX.12BA125</t>
  </si>
  <si>
    <t>85 M</t>
  </si>
  <si>
    <t>SAMEA104212386</t>
  </si>
  <si>
    <t>ERS1871404</t>
  </si>
  <si>
    <t>ERX2155700</t>
  </si>
  <si>
    <t>ERR2098388</t>
  </si>
  <si>
    <t>ftp.sra.ebi.ac.uk/vol1/fastq/ERR209/008/ERR2098388/ERR2098388_1.fastq.gz;ftp.sra.ebi.ac.uk/vol1/fastq/ERR209/008/ERR2098388/ERR2098388_2.fastq.gz</t>
  </si>
  <si>
    <t>CAA_BF</t>
  </si>
  <si>
    <t>CAA_BFOSDA_8_HKJHCBBXX.12BA200</t>
  </si>
  <si>
    <t>SAMEA104212388</t>
  </si>
  <si>
    <t>ERS1871406</t>
  </si>
  <si>
    <t>ERX2155702</t>
  </si>
  <si>
    <t>ERR2098390</t>
  </si>
  <si>
    <t>ftp.sra.ebi.ac.uk/vol1/fastq/ERR209/000/ERR2098390/ERR2098390_1.fastq.gz;ftp.sra.ebi.ac.uk/vol1/fastq/ERR209/000/ERR2098390/ERR2098390_2.fastq.gz</t>
  </si>
  <si>
    <t>CAA_BH</t>
  </si>
  <si>
    <t>CAA_BHOSDA_5_HKJHCBBXX.12BA113</t>
  </si>
  <si>
    <t>SAMEA104371222</t>
  </si>
  <si>
    <t>ERS1996200</t>
  </si>
  <si>
    <t>ERA1135333</t>
  </si>
  <si>
    <t>ERX2252598</t>
  </si>
  <si>
    <t>ERR2196984</t>
  </si>
  <si>
    <t>ftp.sra.ebi.ac.uk/vol1/fastq/ERR219/004/ERR2196984/ERR2196984_1.fastq.gz;ftp.sra.ebi.ac.uk/vol1/fastq/ERR219/004/ERR2196984/ERR2196984_2.fastq.gz</t>
  </si>
  <si>
    <t>CAA_DROSDA_7_HLWYFBBXX.12BA098</t>
  </si>
  <si>
    <t>RHS4000</t>
  </si>
  <si>
    <t>SAMEA104212393</t>
  </si>
  <si>
    <t>ERS1871411</t>
  </si>
  <si>
    <t>ERX2155707</t>
  </si>
  <si>
    <t>ERR2098395</t>
  </si>
  <si>
    <t>ftp.sra.ebi.ac.uk/vol1/fastq/ERR209/005/ERR2098395/ERR2098395_1.fastq.gz;ftp.sra.ebi.ac.uk/vol1/fastq/ERR209/005/ERR2098395/ERR2098395_2.fastq.gz</t>
  </si>
  <si>
    <t>CAA_BM</t>
  </si>
  <si>
    <t>CAA_BMOSDA_2_HKJHCBBXX.12BA109</t>
  </si>
  <si>
    <t>SAMEA104212384</t>
  </si>
  <si>
    <t>ERS1871402</t>
  </si>
  <si>
    <t>ERX2155698</t>
  </si>
  <si>
    <t>ERR2098386</t>
  </si>
  <si>
    <t>ftp.sra.ebi.ac.uk/vol1/fastq/ERR209/006/ERR2098386/ERR2098386_1.fastq.gz;ftp.sra.ebi.ac.uk/vol1/fastq/ERR209/006/ERR2098386/ERR2098386_2.fastq.gz</t>
  </si>
  <si>
    <t>CAA_BD</t>
  </si>
  <si>
    <t>CAA_BDOSDA_8_HKJHCBBXX.12BA120</t>
  </si>
  <si>
    <t>SAMEA104212394</t>
  </si>
  <si>
    <t>ERS1871412</t>
  </si>
  <si>
    <t>ERX2155708</t>
  </si>
  <si>
    <t>ERR2098396</t>
  </si>
  <si>
    <t>ftp.sra.ebi.ac.uk/vol1/fastq/ERR209/006/ERR2098396/ERR2098396_1.fastq.gz;ftp.sra.ebi.ac.uk/vol1/fastq/ERR209/006/ERR2098396/ERR2098396_2.fastq.gz</t>
  </si>
  <si>
    <t>CAA_BN</t>
  </si>
  <si>
    <t>CAA_BNOSDA_2_HKJHCBBXX.12BA201</t>
  </si>
  <si>
    <t>SAMEA104212395</t>
  </si>
  <si>
    <t>ERS1871413</t>
  </si>
  <si>
    <t>ERX2155709</t>
  </si>
  <si>
    <t>ERR2098397</t>
  </si>
  <si>
    <t>ftp.sra.ebi.ac.uk/vol1/fastq/ERR209/007/ERR2098397/ERR2098397_1.fastq.gz;ftp.sra.ebi.ac.uk/vol1/fastq/ERR209/007/ERR2098397/ERR2098397_2.fastq.gz</t>
  </si>
  <si>
    <t>CAA_BO</t>
  </si>
  <si>
    <t>CAA_BOOSDA_2_HKJHCBBXX.12BA124</t>
  </si>
  <si>
    <t>SAMEA104212383</t>
  </si>
  <si>
    <t>ERS1871401</t>
  </si>
  <si>
    <t>ERX2155697</t>
  </si>
  <si>
    <t>ERR2098385</t>
  </si>
  <si>
    <t>ftp.sra.ebi.ac.uk/vol1/fastq/ERR209/005/ERR2098385/ERR2098385_1.fastq.gz;ftp.sra.ebi.ac.uk/vol1/fastq/ERR209/005/ERR2098385/ERR2098385_2.fastq.gz</t>
  </si>
  <si>
    <t>CAA_BC</t>
  </si>
  <si>
    <t>CAA_BCOSDA_8_HKJHCBBXX.12BA199</t>
  </si>
  <si>
    <t>SAMEA104212374</t>
  </si>
  <si>
    <t>ERS1871392</t>
  </si>
  <si>
    <t>ERX2155690</t>
  </si>
  <si>
    <t>ERR2098378</t>
  </si>
  <si>
    <t>ftp.sra.ebi.ac.uk/vol1/fastq/ERR209/008/ERR2098378/ERR2098378_1.fastq.gz;ftp.sra.ebi.ac.uk/vol1/fastq/ERR209/008/ERR2098378/ERR2098378_2.fastq.gz</t>
  </si>
  <si>
    <t>R123</t>
  </si>
  <si>
    <t>CAA_AV</t>
  </si>
  <si>
    <t>CAA_AVOSDA_3_HKJHCBBXX.12BA104</t>
  </si>
  <si>
    <t>SAMEA104212392</t>
  </si>
  <si>
    <t>ERS1871410</t>
  </si>
  <si>
    <t>ERX2155706</t>
  </si>
  <si>
    <t>ERR2098394</t>
  </si>
  <si>
    <t>ftp.sra.ebi.ac.uk/vol1/fastq/ERR209/004/ERR2098394/ERR2098394_1.fastq.gz;ftp.sra.ebi.ac.uk/vol1/fastq/ERR209/004/ERR2098394/ERR2098394_2.fastq.gz</t>
  </si>
  <si>
    <t>CAA_BL</t>
  </si>
  <si>
    <t>CAA_BLOSDA_5_HKJHCBBXX.12BA108</t>
  </si>
  <si>
    <t>SAMEA104212385</t>
  </si>
  <si>
    <t>ERS1871403</t>
  </si>
  <si>
    <t>ERX2155699</t>
  </si>
  <si>
    <t>ERR2098387</t>
  </si>
  <si>
    <t>ftp.sra.ebi.ac.uk/vol1/fastq/ERR209/007/ERR2098387/ERR2098387_1.fastq.gz;ftp.sra.ebi.ac.uk/vol1/fastq/ERR209/007/ERR2098387/ERR2098387_2.fastq.gz</t>
  </si>
  <si>
    <t>CAA_BE</t>
  </si>
  <si>
    <t>CAA_BEOSDA_8_HKJHCBBXX.12BA107</t>
  </si>
  <si>
    <t>SAMEA104371221</t>
  </si>
  <si>
    <t>ERS1996199</t>
  </si>
  <si>
    <t>ERX2252597</t>
  </si>
  <si>
    <t>ERR2196983</t>
  </si>
  <si>
    <t>ftp.sra.ebi.ac.uk/vol1/fastq/ERR219/003/ERR2196983/ERR2196983_1.fastq.gz;ftp.sra.ebi.ac.uk/vol1/fastq/ERR219/003/ERR2196983/ERR2196983_2.fastq.gz</t>
  </si>
  <si>
    <t>CAA_DQOSDA_7_HLWYFBBXX.12BA097</t>
  </si>
  <si>
    <t>SAMEA104212405</t>
  </si>
  <si>
    <t>ERS1871423</t>
  </si>
  <si>
    <t>ERX2155715</t>
  </si>
  <si>
    <t>ERR2098403</t>
  </si>
  <si>
    <t>ftp.sra.ebi.ac.uk/vol1/fastq/ERR209/003/ERR2098403/ERR2098403_1.fastq.gz;ftp.sra.ebi.ac.uk/vol1/fastq/ERR209/003/ERR2098403/ERR2098403_2.fastq.gz</t>
  </si>
  <si>
    <t>CAA_BY</t>
  </si>
  <si>
    <t>CAA_BYOSDA_6_HKJHCBBXX.12BA127</t>
  </si>
  <si>
    <t>SAMEA104212390</t>
  </si>
  <si>
    <t>ERS1871408</t>
  </si>
  <si>
    <t>ERX2155704</t>
  </si>
  <si>
    <t>ERR2098392</t>
  </si>
  <si>
    <t>ftp.sra.ebi.ac.uk/vol1/fastq/ERR209/002/ERR2098392/ERR2098392_1.fastq.gz;ftp.sra.ebi.ac.uk/vol1/fastq/ERR209/002/ERR2098392/ERR2098392_2.fastq.gz</t>
  </si>
  <si>
    <t>CAA_BJ</t>
  </si>
  <si>
    <t>CAA_BJOSDA_5_HKJHCBBXX.12BA122</t>
  </si>
  <si>
    <t>SAMEA104212408</t>
  </si>
  <si>
    <t>ERS1871426</t>
  </si>
  <si>
    <t>ERX2155716</t>
  </si>
  <si>
    <t>ERR2098404</t>
  </si>
  <si>
    <t>ftp.sra.ebi.ac.uk/vol1/fastq/ERR209/004/ERR2098404/ERR2098404_1.fastq.gz;ftp.sra.ebi.ac.uk/vol1/fastq/ERR209/004/ERR2098404/ERR2098404_2.fastq.gz</t>
  </si>
  <si>
    <t>CAA_BZ</t>
  </si>
  <si>
    <t>CAA_BZOSDA_6_HKJHCBBXX.12BA128</t>
  </si>
  <si>
    <t>SAMEA104212409</t>
  </si>
  <si>
    <t>ERS1871427</t>
  </si>
  <si>
    <t>ERX2155717</t>
  </si>
  <si>
    <t>ERR2098405</t>
  </si>
  <si>
    <t>ftp.sra.ebi.ac.uk/vol1/fastq/ERR209/005/ERR2098405/ERR2098405_1.fastq.gz;ftp.sra.ebi.ac.uk/vol1/fastq/ERR209/005/ERR2098405/ERR2098405_2.fastq.gz</t>
  </si>
  <si>
    <t>CAA_CA</t>
  </si>
  <si>
    <t>CAA_CAOSDA_6_HKJHCBBXX.12BA202</t>
  </si>
  <si>
    <t>SAMEA104212378</t>
  </si>
  <si>
    <t>ERS1871396</t>
  </si>
  <si>
    <t>ERX2155694</t>
  </si>
  <si>
    <t>ERR2098382</t>
  </si>
  <si>
    <t>ftp.sra.ebi.ac.uk/vol1/fastq/ERR209/002/ERR2098382/ERR2098382_1.fastq.gz;ftp.sra.ebi.ac.uk/vol1/fastq/ERR209/002/ERR2098382/ERR2098382_2.fastq.gz</t>
  </si>
  <si>
    <t>SEQ-(10L-on-membrane)_W&gt;3</t>
  </si>
  <si>
    <t>CAA_AZ</t>
  </si>
  <si>
    <t>CAA_AZOSDA_3_HKJHCBBXX.12BA118</t>
  </si>
  <si>
    <t>SAMEA104212379</t>
  </si>
  <si>
    <t>ERS1871397</t>
  </si>
  <si>
    <t>ERX2155695</t>
  </si>
  <si>
    <t>ERR2098383</t>
  </si>
  <si>
    <t>ftp.sra.ebi.ac.uk/vol1/fastq/ERR209/003/ERR2098383/ERR2098383_1.fastq.gz;ftp.sra.ebi.ac.uk/vol1/fastq/ERR209/003/ERR2098383/ERR2098383_2.fastq.gz</t>
  </si>
  <si>
    <t>CAA_BA</t>
  </si>
  <si>
    <t>CAA_BAOSDA_8_HKJHCBBXX.12BA198</t>
  </si>
  <si>
    <t>SAMEA104212380</t>
  </si>
  <si>
    <t>ERS1871398</t>
  </si>
  <si>
    <t>ERX2155696</t>
  </si>
  <si>
    <t>ERR2098384</t>
  </si>
  <si>
    <t>ftp.sra.ebi.ac.uk/vol1/fastq/ERR209/004/ERR2098384/ERR2098384_1.fastq.gz;ftp.sra.ebi.ac.uk/vol1/fastq/ERR209/004/ERR2098384/ERR2098384_2.fastq.gz</t>
  </si>
  <si>
    <t>CAA_BB</t>
  </si>
  <si>
    <t>CAA_BBOSDA_8_HKJHCBBXX.12BA106</t>
  </si>
  <si>
    <t>SAMEA104212404</t>
  </si>
  <si>
    <t>ERS1871422</t>
  </si>
  <si>
    <t>ERX2155714</t>
  </si>
  <si>
    <t>ERR2098402</t>
  </si>
  <si>
    <t>ftp.sra.ebi.ac.uk/vol1/fastq/ERR209/002/ERR2098402/ERR2098402_1.fastq.gz;ftp.sra.ebi.ac.uk/vol1/fastq/ERR209/002/ERR2098402/ERR2098402_2.fastq.gz</t>
  </si>
  <si>
    <t>CAA_BX</t>
  </si>
  <si>
    <t>CAA_BXOSDA_6_HKJHCBBXX.12BA126</t>
  </si>
  <si>
    <t>SAMEA104212389</t>
  </si>
  <si>
    <t>ERS1871407</t>
  </si>
  <si>
    <t>ERX2155703</t>
  </si>
  <si>
    <t>ERR2098391</t>
  </si>
  <si>
    <t>ftp.sra.ebi.ac.uk/vol1/fastq/ERR209/001/ERR2098391/ERR2098391_1.fastq.gz;ftp.sra.ebi.ac.uk/vol1/fastq/ERR209/001/ERR2098391/ERR2098391_2.fastq.gz</t>
  </si>
  <si>
    <t>CAA_BI</t>
  </si>
  <si>
    <t>CAA_BIOSDA_5_HKJHCBBXX.12BA121</t>
  </si>
  <si>
    <t>SAMEA104212391</t>
  </si>
  <si>
    <t>ERS1871409</t>
  </si>
  <si>
    <t>ERX2155705</t>
  </si>
  <si>
    <t>ERR2098393</t>
  </si>
  <si>
    <t>ftp.sra.ebi.ac.uk/vol1/fastq/ERR209/003/ERR2098393/ERR2098393_1.fastq.gz;ftp.sra.ebi.ac.uk/vol1/fastq/ERR209/003/ERR2098393/ERR2098393_2.fastq.gz</t>
  </si>
  <si>
    <t>CAA_BK</t>
  </si>
  <si>
    <t>CAA_BKOSDA_5_HKJHCBBXX.12BA123</t>
  </si>
  <si>
    <t>SAMEA104371223</t>
  </si>
  <si>
    <t>ERS1996201</t>
  </si>
  <si>
    <t>ERX2252599</t>
  </si>
  <si>
    <t>ERR2196985</t>
  </si>
  <si>
    <t>ftp.sra.ebi.ac.uk/vol1/fastq/ERR219/005/ERR2196985/ERR2196985_1.fastq.gz;ftp.sra.ebi.ac.uk/vol1/fastq/ERR219/005/ERR2196985/ERR2196985_2.fastq.gz</t>
  </si>
  <si>
    <t>CAA_DSOSDA_7_HLWYFBBXX.12BA099</t>
  </si>
  <si>
    <t>Day 2</t>
  </si>
  <si>
    <t>SAMEA104212425</t>
  </si>
  <si>
    <t>ERS1871443</t>
  </si>
  <si>
    <t>ERX2155720</t>
  </si>
  <si>
    <t>ERR2098408</t>
  </si>
  <si>
    <t>ftp.sra.ebi.ac.uk/vol1/fastq/ERR209/008/ERR2098408/ERR2098408_1.fastq.gz;ftp.sra.ebi.ac.uk/vol1/fastq/ERR209/008/ERR2098408/ERR2098408_2.fastq.gz</t>
  </si>
  <si>
    <t>CAA_CP</t>
  </si>
  <si>
    <t>CAA_CPOSDA_1_HKJHCBBXX.12BA130</t>
  </si>
  <si>
    <t>260 M</t>
  </si>
  <si>
    <t>SAMEA104212439</t>
  </si>
  <si>
    <t>ERS1871457</t>
  </si>
  <si>
    <t>ERX2155721</t>
  </si>
  <si>
    <t>ERR2098409</t>
  </si>
  <si>
    <t>ftp.sra.ebi.ac.uk/vol1/fastq/ERR209/009/ERR2098409/ERR2098409_1.fastq.gz;ftp.sra.ebi.ac.uk/vol1/fastq/ERR209/009/ERR2098409/ERR2098409_2.fastq.gz</t>
  </si>
  <si>
    <t>CAA_DA</t>
  </si>
  <si>
    <t>CAA_DAOSDA_1_HKJHCBBXX.12BA131</t>
  </si>
  <si>
    <t>SAMEA104212412</t>
  </si>
  <si>
    <t>ERS1871430</t>
  </si>
  <si>
    <t>ERX2155718</t>
  </si>
  <si>
    <t>ERR2098406</t>
  </si>
  <si>
    <t>ftp.sra.ebi.ac.uk/vol1/fastq/ERR209/006/ERR2098406/ERR2098406_1.fastq.gz;ftp.sra.ebi.ac.uk/vol1/fastq/ERR209/006/ERR2098406/ERR2098406_2.fastq.gz</t>
  </si>
  <si>
    <t>CAA_CD</t>
  </si>
  <si>
    <t>CAA_CDOSDA_6_HKJHCBBXX.12BA129</t>
  </si>
  <si>
    <t>SAMEA104212423</t>
  </si>
  <si>
    <t>ERS1871441</t>
  </si>
  <si>
    <t>ERX2155719</t>
  </si>
  <si>
    <t>ERR2098407</t>
  </si>
  <si>
    <t>ftp.sra.ebi.ac.uk/vol1/fastq/ERR209/007/ERR2098407/ERR2098407_1.fastq.gz;ftp.sra.ebi.ac.uk/vol1/fastq/ERR209/007/ERR2098407/ERR2098407_2.fastq.gz</t>
  </si>
  <si>
    <t>CAA_CO</t>
  </si>
  <si>
    <t>CAA_COOSDA_1_HKJHCBBXX.12BA203</t>
  </si>
  <si>
    <t>SAMEA104212442</t>
  </si>
  <si>
    <t>ERS1871460</t>
  </si>
  <si>
    <t>ERX2155722</t>
  </si>
  <si>
    <t>ERR2098410</t>
  </si>
  <si>
    <t>ftp.sra.ebi.ac.uk/vol1/fastq/ERR209/000/ERR2098410/ERR2098410_1.fastq.gz;ftp.sra.ebi.ac.uk/vol1/fastq/ERR209/000/ERR2098410/ERR2098410_2.fastq.gz</t>
  </si>
  <si>
    <t>CAA_DB</t>
  </si>
  <si>
    <t>CAA_DBOSDA_1_HKJHCBBXX.12BA132</t>
  </si>
  <si>
    <t>SAMEA104212453</t>
  </si>
  <si>
    <t>ERS1871471</t>
  </si>
  <si>
    <t>ERX2155723</t>
  </si>
  <si>
    <t>ERR2098411</t>
  </si>
  <si>
    <t>ftp.sra.ebi.ac.uk/vol1/fastq/ERR209/001/ERR2098411/ERR2098411_1.fastq.gz;ftp.sra.ebi.ac.uk/vol1/fastq/ERR209/001/ERR2098411/ERR2098411_2.fastq.gz</t>
  </si>
  <si>
    <t>CAA_DM</t>
  </si>
  <si>
    <t>CAA_DMOSDA_1_HKJHCBBXX.12BA133</t>
  </si>
  <si>
    <t>ERA990580</t>
  </si>
  <si>
    <t>ERX2155731</t>
  </si>
  <si>
    <t>ERR2098419</t>
  </si>
  <si>
    <t>ftp.sra.ebi.ac.uk/vol1/fastq/ERR209/009/ERR2098419/ERR2098419_1.fastq.gz;ftp.sra.ebi.ac.uk/vol1/fastq/ERR209/009/ERR2098419/ERR2098419_2.fastq.gz</t>
  </si>
  <si>
    <t>MetaB18SV9</t>
  </si>
  <si>
    <t>Batch 1</t>
  </si>
  <si>
    <t>BZZ_AH</t>
  </si>
  <si>
    <t>RUN_HNNTCBCXY</t>
  </si>
  <si>
    <t>BZZ_AHOSTA_1_HNNTCBCXY.12BA277</t>
  </si>
  <si>
    <t>Hiseq 2500R</t>
  </si>
  <si>
    <t>1-2 M</t>
  </si>
  <si>
    <t>18/07/2017</t>
  </si>
  <si>
    <t>ERX2155732</t>
  </si>
  <si>
    <t>ERR2098420</t>
  </si>
  <si>
    <t>ftp.sra.ebi.ac.uk/vol1/fastq/ERR209/000/ERR2098420/ERR2098420_1.fastq.gz;ftp.sra.ebi.ac.uk/vol1/fastq/ERR209/000/ERR2098420/ERR2098420_2.fastq.gz</t>
  </si>
  <si>
    <t>BZZ_AI</t>
  </si>
  <si>
    <t>BZZ_AIOSTA_1_HNNTCBCXY.12BA194</t>
  </si>
  <si>
    <t>ERX2155733</t>
  </si>
  <si>
    <t>ERR2098421</t>
  </si>
  <si>
    <t>ftp.sra.ebi.ac.uk/vol1/fastq/ERR209/001/ERR2098421/ERR2098421_1.fastq.gz;ftp.sra.ebi.ac.uk/vol1/fastq/ERR209/001/ERR2098421/ERR2098421_2.fastq.gz</t>
  </si>
  <si>
    <t>BZZ_AJ</t>
  </si>
  <si>
    <t>BZZ_AJOSTA_1_HNNTCBCXY.12BA206</t>
  </si>
  <si>
    <t>ERX2155724</t>
  </si>
  <si>
    <t>ERR2098412</t>
  </si>
  <si>
    <t>ftp.sra.ebi.ac.uk/vol1/fastq/ERR209/002/ERR2098412/ERR2098412_1.fastq.gz;ftp.sra.ebi.ac.uk/vol1/fastq/ERR209/002/ERR2098412/ERR2098412_2.fastq.gz</t>
  </si>
  <si>
    <t>BZZ_AA</t>
  </si>
  <si>
    <t>BZZ_AAOSTA_1_HNNTCBCXY.12BA241</t>
  </si>
  <si>
    <t>ERX2155729</t>
  </si>
  <si>
    <t>ERR2098417</t>
  </si>
  <si>
    <t>ftp.sra.ebi.ac.uk/vol1/fastq/ERR209/007/ERR2098417/ERR2098417_1.fastq.gz;ftp.sra.ebi.ac.uk/vol1/fastq/ERR209/007/ERR2098417/ERR2098417_2.fastq.gz</t>
  </si>
  <si>
    <t>BZZ_AF</t>
  </si>
  <si>
    <t>BZZ_AFOSTA_1_HNNTCBCXY.12BA253</t>
  </si>
  <si>
    <t>ERX2155730</t>
  </si>
  <si>
    <t>ERR2098418</t>
  </si>
  <si>
    <t>ftp.sra.ebi.ac.uk/vol1/fastq/ERR209/008/ERR2098418/ERR2098418_1.fastq.gz;ftp.sra.ebi.ac.uk/vol1/fastq/ERR209/008/ERR2098418/ERR2098418_2.fastq.gz</t>
  </si>
  <si>
    <t>BZZ_AG</t>
  </si>
  <si>
    <t>BZZ_AGOSTA_1_HNNTCBCXY.12BA265</t>
  </si>
  <si>
    <t>ERX2155725</t>
  </si>
  <si>
    <t>ERR2098413</t>
  </si>
  <si>
    <t>ftp.sra.ebi.ac.uk/vol1/fastq/ERR209/003/ERR2098413/ERR2098413_1.fastq.gz;ftp.sra.ebi.ac.uk/vol1/fastq/ERR209/003/ERR2098413/ERR2098413_2.fastq.gz</t>
  </si>
  <si>
    <t>BZZ_AB</t>
  </si>
  <si>
    <t>BZZ_ABOSTA_1_HNNTCBCXY.12BA193</t>
  </si>
  <si>
    <t>ERX2155726</t>
  </si>
  <si>
    <t>ERR2098414</t>
  </si>
  <si>
    <t>ftp.sra.ebi.ac.uk/vol1/fastq/ERR209/004/ERR2098414/ERR2098414_1.fastq.gz;ftp.sra.ebi.ac.uk/vol1/fastq/ERR209/004/ERR2098414/ERR2098414_2.fastq.gz</t>
  </si>
  <si>
    <t>BZZ_AC</t>
  </si>
  <si>
    <t>BZZ_ACOSTA_1_HNNTCBCXY.12BA205</t>
  </si>
  <si>
    <t>ERX2155727</t>
  </si>
  <si>
    <t>ERR2098415</t>
  </si>
  <si>
    <t>ftp.sra.ebi.ac.uk/vol1/fastq/ERR209/005/ERR2098415/ERR2098415_1.fastq.gz;ftp.sra.ebi.ac.uk/vol1/fastq/ERR209/005/ERR2098415/ERR2098415_2.fastq.gz</t>
  </si>
  <si>
    <t>BZZ_AD</t>
  </si>
  <si>
    <t>BZZ_ADOSTA_1_HNNTCBCXY.12BA217</t>
  </si>
  <si>
    <t>ERX2155728</t>
  </si>
  <si>
    <t>ERR2098416</t>
  </si>
  <si>
    <t>ftp.sra.ebi.ac.uk/vol1/fastq/ERR209/006/ERR2098416/ERR2098416_1.fastq.gz;ftp.sra.ebi.ac.uk/vol1/fastq/ERR209/006/ERR2098416/ERR2098416_2.fastq.gz</t>
  </si>
  <si>
    <t>BZZ_AE</t>
  </si>
  <si>
    <t>BZZ_AEOSTA_1_HNNTCBCXY.12BA229</t>
  </si>
  <si>
    <t>ERX2155755</t>
  </si>
  <si>
    <t>ERR2098443</t>
  </si>
  <si>
    <t>ftp.sra.ebi.ac.uk/vol1/fastq/ERR209/003/ERR2098443/ERR2098443_1.fastq.gz;ftp.sra.ebi.ac.uk/vol1/fastq/ERR209/003/ERR2098443/ERR2098443_2.fastq.gz</t>
  </si>
  <si>
    <t>BZZ_BF</t>
  </si>
  <si>
    <t>BZZ_BFOSTA_1_HNNTCBCXY.12BA242</t>
  </si>
  <si>
    <t>ERX2155745</t>
  </si>
  <si>
    <t>ERR2098433</t>
  </si>
  <si>
    <t>ftp.sra.ebi.ac.uk/vol1/fastq/ERR209/003/ERR2098433/ERR2098433_1.fastq.gz;ftp.sra.ebi.ac.uk/vol1/fastq/ERR209/003/ERR2098433/ERR2098433_2.fastq.gz</t>
  </si>
  <si>
    <t>BZZ_AV</t>
  </si>
  <si>
    <t>BZZ_AVOSTA_1_HNNTCBCXY.12BA219</t>
  </si>
  <si>
    <t>ERX2155756</t>
  </si>
  <si>
    <t>ERR2098444</t>
  </si>
  <si>
    <t>ftp.sra.ebi.ac.uk/vol1/fastq/ERR209/004/ERR2098444/ERR2098444_1.fastq.gz;ftp.sra.ebi.ac.uk/vol1/fastq/ERR209/004/ERR2098444/ERR2098444_2.fastq.gz</t>
  </si>
  <si>
    <t>BZZ_BG</t>
  </si>
  <si>
    <t>BZZ_BGOSTA_1_HNNTCBCXY.12BA269</t>
  </si>
  <si>
    <t>ERX2155757</t>
  </si>
  <si>
    <t>ERR2098445</t>
  </si>
  <si>
    <t>ftp.sra.ebi.ac.uk/vol1/fastq/ERR209/005/ERR2098445/ERR2098445_1.fastq.gz;ftp.sra.ebi.ac.uk/vol1/fastq/ERR209/005/ERR2098445/ERR2098445_2.fastq.gz</t>
  </si>
  <si>
    <t>BZZ_BH</t>
  </si>
  <si>
    <t>BZZ_BHOSTA_1_HNNTCBCXY.12BA257</t>
  </si>
  <si>
    <t>ERX2155735</t>
  </si>
  <si>
    <t>ERR2098423</t>
  </si>
  <si>
    <t>ftp.sra.ebi.ac.uk/vol1/fastq/ERR209/003/ERR2098423/ERR2098423_1.fastq.gz;ftp.sra.ebi.ac.uk/vol1/fastq/ERR209/003/ERR2098423/ERR2098423_2.fastq.gz</t>
  </si>
  <si>
    <t>BZZ_AL</t>
  </si>
  <si>
    <t>BZZ_ALOSTA_1_HNNTCBCXY.12BA218</t>
  </si>
  <si>
    <t>ERX2155736</t>
  </si>
  <si>
    <t>ERR2098424</t>
  </si>
  <si>
    <t>ftp.sra.ebi.ac.uk/vol1/fastq/ERR209/004/ERR2098424/ERR2098424_1.fastq.gz;ftp.sra.ebi.ac.uk/vol1/fastq/ERR209/004/ERR2098424/ERR2098424_2.fastq.gz</t>
  </si>
  <si>
    <t>BZZ_AM</t>
  </si>
  <si>
    <t>BZZ_AMOSTA_1_HNNTCBCXY.12BA230</t>
  </si>
  <si>
    <t>ERX2155737</t>
  </si>
  <si>
    <t>ERR2098425</t>
  </si>
  <si>
    <t>ftp.sra.ebi.ac.uk/vol1/fastq/ERR209/005/ERR2098425/ERR2098425_1.fastq.gz;ftp.sra.ebi.ac.uk/vol1/fastq/ERR209/005/ERR2098425/ERR2098425_2.fastq.gz</t>
  </si>
  <si>
    <t>BZZ_AN</t>
  </si>
  <si>
    <t>BZZ_ANOSTA_1_HNNTCBCXY.12BA281</t>
  </si>
  <si>
    <t>ERX2155754</t>
  </si>
  <si>
    <t>ERR2098442</t>
  </si>
  <si>
    <t>ftp.sra.ebi.ac.uk/vol1/fastq/ERR209/002/ERR2098442/ERR2098442_1.fastq.gz;ftp.sra.ebi.ac.uk/vol1/fastq/ERR209/002/ERR2098442/ERR2098442_2.fastq.gz</t>
  </si>
  <si>
    <t>BZZ_BE</t>
  </si>
  <si>
    <t>BZZ_BEOSTA_1_HNNTCBCXY.12BA245</t>
  </si>
  <si>
    <t>ERX2155744</t>
  </si>
  <si>
    <t>ERR2098432</t>
  </si>
  <si>
    <t>ftp.sra.ebi.ac.uk/vol1/fastq/ERR209/002/ERR2098432/ERR2098432_1.fastq.gz;ftp.sra.ebi.ac.uk/vol1/fastq/ERR209/002/ERR2098432/ERR2098432_2.fastq.gz</t>
  </si>
  <si>
    <t>BZZ_AU</t>
  </si>
  <si>
    <t>BZZ_AUOSTA_1_HNNTCBCXY.12BA207</t>
  </si>
  <si>
    <t>ERX2155746</t>
  </si>
  <si>
    <t>ERR2098434</t>
  </si>
  <si>
    <t>ftp.sra.ebi.ac.uk/vol1/fastq/ERR209/004/ERR2098434/ERR2098434_1.fastq.gz;ftp.sra.ebi.ac.uk/vol1/fastq/ERR209/004/ERR2098434/ERR2098434_2.fastq.gz</t>
  </si>
  <si>
    <t>BZZ_AW</t>
  </si>
  <si>
    <t>BZZ_AWOSTA_1_HNNTCBCXY.12BA231</t>
  </si>
  <si>
    <t>ERA1135337</t>
  </si>
  <si>
    <t>ERX2252601</t>
  </si>
  <si>
    <t>ERR2196987</t>
  </si>
  <si>
    <t>ftp.sra.ebi.ac.uk/vol1/fastq/ERR219/007/ERR2196987/ERR2196987_1.fastq.gz;ftp.sra.ebi.ac.uk/vol1/fastq/ERR219/007/ERR2196987/ERR2196987_2.fastq.gz</t>
  </si>
  <si>
    <t>BZZ_DW</t>
  </si>
  <si>
    <t>BZZ_DWOSTA_1_BBHJP.12BA051</t>
  </si>
  <si>
    <t>MiSeq</t>
  </si>
  <si>
    <t>ERX2155751</t>
  </si>
  <si>
    <t>ERR2098439</t>
  </si>
  <si>
    <t>ftp.sra.ebi.ac.uk/vol1/fastq/ERR209/009/ERR2098439/ERR2098439_1.fastq.gz;ftp.sra.ebi.ac.uk/vol1/fastq/ERR209/009/ERR2098439/ERR2098439_2.fastq.gz</t>
  </si>
  <si>
    <t>BZZ_BB</t>
  </si>
  <si>
    <t>BZZ_BBOSTA_1_HNNTCBCXY.12BA233</t>
  </si>
  <si>
    <t>ERX2155742</t>
  </si>
  <si>
    <t>ERR2098430</t>
  </si>
  <si>
    <t>ftp.sra.ebi.ac.uk/vol1/fastq/ERR209/000/ERR2098430/ERR2098430_1.fastq.gz;ftp.sra.ebi.ac.uk/vol1/fastq/ERR209/000/ERR2098430/ERR2098430_2.fastq.gz</t>
  </si>
  <si>
    <t>BZZ_AS</t>
  </si>
  <si>
    <t>BZZ_ASOSTA_1_HNNTCBCXY.12BA255</t>
  </si>
  <si>
    <t>ERX2155752</t>
  </si>
  <si>
    <t>ERR2098440</t>
  </si>
  <si>
    <t>ftp.sra.ebi.ac.uk/vol1/fastq/ERR209/000/ERR2098440/ERR2098440_1.fastq.gz;ftp.sra.ebi.ac.uk/vol1/fastq/ERR209/000/ERR2098440/ERR2098440_2.fastq.gz</t>
  </si>
  <si>
    <t>BZZ_BC</t>
  </si>
  <si>
    <t>BZZ_BCOSTA_1_HNNTCBCXY.12BA221</t>
  </si>
  <si>
    <t>ERX2155753</t>
  </si>
  <si>
    <t>ERR2098441</t>
  </si>
  <si>
    <t>ftp.sra.ebi.ac.uk/vol1/fastq/ERR209/001/ERR2098441/ERR2098441_1.fastq.gz;ftp.sra.ebi.ac.uk/vol1/fastq/ERR209/001/ERR2098441/ERR2098441_2.fastq.gz</t>
  </si>
  <si>
    <t>BZZ_BD</t>
  </si>
  <si>
    <t>BZZ_BDOSTA_1_HNNTCBCXY.12BA209</t>
  </si>
  <si>
    <t>ERX2155741</t>
  </si>
  <si>
    <t>ERR2098429</t>
  </si>
  <si>
    <t>ftp.sra.ebi.ac.uk/vol1/fastq/ERR209/009/ERR2098429/ERR2098429_1.fastq.gz;ftp.sra.ebi.ac.uk/vol1/fastq/ERR209/009/ERR2098429/ERR2098429_2.fastq.gz</t>
  </si>
  <si>
    <t>BZZ_AR</t>
  </si>
  <si>
    <t>BZZ_AROSTA_1_HNNTCBCXY.12BA243</t>
  </si>
  <si>
    <t>ERX2155734</t>
  </si>
  <si>
    <t>ERR2098422</t>
  </si>
  <si>
    <t>ftp.sra.ebi.ac.uk/vol1/fastq/ERR209/002/ERR2098422/ERR2098422_1.fastq.gz;ftp.sra.ebi.ac.uk/vol1/fastq/ERR209/002/ERR2098422/ERR2098422_2.fastq.gz</t>
  </si>
  <si>
    <t>BZZ_AK</t>
  </si>
  <si>
    <t>BZZ_AKOSTA_1_HNNTCBCXY.12BA254</t>
  </si>
  <si>
    <t>ERX2155750</t>
  </si>
  <si>
    <t>ERR2098438</t>
  </si>
  <si>
    <t>ftp.sra.ebi.ac.uk/vol1/fastq/ERR209/008/ERR2098438/ERR2098438_1.fastq.gz;ftp.sra.ebi.ac.uk/vol1/fastq/ERR209/008/ERR2098438/ERR2098438_2.fastq.gz</t>
  </si>
  <si>
    <t>BZZ_BA</t>
  </si>
  <si>
    <t>BZZ_BAOSTA_1_HNNTCBCXY.12BA268</t>
  </si>
  <si>
    <t>ERX2155743</t>
  </si>
  <si>
    <t>ERR2098431</t>
  </si>
  <si>
    <t>ftp.sra.ebi.ac.uk/vol1/fastq/ERR209/001/ERR2098431/ERR2098431_1.fastq.gz;ftp.sra.ebi.ac.uk/vol1/fastq/ERR209/001/ERR2098431/ERR2098431_2.fastq.gz</t>
  </si>
  <si>
    <t>BZZ_AT</t>
  </si>
  <si>
    <t>BZZ_ATOSTA_1_HNNTCBCXY.12BA267</t>
  </si>
  <si>
    <t>ERX2252600</t>
  </si>
  <si>
    <t>ERR2196986</t>
  </si>
  <si>
    <t>ftp.sra.ebi.ac.uk/vol1/fastq/ERR219/006/ERR2196986/ERR2196986_1.fastq.gz;ftp.sra.ebi.ac.uk/vol1/fastq/ERR219/006/ERR2196986/ERR2196986_2.fastq.gz</t>
  </si>
  <si>
    <t>BZZ_DV</t>
  </si>
  <si>
    <t>BZZ_DVOSTA_1_BBHJP.12BA050</t>
  </si>
  <si>
    <t>ERX2155759</t>
  </si>
  <si>
    <t>ERR2098447</t>
  </si>
  <si>
    <t>ftp.sra.ebi.ac.uk/vol1/fastq/ERR209/007/ERR2098447/ERR2098447_1.fastq.gz;ftp.sra.ebi.ac.uk/vol1/fastq/ERR209/007/ERR2098447/ERR2098447_2.fastq.gz</t>
  </si>
  <si>
    <t>BZZ_BJ</t>
  </si>
  <si>
    <t>BZZ_BJOSTA_1_HNNTCBCXY.12BA256</t>
  </si>
  <si>
    <t>ERX2155748</t>
  </si>
  <si>
    <t>ERR2098436</t>
  </si>
  <si>
    <t>ftp.sra.ebi.ac.uk/vol1/fastq/ERR209/006/ERR2098436/ERR2098436_1.fastq.gz;ftp.sra.ebi.ac.uk/vol1/fastq/ERR209/006/ERR2098436/ERR2098436_2.fastq.gz</t>
  </si>
  <si>
    <t>BZZ_AY</t>
  </si>
  <si>
    <t>BZZ_AYOSTA_1_HNNTCBCXY.12BA196</t>
  </si>
  <si>
    <t>ERX2155760</t>
  </si>
  <si>
    <t>ERR2098448</t>
  </si>
  <si>
    <t>ftp.sra.ebi.ac.uk/vol1/fastq/ERR209/008/ERR2098448/ERR2098448_1.fastq.gz;ftp.sra.ebi.ac.uk/vol1/fastq/ERR209/008/ERR2098448/ERR2098448_2.fastq.gz</t>
  </si>
  <si>
    <t>BZZ_BK</t>
  </si>
  <si>
    <t>BZZ_BKOSTA_1_HNNTCBCXY.12BA244</t>
  </si>
  <si>
    <t>ERX2155761</t>
  </si>
  <si>
    <t>ERR2098449</t>
  </si>
  <si>
    <t>ftp.sra.ebi.ac.uk/vol1/fastq/ERR209/009/ERR2098449/ERR2098449_1.fastq.gz;ftp.sra.ebi.ac.uk/vol1/fastq/ERR209/009/ERR2098449/ERR2098449_2.fastq.gz</t>
  </si>
  <si>
    <t>BZZ_BL</t>
  </si>
  <si>
    <t>BZZ_BLOSTA_1_HNNTCBCXY.12BA232</t>
  </si>
  <si>
    <t>ERX2155738</t>
  </si>
  <si>
    <t>ERR2098426</t>
  </si>
  <si>
    <t>ftp.sra.ebi.ac.uk/vol1/fastq/ERR209/006/ERR2098426/ERR2098426_1.fastq.gz;ftp.sra.ebi.ac.uk/vol1/fastq/ERR209/006/ERR2098426/ERR2098426_2.fastq.gz</t>
  </si>
  <si>
    <t>BZZ_AO</t>
  </si>
  <si>
    <t>BZZ_AOOSTA_1_HNNTCBCXY.12BA266</t>
  </si>
  <si>
    <t>ERX2155739</t>
  </si>
  <si>
    <t>ERR2098427</t>
  </si>
  <si>
    <t>ftp.sra.ebi.ac.uk/vol1/fastq/ERR209/007/ERR2098427/ERR2098427_1.fastq.gz;ftp.sra.ebi.ac.uk/vol1/fastq/ERR209/007/ERR2098427/ERR2098427_2.fastq.gz</t>
  </si>
  <si>
    <t>BZZ_AP</t>
  </si>
  <si>
    <t>BZZ_APOSTA_1_HNNTCBCXY.12BA278</t>
  </si>
  <si>
    <t>ERX2155740</t>
  </si>
  <si>
    <t>ERR2098428</t>
  </si>
  <si>
    <t>ftp.sra.ebi.ac.uk/vol1/fastq/ERR209/008/ERR2098428/ERR2098428_1.fastq.gz;ftp.sra.ebi.ac.uk/vol1/fastq/ERR209/008/ERR2098428/ERR2098428_2.fastq.gz</t>
  </si>
  <si>
    <t>BZZ_AQ</t>
  </si>
  <si>
    <t>BZZ_AQOSTA_1_HNNTCBCXY.12BA195</t>
  </si>
  <si>
    <t>ERX2155758</t>
  </si>
  <si>
    <t>ERR2098446</t>
  </si>
  <si>
    <t>ftp.sra.ebi.ac.uk/vol1/fastq/ERR209/006/ERR2098446/ERR2098446_1.fastq.gz;ftp.sra.ebi.ac.uk/vol1/fastq/ERR209/006/ERR2098446/ERR2098446_2.fastq.gz</t>
  </si>
  <si>
    <t>BZZ_BI</t>
  </si>
  <si>
    <t>BZZ_BIOSTA_1_HNNTCBCXY.12BA220</t>
  </si>
  <si>
    <t>ERX2155747</t>
  </si>
  <si>
    <t>ERR2098435</t>
  </si>
  <si>
    <t>ftp.sra.ebi.ac.uk/vol1/fastq/ERR209/005/ERR2098435/ERR2098435_1.fastq.gz;ftp.sra.ebi.ac.uk/vol1/fastq/ERR209/005/ERR2098435/ERR2098435_2.fastq.gz</t>
  </si>
  <si>
    <t>BZZ_AX</t>
  </si>
  <si>
    <t>BZZ_AXOSTA_1_HNNTCBCXY.12BA279</t>
  </si>
  <si>
    <t>ERX2155749</t>
  </si>
  <si>
    <t>ERR2098437</t>
  </si>
  <si>
    <t>ftp.sra.ebi.ac.uk/vol1/fastq/ERR209/007/ERR2098437/ERR2098437_1.fastq.gz;ftp.sra.ebi.ac.uk/vol1/fastq/ERR209/007/ERR2098437/ERR2098437_2.fastq.gz</t>
  </si>
  <si>
    <t>BZZ_AZ</t>
  </si>
  <si>
    <t>BZZ_AZOSTA_1_HNNTCBCXY.12BA208</t>
  </si>
  <si>
    <t>ERX2252602</t>
  </si>
  <si>
    <t>ERR2196988</t>
  </si>
  <si>
    <t>ftp.sra.ebi.ac.uk/vol1/fastq/ERR219/008/ERR2196988/ERR2196988_1.fastq.gz;ftp.sra.ebi.ac.uk/vol1/fastq/ERR219/008/ERR2196988/ERR2196988_2.fastq.gz</t>
  </si>
  <si>
    <t>BZZ_DX</t>
  </si>
  <si>
    <t>BZZ_DXOSTA_1_BBHJP.12BA052</t>
  </si>
  <si>
    <t>ERX2155764</t>
  </si>
  <si>
    <t>ERR2098452</t>
  </si>
  <si>
    <t>ftp.sra.ebi.ac.uk/vol1/fastq/ERR209/002/ERR2098452/ERR2098452_1.fastq.gz;ftp.sra.ebi.ac.uk/vol1/fastq/ERR209/002/ERR2098452/ERR2098452_2.fastq.gz</t>
  </si>
  <si>
    <t>BZZ_BO</t>
  </si>
  <si>
    <t>BZZ_BOOSTA_1_HNNTCBCXY.12BA280</t>
  </si>
  <si>
    <t>ERX2155765</t>
  </si>
  <si>
    <t>ERR2098453</t>
  </si>
  <si>
    <t>ftp.sra.ebi.ac.uk/vol1/fastq/ERR209/003/ERR2098453/ERR2098453_1.fastq.gz;ftp.sra.ebi.ac.uk/vol1/fastq/ERR209/003/ERR2098453/ERR2098453_2.fastq.gz</t>
  </si>
  <si>
    <t>BZZ_BP</t>
  </si>
  <si>
    <t>BZZ_BPOSTA_1_HNNTCBCXY.12BA197</t>
  </si>
  <si>
    <t>ERX2155762</t>
  </si>
  <si>
    <t>ERR2098450</t>
  </si>
  <si>
    <t>ftp.sra.ebi.ac.uk/vol1/fastq/ERR209/000/ERR2098450/ERR2098450_1.fastq.gz;ftp.sra.ebi.ac.uk/vol1/fastq/ERR209/000/ERR2098450/ERR2098450_2.fastq.gz</t>
  </si>
  <si>
    <t>BZZ_BM</t>
  </si>
  <si>
    <t>BZZ_BMOSTA_1_HNNTCBCXY.12BA198</t>
  </si>
  <si>
    <t>ERX2155763</t>
  </si>
  <si>
    <t>ERR2098451</t>
  </si>
  <si>
    <t>ftp.sra.ebi.ac.uk/vol1/fastq/ERR209/001/ERR2098451/ERR2098451_1.fastq.gz;ftp.sra.ebi.ac.uk/vol1/fastq/ERR209/001/ERR2098451/ERR2098451_2.fastq.gz</t>
  </si>
  <si>
    <t>BZZ_BN</t>
  </si>
  <si>
    <t>BZZ_BNOSTA_1_HNNTCBCXY.12BA210</t>
  </si>
  <si>
    <t>ERX2155766</t>
  </si>
  <si>
    <t>ERR2098454</t>
  </si>
  <si>
    <t>ftp.sra.ebi.ac.uk/vol1/fastq/ERR209/004/ERR2098454/ERR2098454_1.fastq.gz;ftp.sra.ebi.ac.uk/vol1/fastq/ERR209/004/ERR2098454/ERR2098454_2.fastq.gz</t>
  </si>
  <si>
    <t>BZZ_BQ</t>
  </si>
  <si>
    <t>BZZ_BQOSTA_1_HNNTCBCXY.12BA234</t>
  </si>
  <si>
    <t>ERX2155767</t>
  </si>
  <si>
    <t>ERR2098455</t>
  </si>
  <si>
    <t>ftp.sra.ebi.ac.uk/vol1/fastq/ERR209/005/ERR2098455/ERR2098455_1.fastq.gz;ftp.sra.ebi.ac.uk/vol1/fastq/ERR209/005/ERR2098455/ERR2098455_2.fastq.gz</t>
  </si>
  <si>
    <t>BZZ_BR</t>
  </si>
  <si>
    <t>BZZ_BROSTA_1_HNNTCBCXY.12BA222</t>
  </si>
  <si>
    <t>ERA990583</t>
  </si>
  <si>
    <t>ERX2155889</t>
  </si>
  <si>
    <t>ERR2098577</t>
  </si>
  <si>
    <t>ftp.sra.ebi.ac.uk/vol1/fastq/ERR209/007/ERR2098577/ERR2098577_1.fastq.gz;ftp.sra.ebi.ac.uk/vol1/fastq/ERR209/007/ERR2098577/ERR2098577_2.fastq.gz</t>
  </si>
  <si>
    <t>MetaB16SV4V5 Sizing 500 bp</t>
  </si>
  <si>
    <t>BZZ_BZ</t>
  </si>
  <si>
    <t>Run_HNMC5BCXY</t>
  </si>
  <si>
    <t>BZZ_BZOSTB_2_HNMC5BCXY.12BA181</t>
  </si>
  <si>
    <t>Hiseq 2500 Rapid</t>
  </si>
  <si>
    <t>PE250</t>
  </si>
  <si>
    <t>ERX2155890</t>
  </si>
  <si>
    <t>ERR2098578</t>
  </si>
  <si>
    <t>ftp.sra.ebi.ac.uk/vol1/fastq/ERR209/008/ERR2098578/ERR2098578_1.fastq.gz;ftp.sra.ebi.ac.uk/vol1/fastq/ERR209/008/ERR2098578/ERR2098578_2.fastq.gz</t>
  </si>
  <si>
    <t>BZZ_CA</t>
  </si>
  <si>
    <t>BZZ_CAOSTB_2_HNMC5BCXY.12BA098</t>
  </si>
  <si>
    <t>ERX2155891</t>
  </si>
  <si>
    <t>ERR2098579</t>
  </si>
  <si>
    <t>ftp.sra.ebi.ac.uk/vol1/fastq/ERR209/009/ERR2098579/ERR2098579_1.fastq.gz;ftp.sra.ebi.ac.uk/vol1/fastq/ERR209/009/ERR2098579/ERR2098579_2.fastq.gz</t>
  </si>
  <si>
    <t>BZZ_CB</t>
  </si>
  <si>
    <t>BZZ_CBOSTB_2_HNMC5BCXY.12BA110</t>
  </si>
  <si>
    <t>ERX2155882</t>
  </si>
  <si>
    <t>ERR2098570</t>
  </si>
  <si>
    <t>ftp.sra.ebi.ac.uk/vol1/fastq/ERR209/000/ERR2098570/ERR2098570_1.fastq.gz;ftp.sra.ebi.ac.uk/vol1/fastq/ERR209/000/ERR2098570/ERR2098570_2.fastq.gz</t>
  </si>
  <si>
    <t>BZZ_BS</t>
  </si>
  <si>
    <t>BZZ_BSOSTB_2_HNMC5BCXY.12BA145</t>
  </si>
  <si>
    <t>ERX2155887</t>
  </si>
  <si>
    <t>ERR2098575</t>
  </si>
  <si>
    <t>ftp.sra.ebi.ac.uk/vol1/fastq/ERR209/005/ERR2098575/ERR2098575_1.fastq.gz;ftp.sra.ebi.ac.uk/vol1/fastq/ERR209/005/ERR2098575/ERR2098575_2.fastq.gz</t>
  </si>
  <si>
    <t>BZZ_BX</t>
  </si>
  <si>
    <t>BZZ_BXOSTB_2_HNMC5BCXY.12BA157</t>
  </si>
  <si>
    <t>ERX2155888</t>
  </si>
  <si>
    <t>ERR2098576</t>
  </si>
  <si>
    <t>ftp.sra.ebi.ac.uk/vol1/fastq/ERR209/006/ERR2098576/ERR2098576_1.fastq.gz;ftp.sra.ebi.ac.uk/vol1/fastq/ERR209/006/ERR2098576/ERR2098576_2.fastq.gz</t>
  </si>
  <si>
    <t>BZZ_BY</t>
  </si>
  <si>
    <t>BZZ_BYOSTB_2_HNMC5BCXY.12BA169</t>
  </si>
  <si>
    <t>ERX2155883</t>
  </si>
  <si>
    <t>ERR2098571</t>
  </si>
  <si>
    <t>ftp.sra.ebi.ac.uk/vol1/fastq/ERR209/001/ERR2098571/ERR2098571_1.fastq.gz;ftp.sra.ebi.ac.uk/vol1/fastq/ERR209/001/ERR2098571/ERR2098571_2.fastq.gz</t>
  </si>
  <si>
    <t>BZZ_BT</t>
  </si>
  <si>
    <t>BZZ_BTOSTB_2_HNMC5BCXY.12BA097</t>
  </si>
  <si>
    <t>ERX2155884</t>
  </si>
  <si>
    <t>ERR2098572</t>
  </si>
  <si>
    <t>ftp.sra.ebi.ac.uk/vol1/fastq/ERR209/002/ERR2098572/ERR2098572_1.fastq.gz;ftp.sra.ebi.ac.uk/vol1/fastq/ERR209/002/ERR2098572/ERR2098572_2.fastq.gz</t>
  </si>
  <si>
    <t>BZZ_BU</t>
  </si>
  <si>
    <t>BZZ_BUOSTB_2_HNMC5BCXY.12BA109</t>
  </si>
  <si>
    <t>ERX2155885</t>
  </si>
  <si>
    <t>ERR2098573</t>
  </si>
  <si>
    <t>ftp.sra.ebi.ac.uk/vol1/fastq/ERR209/003/ERR2098573/ERR2098573_1.fastq.gz;ftp.sra.ebi.ac.uk/vol1/fastq/ERR209/003/ERR2098573/ERR2098573_2.fastq.gz</t>
  </si>
  <si>
    <t>BZZ_BV</t>
  </si>
  <si>
    <t>BZZ_BVOSTB_2_HNMC5BCXY.12BA121</t>
  </si>
  <si>
    <t>ERX2155886</t>
  </si>
  <si>
    <t>ERR2098574</t>
  </si>
  <si>
    <t>ftp.sra.ebi.ac.uk/vol1/fastq/ERR209/004/ERR2098574/ERR2098574_1.fastq.gz;ftp.sra.ebi.ac.uk/vol1/fastq/ERR209/004/ERR2098574/ERR2098574_2.fastq.gz</t>
  </si>
  <si>
    <t>BZZ_BW</t>
  </si>
  <si>
    <t>BZZ_BWOSTB_2_HNMC5BCXY.12BA133</t>
  </si>
  <si>
    <t>ERX2155913</t>
  </si>
  <si>
    <t>ERR2098601</t>
  </si>
  <si>
    <t>ftp.sra.ebi.ac.uk/vol1/fastq/ERR209/001/ERR2098601/ERR2098601_1.fastq.gz;ftp.sra.ebi.ac.uk/vol1/fastq/ERR209/001/ERR2098601/ERR2098601_2.fastq.gz</t>
  </si>
  <si>
    <t>BZZ_CX</t>
  </si>
  <si>
    <t>BZZ_CXOSTB_2_HNMC5BCXY.12BA146</t>
  </si>
  <si>
    <t>ERX2155903</t>
  </si>
  <si>
    <t>ERR2098591</t>
  </si>
  <si>
    <t>ftp.sra.ebi.ac.uk/vol1/fastq/ERR209/001/ERR2098591/ERR2098591_1.fastq.gz;ftp.sra.ebi.ac.uk/vol1/fastq/ERR209/001/ERR2098591/ERR2098591_2.fastq.gz</t>
  </si>
  <si>
    <t>BZZ_CN</t>
  </si>
  <si>
    <t>BZZ_CNOSTB_2_HNMC5BCXY.12BA123</t>
  </si>
  <si>
    <t>ERX2155914</t>
  </si>
  <si>
    <t>ERR2098602</t>
  </si>
  <si>
    <t>ftp.sra.ebi.ac.uk/vol1/fastq/ERR209/002/ERR2098602/ERR2098602_1.fastq.gz;ftp.sra.ebi.ac.uk/vol1/fastq/ERR209/002/ERR2098602/ERR2098602_2.fastq.gz</t>
  </si>
  <si>
    <t>BZZ_CY</t>
  </si>
  <si>
    <t>BZZ_CYOSTB_2_HNMC5BCXY.12BA173</t>
  </si>
  <si>
    <t>ERX2155915</t>
  </si>
  <si>
    <t>ERR2098603</t>
  </si>
  <si>
    <t>ftp.sra.ebi.ac.uk/vol1/fastq/ERR209/003/ERR2098603/ERR2098603_1.fastq.gz;ftp.sra.ebi.ac.uk/vol1/fastq/ERR209/003/ERR2098603/ERR2098603_2.fastq.gz</t>
  </si>
  <si>
    <t>BZZ_CZ</t>
  </si>
  <si>
    <t>BZZ_CZOSTB_2_HNMC5BCXY.12BA161</t>
  </si>
  <si>
    <t>ERX2155893</t>
  </si>
  <si>
    <t>ERR2098581</t>
  </si>
  <si>
    <t>ftp.sra.ebi.ac.uk/vol1/fastq/ERR209/001/ERR2098581/ERR2098581_1.fastq.gz;ftp.sra.ebi.ac.uk/vol1/fastq/ERR209/001/ERR2098581/ERR2098581_2.fastq.gz</t>
  </si>
  <si>
    <t>BZZ_CD</t>
  </si>
  <si>
    <t>BZZ_CDOSTB_2_HNMC5BCXY.12BA122</t>
  </si>
  <si>
    <t>ERX2155894</t>
  </si>
  <si>
    <t>ERR2098582</t>
  </si>
  <si>
    <t>ftp.sra.ebi.ac.uk/vol1/fastq/ERR209/002/ERR2098582/ERR2098582_1.fastq.gz;ftp.sra.ebi.ac.uk/vol1/fastq/ERR209/002/ERR2098582/ERR2098582_2.fastq.gz</t>
  </si>
  <si>
    <t>BZZ_CE</t>
  </si>
  <si>
    <t>BZZ_CEOSTB_2_HNMC5BCXY.12BA134</t>
  </si>
  <si>
    <t>ERX2155895</t>
  </si>
  <si>
    <t>ERR2098583</t>
  </si>
  <si>
    <t>ftp.sra.ebi.ac.uk/vol1/fastq/ERR209/003/ERR2098583/ERR2098583_1.fastq.gz;ftp.sra.ebi.ac.uk/vol1/fastq/ERR209/003/ERR2098583/ERR2098583_2.fastq.gz</t>
  </si>
  <si>
    <t>BZZ_CF</t>
  </si>
  <si>
    <t>BZZ_CFOSTB_2_HNMC5BCXY.12BA185</t>
  </si>
  <si>
    <t>ERX2155912</t>
  </si>
  <si>
    <t>ERR2098600</t>
  </si>
  <si>
    <t>ftp.sra.ebi.ac.uk/vol1/fastq/ERR209/000/ERR2098600/ERR2098600_1.fastq.gz;ftp.sra.ebi.ac.uk/vol1/fastq/ERR209/000/ERR2098600/ERR2098600_2.fastq.gz</t>
  </si>
  <si>
    <t>BZZ_CW</t>
  </si>
  <si>
    <t>BZZ_CWOSTB_2_HNMC5BCXY.12BA149</t>
  </si>
  <si>
    <t>ERX2155902</t>
  </si>
  <si>
    <t>ERR2098590</t>
  </si>
  <si>
    <t>ftp.sra.ebi.ac.uk/vol1/fastq/ERR209/000/ERR2098590/ERR2098590_1.fastq.gz;ftp.sra.ebi.ac.uk/vol1/fastq/ERR209/000/ERR2098590/ERR2098590_2.fastq.gz</t>
  </si>
  <si>
    <t>BZZ_CM</t>
  </si>
  <si>
    <t>BZZ_CMOSTB_2_HNMC5BCXY.12BA111</t>
  </si>
  <si>
    <t>ERX2155904</t>
  </si>
  <si>
    <t>ERR2098592</t>
  </si>
  <si>
    <t>ftp.sra.ebi.ac.uk/vol1/fastq/ERR209/002/ERR2098592/ERR2098592_1.fastq.gz;ftp.sra.ebi.ac.uk/vol1/fastq/ERR209/002/ERR2098592/ERR2098592_2.fastq.gz</t>
  </si>
  <si>
    <t>BZZ_CO</t>
  </si>
  <si>
    <t>BZZ_COOSTB_2_HNMC5BCXY.12BA135</t>
  </si>
  <si>
    <t>ERX2155909</t>
  </si>
  <si>
    <t>ERR2098597</t>
  </si>
  <si>
    <t>ftp.sra.ebi.ac.uk/vol1/fastq/ERR209/007/ERR2098597/ERR2098597_1.fastq.gz;ftp.sra.ebi.ac.uk/vol1/fastq/ERR209/007/ERR2098597/ERR2098597_2.fastq.gz</t>
  </si>
  <si>
    <t>BZZ_CT</t>
  </si>
  <si>
    <t>BZZ_CTOSTB_2_HNMC5BCXY.12BA137</t>
  </si>
  <si>
    <t>ERX2155900</t>
  </si>
  <si>
    <t>ERR2098588</t>
  </si>
  <si>
    <t>ftp.sra.ebi.ac.uk/vol1/fastq/ERR209/008/ERR2098588/ERR2098588_1.fastq.gz;ftp.sra.ebi.ac.uk/vol1/fastq/ERR209/008/ERR2098588/ERR2098588_2.fastq.gz</t>
  </si>
  <si>
    <t>BZZ_CK</t>
  </si>
  <si>
    <t>BZZ_CKOSTB_2_HNMC5BCXY.12BA159</t>
  </si>
  <si>
    <t>ERX2155910</t>
  </si>
  <si>
    <t>ERR2098598</t>
  </si>
  <si>
    <t>ftp.sra.ebi.ac.uk/vol1/fastq/ERR209/008/ERR2098598/ERR2098598_1.fastq.gz;ftp.sra.ebi.ac.uk/vol1/fastq/ERR209/008/ERR2098598/ERR2098598_2.fastq.gz</t>
  </si>
  <si>
    <t>BZZ_CU</t>
  </si>
  <si>
    <t>BZZ_CUOSTB_2_HNMC5BCXY.12BA125</t>
  </si>
  <si>
    <t>ERX2155911</t>
  </si>
  <si>
    <t>ERR2098599</t>
  </si>
  <si>
    <t>ftp.sra.ebi.ac.uk/vol1/fastq/ERR209/009/ERR2098599/ERR2098599_1.fastq.gz;ftp.sra.ebi.ac.uk/vol1/fastq/ERR209/009/ERR2098599/ERR2098599_2.fastq.gz</t>
  </si>
  <si>
    <t>BZZ_CV</t>
  </si>
  <si>
    <t>BZZ_CVOSTB_2_HNMC5BCXY.12BA113</t>
  </si>
  <si>
    <t>ERX2155931</t>
  </si>
  <si>
    <t>ERR2098619</t>
  </si>
  <si>
    <t>ftp.sra.ebi.ac.uk/vol1/fastq/ERR209/009/ERR2098619/ERR2098619_1.fastq.gz;ftp.sra.ebi.ac.uk/vol1/fastq/ERR209/009/ERR2098619/ERR2098619_2.fastq.gz</t>
  </si>
  <si>
    <t>Batch 2</t>
  </si>
  <si>
    <t>BZZ_DN</t>
  </si>
  <si>
    <t>BZZ_DNOSTB_2_HNMC5BCXY.12BA139</t>
  </si>
  <si>
    <t>ERX2155899</t>
  </si>
  <si>
    <t>ERR2098587</t>
  </si>
  <si>
    <t>ftp.sra.ebi.ac.uk/vol1/fastq/ERR209/007/ERR2098587/ERR2098587_1.fastq.gz;ftp.sra.ebi.ac.uk/vol1/fastq/ERR209/007/ERR2098587/ERR2098587_2.fastq.gz</t>
  </si>
  <si>
    <t>BZZ_CJ</t>
  </si>
  <si>
    <t>BZZ_CJOSTB_2_HNMC5BCXY.12BA147</t>
  </si>
  <si>
    <t>ERX2155929</t>
  </si>
  <si>
    <t>ERR2098617</t>
  </si>
  <si>
    <t>ftp.sra.ebi.ac.uk/vol1/fastq/ERR209/007/ERR2098617/ERR2098617_1.fastq.gz;ftp.sra.ebi.ac.uk/vol1/fastq/ERR209/007/ERR2098617/ERR2098617_2.fastq.gz</t>
  </si>
  <si>
    <t>BZZ_DL</t>
  </si>
  <si>
    <t>BZZ_DLOSTB_2_HNMC5BCXY.12BA115</t>
  </si>
  <si>
    <t>ERX2155892</t>
  </si>
  <si>
    <t>ERR2098580</t>
  </si>
  <si>
    <t>ftp.sra.ebi.ac.uk/vol1/fastq/ERR209/000/ERR2098580/ERR2098580_1.fastq.gz;ftp.sra.ebi.ac.uk/vol1/fastq/ERR209/000/ERR2098580/ERR2098580_2.fastq.gz</t>
  </si>
  <si>
    <t>SEQ-(10L-on-membrane)_W&gt;20</t>
  </si>
  <si>
    <t>BZZ_CC</t>
  </si>
  <si>
    <t>BZZ_CCOSTB_2_HNMC5BCXY.12BA158</t>
  </si>
  <si>
    <t>ERX2155928</t>
  </si>
  <si>
    <t>ERR2098616</t>
  </si>
  <si>
    <t>ftp.sra.ebi.ac.uk/vol1/fastq/ERR209/006/ERR2098616/ERR2098616_1.fastq.gz;ftp.sra.ebi.ac.uk/vol1/fastq/ERR209/006/ERR2098616/ERR2098616_2.fastq.gz</t>
  </si>
  <si>
    <t>BZZ_DK</t>
  </si>
  <si>
    <t>BZZ_DKOSTB_2_HNMC5BCXY.12BA103</t>
  </si>
  <si>
    <t>ERX2155908</t>
  </si>
  <si>
    <t>ERR2098596</t>
  </si>
  <si>
    <t>ftp.sra.ebi.ac.uk/vol1/fastq/ERR209/006/ERR2098596/ERR2098596_1.fastq.gz;ftp.sra.ebi.ac.uk/vol1/fastq/ERR209/006/ERR2098596/ERR2098596_2.fastq.gz</t>
  </si>
  <si>
    <t>BZZ_CS</t>
  </si>
  <si>
    <t>BZZ_CSOSTB_2_HNMC5BCXY.12BA172</t>
  </si>
  <si>
    <t>ERX2155930</t>
  </si>
  <si>
    <t>ERR2098618</t>
  </si>
  <si>
    <t>ftp.sra.ebi.ac.uk/vol1/fastq/ERR209/008/ERR2098618/ERR2098618_1.fastq.gz;ftp.sra.ebi.ac.uk/vol1/fastq/ERR209/008/ERR2098618/ERR2098618_2.fastq.gz</t>
  </si>
  <si>
    <t>BZZ_DM</t>
  </si>
  <si>
    <t>BZZ_DMOSTB_2_HNMC5BCXY.12BA127</t>
  </si>
  <si>
    <t>ERX2155901</t>
  </si>
  <si>
    <t>ERR2098589</t>
  </si>
  <si>
    <t>ftp.sra.ebi.ac.uk/vol1/fastq/ERR209/009/ERR2098589/ERR2098589_1.fastq.gz;ftp.sra.ebi.ac.uk/vol1/fastq/ERR209/009/ERR2098589/ERR2098589_2.fastq.gz</t>
  </si>
  <si>
    <t>BZZ_CL</t>
  </si>
  <si>
    <t>BZZ_CLOSTB_2_HNMC5BCXY.12BA171</t>
  </si>
  <si>
    <t>ERX2155917</t>
  </si>
  <si>
    <t>ERR2098605</t>
  </si>
  <si>
    <t>ftp.sra.ebi.ac.uk/vol1/fastq/ERR209/005/ERR2098605/ERR2098605_1.fastq.gz;ftp.sra.ebi.ac.uk/vol1/fastq/ERR209/005/ERR2098605/ERR2098605_2.fastq.gz</t>
  </si>
  <si>
    <t>BZZ_DB</t>
  </si>
  <si>
    <t>BZZ_DBOSTB_2_HNMC5BCXY.12BA160</t>
  </si>
  <si>
    <t>ERX2155906</t>
  </si>
  <si>
    <t>ERR2098594</t>
  </si>
  <si>
    <t>ftp.sra.ebi.ac.uk/vol1/fastq/ERR209/004/ERR2098594/ERR2098594_1.fastq.gz;ftp.sra.ebi.ac.uk/vol1/fastq/ERR209/004/ERR2098594/ERR2098594_2.fastq.gz</t>
  </si>
  <si>
    <t>BZZ_CQ</t>
  </si>
  <si>
    <t>BZZ_CQOSTB_2_HNMC5BCXY.12BA100</t>
  </si>
  <si>
    <t>ERX2155918</t>
  </si>
  <si>
    <t>ERR2098606</t>
  </si>
  <si>
    <t>ftp.sra.ebi.ac.uk/vol1/fastq/ERR209/006/ERR2098606/ERR2098606_1.fastq.gz;ftp.sra.ebi.ac.uk/vol1/fastq/ERR209/006/ERR2098606/ERR2098606_2.fastq.gz</t>
  </si>
  <si>
    <t>BZZ_DC</t>
  </si>
  <si>
    <t>BZZ_DCOSTB_2_HNMC5BCXY.12BA148</t>
  </si>
  <si>
    <t>ERX2155919</t>
  </si>
  <si>
    <t>ERR2098607</t>
  </si>
  <si>
    <t>ftp.sra.ebi.ac.uk/vol1/fastq/ERR209/007/ERR2098607/ERR2098607_1.fastq.gz;ftp.sra.ebi.ac.uk/vol1/fastq/ERR209/007/ERR2098607/ERR2098607_2.fastq.gz</t>
  </si>
  <si>
    <t>BZZ_DD</t>
  </si>
  <si>
    <t>BZZ_DDOSTB_2_HNMC5BCXY.12BA136</t>
  </si>
  <si>
    <t>ERX2155896</t>
  </si>
  <si>
    <t>ERR2098584</t>
  </si>
  <si>
    <t>ftp.sra.ebi.ac.uk/vol1/fastq/ERR209/004/ERR2098584/ERR2098584_1.fastq.gz;ftp.sra.ebi.ac.uk/vol1/fastq/ERR209/004/ERR2098584/ERR2098584_2.fastq.gz</t>
  </si>
  <si>
    <t>BZZ_CG</t>
  </si>
  <si>
    <t>BZZ_CGOSTB_2_HNMC5BCXY.12BA170</t>
  </si>
  <si>
    <t>ERX2155897</t>
  </si>
  <si>
    <t>ERR2098585</t>
  </si>
  <si>
    <t>ftp.sra.ebi.ac.uk/vol1/fastq/ERR209/005/ERR2098585/ERR2098585_1.fastq.gz;ftp.sra.ebi.ac.uk/vol1/fastq/ERR209/005/ERR2098585/ERR2098585_2.fastq.gz</t>
  </si>
  <si>
    <t>BZZ_CH</t>
  </si>
  <si>
    <t>BZZ_CHOSTB_2_HNMC5BCXY.12BA182</t>
  </si>
  <si>
    <t>ERX2155898</t>
  </si>
  <si>
    <t>ERR2098586</t>
  </si>
  <si>
    <t>ftp.sra.ebi.ac.uk/vol1/fastq/ERR209/006/ERR2098586/ERR2098586_1.fastq.gz;ftp.sra.ebi.ac.uk/vol1/fastq/ERR209/006/ERR2098586/ERR2098586_2.fastq.gz</t>
  </si>
  <si>
    <t>BZZ_CI</t>
  </si>
  <si>
    <t>BZZ_CIOSTB_2_HNMC5BCXY.12BA099</t>
  </si>
  <si>
    <t>ERX2155916</t>
  </si>
  <si>
    <t>ERR2098604</t>
  </si>
  <si>
    <t>ftp.sra.ebi.ac.uk/vol1/fastq/ERR209/004/ERR2098604/ERR2098604_1.fastq.gz;ftp.sra.ebi.ac.uk/vol1/fastq/ERR209/004/ERR2098604/ERR2098604_2.fastq.gz</t>
  </si>
  <si>
    <t>BZZ_DA</t>
  </si>
  <si>
    <t>BZZ_DAOSTB_2_HNMC5BCXY.12BA124</t>
  </si>
  <si>
    <t>ERX2155905</t>
  </si>
  <si>
    <t>ERR2098593</t>
  </si>
  <si>
    <t>ftp.sra.ebi.ac.uk/vol1/fastq/ERR209/003/ERR2098593/ERR2098593_1.fastq.gz;ftp.sra.ebi.ac.uk/vol1/fastq/ERR209/003/ERR2098593/ERR2098593_2.fastq.gz</t>
  </si>
  <si>
    <t>BZZ_CP</t>
  </si>
  <si>
    <t>BZZ_CPOSTB_2_HNMC5BCXY.12BA183</t>
  </si>
  <si>
    <t>ERX2155907</t>
  </si>
  <si>
    <t>ERR2098595</t>
  </si>
  <si>
    <t>ftp.sra.ebi.ac.uk/vol1/fastq/ERR209/005/ERR2098595/ERR2098595_1.fastq.gz;ftp.sra.ebi.ac.uk/vol1/fastq/ERR209/005/ERR2098595/ERR2098595_2.fastq.gz</t>
  </si>
  <si>
    <t>BZZ_CR</t>
  </si>
  <si>
    <t>BZZ_CROSTB_2_HNMC5BCXY.12BA112</t>
  </si>
  <si>
    <t>ERX2155922</t>
  </si>
  <si>
    <t>ERR2098610</t>
  </si>
  <si>
    <t>ftp.sra.ebi.ac.uk/vol1/fastq/ERR209/000/ERR2098610/ERR2098610_1.fastq.gz;ftp.sra.ebi.ac.uk/vol1/fastq/ERR209/000/ERR2098610/ERR2098610_2.fastq.gz</t>
  </si>
  <si>
    <t>BZZ_DG</t>
  </si>
  <si>
    <t>BZZ_DGOSTB_2_HNMC5BCXY.12BA184</t>
  </si>
  <si>
    <t>ERX2155923</t>
  </si>
  <si>
    <t>ERR2098611</t>
  </si>
  <si>
    <t>ftp.sra.ebi.ac.uk/vol1/fastq/ERR209/001/ERR2098611/ERR2098611_1.fastq.gz;ftp.sra.ebi.ac.uk/vol1/fastq/ERR209/001/ERR2098611/ERR2098611_2.fastq.gz</t>
  </si>
  <si>
    <t>BZZ_DH</t>
  </si>
  <si>
    <t>BZZ_DHOSTB_2_HNMC5BCXY.12BA101</t>
  </si>
  <si>
    <t>ERX2155920</t>
  </si>
  <si>
    <t>ERR2098608</t>
  </si>
  <si>
    <t>ftp.sra.ebi.ac.uk/vol1/fastq/ERR209/008/ERR2098608/ERR2098608_1.fastq.gz;ftp.sra.ebi.ac.uk/vol1/fastq/ERR209/008/ERR2098608/ERR2098608_2.fastq.gz</t>
  </si>
  <si>
    <t>BZZ_DE</t>
  </si>
  <si>
    <t>BZZ_DEOSTB_2_HNMC5BCXY.12BA102</t>
  </si>
  <si>
    <t>ERX2155932</t>
  </si>
  <si>
    <t>ERR2098620</t>
  </si>
  <si>
    <t>ftp.sra.ebi.ac.uk/vol1/fastq/ERR209/000/ERR2098620/ERR2098620_1.fastq.gz;ftp.sra.ebi.ac.uk/vol1/fastq/ERR209/000/ERR2098620/ERR2098620_2.fastq.gz</t>
  </si>
  <si>
    <t>BZZ_DO</t>
  </si>
  <si>
    <t>BZZ_DOOSTB_2_HNMC5BCXY.12BA151</t>
  </si>
  <si>
    <t>ERX2155921</t>
  </si>
  <si>
    <t>ERR2098609</t>
  </si>
  <si>
    <t>ftp.sra.ebi.ac.uk/vol1/fastq/ERR209/009/ERR2098609/ERR2098609_1.fastq.gz;ftp.sra.ebi.ac.uk/vol1/fastq/ERR209/009/ERR2098609/ERR2098609_2.fastq.gz</t>
  </si>
  <si>
    <t>BZZ_DF</t>
  </si>
  <si>
    <t>BZZ_DFOSTB_2_HNMC5BCXY.12BA114</t>
  </si>
  <si>
    <t>ERX2155924</t>
  </si>
  <si>
    <t>ERR2098612</t>
  </si>
  <si>
    <t>ftp.sra.ebi.ac.uk/vol1/fastq/ERR209/002/ERR2098612/ERR2098612_1.fastq.gz;ftp.sra.ebi.ac.uk/vol1/fastq/ERR209/002/ERR2098612/ERR2098612_2.fastq.gz</t>
  </si>
  <si>
    <t>BZZ_DI</t>
  </si>
  <si>
    <t>BZZ_DIOSTB_2_HNMC5BCXY.12BA138</t>
  </si>
  <si>
    <t>ERX2155925</t>
  </si>
  <si>
    <t>ERR2098613</t>
  </si>
  <si>
    <t>ftp.sra.ebi.ac.uk/vol1/fastq/ERR209/003/ERR2098613/ERR2098613_1.fastq.gz;ftp.sra.ebi.ac.uk/vol1/fastq/ERR209/003/ERR2098613/ERR2098613_2.fastq.gz</t>
  </si>
  <si>
    <t>BZZ_DJ</t>
  </si>
  <si>
    <t>BZZ_DJOSTB_2_HNMC5BCXY.12BA126</t>
  </si>
  <si>
    <t>EMOSE_EVEN-MOCK-16S</t>
  </si>
  <si>
    <t>SAMEA104212515</t>
  </si>
  <si>
    <t>ERS1871533</t>
  </si>
  <si>
    <t>ERX2155926</t>
  </si>
  <si>
    <t>ERR2098614</t>
  </si>
  <si>
    <t>ftp.sra.ebi.ac.uk/vol1/fastq/ERR209/004/ERR2098614/ERR2098614_1.fastq.gz;ftp.sra.ebi.ac.uk/vol1/fastq/ERR209/004/ERR2098614/ERR2098614_2.fastq.gz</t>
  </si>
  <si>
    <t>CAN_AABA</t>
  </si>
  <si>
    <t>CAN_AABAOSTB_2_HNMC5BCXY.12BA162</t>
  </si>
  <si>
    <t>EMOSE_EVEN-MOCK-18S</t>
  </si>
  <si>
    <t>SAMEA104212517</t>
  </si>
  <si>
    <t>ERS1871535</t>
  </si>
  <si>
    <t>ERX2155933</t>
  </si>
  <si>
    <t>ERR2098621</t>
  </si>
  <si>
    <t>ftp.sra.ebi.ac.uk/vol1/fastq/ERR209/001/ERR2098621/ERR2098621_1.fastq.gz;ftp.sra.ebi.ac.uk/vol1/fastq/ERR209/001/ERR2098621/ERR2098621_2.fastq.gz</t>
  </si>
  <si>
    <t>CAN_AABD</t>
  </si>
  <si>
    <t>CAN_AABDOSTB_2_HNMC5BCXY.12BA175</t>
  </si>
  <si>
    <t>EMOSE_STAG-MOCK-16S</t>
  </si>
  <si>
    <t>SAMEA104212516</t>
  </si>
  <si>
    <t>ERS1871534</t>
  </si>
  <si>
    <t>ERX2155927</t>
  </si>
  <si>
    <t>ERR2098615</t>
  </si>
  <si>
    <t>ftp.sra.ebi.ac.uk/vol1/fastq/ERR209/005/ERR2098615/ERR2098615_1.fastq.gz;ftp.sra.ebi.ac.uk/vol1/fastq/ERR209/005/ERR2098615/ERR2098615_2.fastq.gz</t>
  </si>
  <si>
    <t>CAN_AABB</t>
  </si>
  <si>
    <t>CAN_AABBOSTB_2_HNMC5BCXY.12BA174</t>
  </si>
  <si>
    <t>EMOSE_STAG-MOCK-18S</t>
  </si>
  <si>
    <t>SAMEA104212518</t>
  </si>
  <si>
    <t>ERS1871536</t>
  </si>
  <si>
    <t>ERX2155934</t>
  </si>
  <si>
    <t>ERR2098622</t>
  </si>
  <si>
    <t>ftp.sra.ebi.ac.uk/vol1/fastq/ERR209/002/ERR2098622/ERR2098622_1.fastq.gz;ftp.sra.ebi.ac.uk/vol1/fastq/ERR209/002/ERR2098622/ERR2098622_2.fastq.gz</t>
  </si>
  <si>
    <t>CAN_AABE</t>
  </si>
  <si>
    <t>CAN_AABEOSTB_2_HNMC5BCXY.12BA187</t>
  </si>
  <si>
    <t>ERA990582</t>
  </si>
  <si>
    <t>ERX2155836</t>
  </si>
  <si>
    <t>ERR2098524</t>
  </si>
  <si>
    <t>ftp.sra.ebi.ac.uk/vol1/fastq/ERR209/004/ERR2098524/ERR2098524_1.fastq.gz;ftp.sra.ebi.ac.uk/vol1/fastq/ERR209/004/ERR2098524/ERR2098524_2.fastq.gz</t>
  </si>
  <si>
    <t>MetaB16SV4V5 Sizing 400 bp</t>
  </si>
  <si>
    <t>BZZ_BZOSTB_1_HNMC5BCXY.12BA181</t>
  </si>
  <si>
    <t>ERX2155837</t>
  </si>
  <si>
    <t>ERR2098525</t>
  </si>
  <si>
    <t>ftp.sra.ebi.ac.uk/vol1/fastq/ERR209/005/ERR2098525/ERR2098525_1.fastq.gz;ftp.sra.ebi.ac.uk/vol1/fastq/ERR209/005/ERR2098525/ERR2098525_2.fastq.gz</t>
  </si>
  <si>
    <t>BZZ_CAOSTB_1_HNMC5BCXY.12BA098</t>
  </si>
  <si>
    <t>ERX2155838</t>
  </si>
  <si>
    <t>ERR2098526</t>
  </si>
  <si>
    <t>ftp.sra.ebi.ac.uk/vol1/fastq/ERR209/006/ERR2098526/ERR2098526_1.fastq.gz;ftp.sra.ebi.ac.uk/vol1/fastq/ERR209/006/ERR2098526/ERR2098526_2.fastq.gz</t>
  </si>
  <si>
    <t>BZZ_CBOSTB_1_HNMC5BCXY.12BA110</t>
  </si>
  <si>
    <t>ERX2155829</t>
  </si>
  <si>
    <t>ERR2098517</t>
  </si>
  <si>
    <t>ftp.sra.ebi.ac.uk/vol1/fastq/ERR209/007/ERR2098517/ERR2098517_1.fastq.gz;ftp.sra.ebi.ac.uk/vol1/fastq/ERR209/007/ERR2098517/ERR2098517_2.fastq.gz</t>
  </si>
  <si>
    <t>BZZ_BSOSTB_1_HNMC5BCXY.12BA145</t>
  </si>
  <si>
    <t>ERX2155834</t>
  </si>
  <si>
    <t>ERR2098522</t>
  </si>
  <si>
    <t>ftp.sra.ebi.ac.uk/vol1/fastq/ERR209/002/ERR2098522/ERR2098522_1.fastq.gz;ftp.sra.ebi.ac.uk/vol1/fastq/ERR209/002/ERR2098522/ERR2098522_2.fastq.gz</t>
  </si>
  <si>
    <t>BZZ_BXOSTB_1_HNMC5BCXY.12BA157</t>
  </si>
  <si>
    <t>ERX2155835</t>
  </si>
  <si>
    <t>ERR2098523</t>
  </si>
  <si>
    <t>ftp.sra.ebi.ac.uk/vol1/fastq/ERR209/003/ERR2098523/ERR2098523_1.fastq.gz;ftp.sra.ebi.ac.uk/vol1/fastq/ERR209/003/ERR2098523/ERR2098523_2.fastq.gz</t>
  </si>
  <si>
    <t>BZZ_BYOSTB_1_HNMC5BCXY.12BA169</t>
  </si>
  <si>
    <t>ERX2155830</t>
  </si>
  <si>
    <t>ERR2098518</t>
  </si>
  <si>
    <t>ftp.sra.ebi.ac.uk/vol1/fastq/ERR209/008/ERR2098518/ERR2098518_1.fastq.gz;ftp.sra.ebi.ac.uk/vol1/fastq/ERR209/008/ERR2098518/ERR2098518_2.fastq.gz</t>
  </si>
  <si>
    <t>BZZ_BTOSTB_1_HNMC5BCXY.12BA097</t>
  </si>
  <si>
    <t>ERX2155831</t>
  </si>
  <si>
    <t>ERR2098519</t>
  </si>
  <si>
    <t>ftp.sra.ebi.ac.uk/vol1/fastq/ERR209/009/ERR2098519/ERR2098519_1.fastq.gz;ftp.sra.ebi.ac.uk/vol1/fastq/ERR209/009/ERR2098519/ERR2098519_2.fastq.gz</t>
  </si>
  <si>
    <t>BZZ_BUOSTB_1_HNMC5BCXY.12BA109</t>
  </si>
  <si>
    <t>ERX2155832</t>
  </si>
  <si>
    <t>ERR2098520</t>
  </si>
  <si>
    <t>ftp.sra.ebi.ac.uk/vol1/fastq/ERR209/000/ERR2098520/ERR2098520_1.fastq.gz;ftp.sra.ebi.ac.uk/vol1/fastq/ERR209/000/ERR2098520/ERR2098520_2.fastq.gz</t>
  </si>
  <si>
    <t>BZZ_BVOSTB_1_HNMC5BCXY.12BA121</t>
  </si>
  <si>
    <t>ERX2155833</t>
  </si>
  <si>
    <t>ERR2098521</t>
  </si>
  <si>
    <t>ftp.sra.ebi.ac.uk/vol1/fastq/ERR209/001/ERR2098521/ERR2098521_1.fastq.gz;ftp.sra.ebi.ac.uk/vol1/fastq/ERR209/001/ERR2098521/ERR2098521_2.fastq.gz</t>
  </si>
  <si>
    <t>BZZ_BWOSTB_1_HNMC5BCXY.12BA133</t>
  </si>
  <si>
    <t>ERX2155860</t>
  </si>
  <si>
    <t>ERR2098548</t>
  </si>
  <si>
    <t>ftp.sra.ebi.ac.uk/vol1/fastq/ERR209/008/ERR2098548/ERR2098548_1.fastq.gz;ftp.sra.ebi.ac.uk/vol1/fastq/ERR209/008/ERR2098548/ERR2098548_2.fastq.gz</t>
  </si>
  <si>
    <t>BZZ_CXOSTB_1_HNMC5BCXY.12BA146</t>
  </si>
  <si>
    <t>ERX2155850</t>
  </si>
  <si>
    <t>ERR2098538</t>
  </si>
  <si>
    <t>ftp.sra.ebi.ac.uk/vol1/fastq/ERR209/008/ERR2098538/ERR2098538_1.fastq.gz;ftp.sra.ebi.ac.uk/vol1/fastq/ERR209/008/ERR2098538/ERR2098538_2.fastq.gz</t>
  </si>
  <si>
    <t>BZZ_CNOSTB_1_HNMC5BCXY.12BA123</t>
  </si>
  <si>
    <t>ERX2155861</t>
  </si>
  <si>
    <t>ERR2098549</t>
  </si>
  <si>
    <t>ftp.sra.ebi.ac.uk/vol1/fastq/ERR209/009/ERR2098549/ERR2098549_1.fastq.gz;ftp.sra.ebi.ac.uk/vol1/fastq/ERR209/009/ERR2098549/ERR2098549_2.fastq.gz</t>
  </si>
  <si>
    <t>BZZ_CYOSTB_1_HNMC5BCXY.12BA173</t>
  </si>
  <si>
    <t>ERX2155862</t>
  </si>
  <si>
    <t>ERR2098550</t>
  </si>
  <si>
    <t>ftp.sra.ebi.ac.uk/vol1/fastq/ERR209/000/ERR2098550/ERR2098550_1.fastq.gz;ftp.sra.ebi.ac.uk/vol1/fastq/ERR209/000/ERR2098550/ERR2098550_2.fastq.gz</t>
  </si>
  <si>
    <t>BZZ_CZOSTB_1_HNMC5BCXY.12BA161</t>
  </si>
  <si>
    <t>ERX2155840</t>
  </si>
  <si>
    <t>ERR2098528</t>
  </si>
  <si>
    <t>ftp.sra.ebi.ac.uk/vol1/fastq/ERR209/008/ERR2098528/ERR2098528_1.fastq.gz;ftp.sra.ebi.ac.uk/vol1/fastq/ERR209/008/ERR2098528/ERR2098528_2.fastq.gz</t>
  </si>
  <si>
    <t>BZZ_CDOSTB_1_HNMC5BCXY.12BA122</t>
  </si>
  <si>
    <t>ERX2155841</t>
  </si>
  <si>
    <t>ERR2098529</t>
  </si>
  <si>
    <t>ftp.sra.ebi.ac.uk/vol1/fastq/ERR209/009/ERR2098529/ERR2098529_1.fastq.gz;ftp.sra.ebi.ac.uk/vol1/fastq/ERR209/009/ERR2098529/ERR2098529_2.fastq.gz</t>
  </si>
  <si>
    <t>BZZ_CEOSTB_1_HNMC5BCXY.12BA134</t>
  </si>
  <si>
    <t>ERX2155842</t>
  </si>
  <si>
    <t>ERR2098530</t>
  </si>
  <si>
    <t>ftp.sra.ebi.ac.uk/vol1/fastq/ERR209/000/ERR2098530/ERR2098530_1.fastq.gz;ftp.sra.ebi.ac.uk/vol1/fastq/ERR209/000/ERR2098530/ERR2098530_2.fastq.gz</t>
  </si>
  <si>
    <t>BZZ_CFOSTB_1_HNMC5BCXY.12BA185</t>
  </si>
  <si>
    <t>ERX2155859</t>
  </si>
  <si>
    <t>ERR2098547</t>
  </si>
  <si>
    <t>ftp.sra.ebi.ac.uk/vol1/fastq/ERR209/007/ERR2098547/ERR2098547_1.fastq.gz;ftp.sra.ebi.ac.uk/vol1/fastq/ERR209/007/ERR2098547/ERR2098547_2.fastq.gz</t>
  </si>
  <si>
    <t>BZZ_CWOSTB_1_HNMC5BCXY.12BA149</t>
  </si>
  <si>
    <t>ERX2155849</t>
  </si>
  <si>
    <t>ERR2098537</t>
  </si>
  <si>
    <t>ftp.sra.ebi.ac.uk/vol1/fastq/ERR209/007/ERR2098537/ERR2098537_1.fastq.gz;ftp.sra.ebi.ac.uk/vol1/fastq/ERR209/007/ERR2098537/ERR2098537_2.fastq.gz</t>
  </si>
  <si>
    <t>BZZ_CMOSTB_1_HNMC5BCXY.12BA111</t>
  </si>
  <si>
    <t>ERX2155851</t>
  </si>
  <si>
    <t>ERR2098539</t>
  </si>
  <si>
    <t>ftp.sra.ebi.ac.uk/vol1/fastq/ERR209/009/ERR2098539/ERR2098539_1.fastq.gz;ftp.sra.ebi.ac.uk/vol1/fastq/ERR209/009/ERR2098539/ERR2098539_2.fastq.gz</t>
  </si>
  <si>
    <t>BZZ_COOSTB_1_HNMC5BCXY.12BA135</t>
  </si>
  <si>
    <t>ERX2155856</t>
  </si>
  <si>
    <t>ERR2098544</t>
  </si>
  <si>
    <t>ftp.sra.ebi.ac.uk/vol1/fastq/ERR209/004/ERR2098544/ERR2098544_1.fastq.gz;ftp.sra.ebi.ac.uk/vol1/fastq/ERR209/004/ERR2098544/ERR2098544_2.fastq.gz</t>
  </si>
  <si>
    <t>BZZ_CTOSTB_1_HNMC5BCXY.12BA137</t>
  </si>
  <si>
    <t>ERX2155847</t>
  </si>
  <si>
    <t>ERR2098535</t>
  </si>
  <si>
    <t>ftp.sra.ebi.ac.uk/vol1/fastq/ERR209/005/ERR2098535/ERR2098535_1.fastq.gz;ftp.sra.ebi.ac.uk/vol1/fastq/ERR209/005/ERR2098535/ERR2098535_2.fastq.gz</t>
  </si>
  <si>
    <t>BZZ_CKOSTB_1_HNMC5BCXY.12BA159</t>
  </si>
  <si>
    <t>ERX2155857</t>
  </si>
  <si>
    <t>ERR2098545</t>
  </si>
  <si>
    <t>ftp.sra.ebi.ac.uk/vol1/fastq/ERR209/005/ERR2098545/ERR2098545_1.fastq.gz;ftp.sra.ebi.ac.uk/vol1/fastq/ERR209/005/ERR2098545/ERR2098545_2.fastq.gz</t>
  </si>
  <si>
    <t>BZZ_CUOSTB_1_HNMC5BCXY.12BA125</t>
  </si>
  <si>
    <t>ERX2155858</t>
  </si>
  <si>
    <t>ERR2098546</t>
  </si>
  <si>
    <t>ftp.sra.ebi.ac.uk/vol1/fastq/ERR209/006/ERR2098546/ERR2098546_1.fastq.gz;ftp.sra.ebi.ac.uk/vol1/fastq/ERR209/006/ERR2098546/ERR2098546_2.fastq.gz</t>
  </si>
  <si>
    <t>BZZ_CVOSTB_1_HNMC5BCXY.12BA113</t>
  </si>
  <si>
    <t>ERX2155878</t>
  </si>
  <si>
    <t>ERR2098566</t>
  </si>
  <si>
    <t>ftp.sra.ebi.ac.uk/vol1/fastq/ERR209/006/ERR2098566/ERR2098566_1.fastq.gz;ftp.sra.ebi.ac.uk/vol1/fastq/ERR209/006/ERR2098566/ERR2098566_2.fastq.gz</t>
  </si>
  <si>
    <t>BZZ_DNOSTB_1_HNMC5BCXY.12BA139</t>
  </si>
  <si>
    <t>ERX2155846</t>
  </si>
  <si>
    <t>ERR2098534</t>
  </si>
  <si>
    <t>ftp.sra.ebi.ac.uk/vol1/fastq/ERR209/004/ERR2098534/ERR2098534_1.fastq.gz;ftp.sra.ebi.ac.uk/vol1/fastq/ERR209/004/ERR2098534/ERR2098534_2.fastq.gz</t>
  </si>
  <si>
    <t>BZZ_CJOSTB_1_HNMC5BCXY.12BA147</t>
  </si>
  <si>
    <t>ERX2155876</t>
  </si>
  <si>
    <t>ERR2098564</t>
  </si>
  <si>
    <t>ftp.sra.ebi.ac.uk/vol1/fastq/ERR209/004/ERR2098564/ERR2098564_1.fastq.gz;ftp.sra.ebi.ac.uk/vol1/fastq/ERR209/004/ERR2098564/ERR2098564_2.fastq.gz</t>
  </si>
  <si>
    <t>BZZ_DLOSTB_1_HNMC5BCXY.12BA115</t>
  </si>
  <si>
    <t>ERX2155839</t>
  </si>
  <si>
    <t>ERR2098527</t>
  </si>
  <si>
    <t>ftp.sra.ebi.ac.uk/vol1/fastq/ERR209/007/ERR2098527/ERR2098527_1.fastq.gz;ftp.sra.ebi.ac.uk/vol1/fastq/ERR209/007/ERR2098527/ERR2098527_2.fastq.gz</t>
  </si>
  <si>
    <t>BZZ_CCOSTB_1_HNMC5BCXY.12BA158</t>
  </si>
  <si>
    <t>ERX2155875</t>
  </si>
  <si>
    <t>ERR2098563</t>
  </si>
  <si>
    <t>ftp.sra.ebi.ac.uk/vol1/fastq/ERR209/003/ERR2098563/ERR2098563_1.fastq.gz;ftp.sra.ebi.ac.uk/vol1/fastq/ERR209/003/ERR2098563/ERR2098563_2.fastq.gz</t>
  </si>
  <si>
    <t>BZZ_DKOSTB_1_HNMC5BCXY.12BA103</t>
  </si>
  <si>
    <t>ERX2155855</t>
  </si>
  <si>
    <t>ERR2098543</t>
  </si>
  <si>
    <t>ftp.sra.ebi.ac.uk/vol1/fastq/ERR209/003/ERR2098543/ERR2098543_1.fastq.gz;ftp.sra.ebi.ac.uk/vol1/fastq/ERR209/003/ERR2098543/ERR2098543_2.fastq.gz</t>
  </si>
  <si>
    <t>BZZ_CSOSTB_1_HNMC5BCXY.12BA172</t>
  </si>
  <si>
    <t>ERX2155877</t>
  </si>
  <si>
    <t>ERR2098565</t>
  </si>
  <si>
    <t>ftp.sra.ebi.ac.uk/vol1/fastq/ERR209/005/ERR2098565/ERR2098565_1.fastq.gz;ftp.sra.ebi.ac.uk/vol1/fastq/ERR209/005/ERR2098565/ERR2098565_2.fastq.gz</t>
  </si>
  <si>
    <t>BZZ_DMOSTB_1_HNMC5BCXY.12BA127</t>
  </si>
  <si>
    <t>ERX2155848</t>
  </si>
  <si>
    <t>ERR2098536</t>
  </si>
  <si>
    <t>ftp.sra.ebi.ac.uk/vol1/fastq/ERR209/006/ERR2098536/ERR2098536_1.fastq.gz;ftp.sra.ebi.ac.uk/vol1/fastq/ERR209/006/ERR2098536/ERR2098536_2.fastq.gz</t>
  </si>
  <si>
    <t>BZZ_CLOSTB_1_HNMC5BCXY.12BA171</t>
  </si>
  <si>
    <t>ERX2155864</t>
  </si>
  <si>
    <t>ERR2098552</t>
  </si>
  <si>
    <t>ftp.sra.ebi.ac.uk/vol1/fastq/ERR209/002/ERR2098552/ERR2098552_1.fastq.gz;ftp.sra.ebi.ac.uk/vol1/fastq/ERR209/002/ERR2098552/ERR2098552_2.fastq.gz</t>
  </si>
  <si>
    <t>BZZ_DBOSTB_1_HNMC5BCXY.12BA160</t>
  </si>
  <si>
    <t>ERX2155853</t>
  </si>
  <si>
    <t>ERR2098541</t>
  </si>
  <si>
    <t>ftp.sra.ebi.ac.uk/vol1/fastq/ERR209/001/ERR2098541/ERR2098541_1.fastq.gz;ftp.sra.ebi.ac.uk/vol1/fastq/ERR209/001/ERR2098541/ERR2098541_2.fastq.gz</t>
  </si>
  <si>
    <t>BZZ_CQOSTB_1_HNMC5BCXY.12BA100</t>
  </si>
  <si>
    <t>ERX2155865</t>
  </si>
  <si>
    <t>ERR2098553</t>
  </si>
  <si>
    <t>ftp.sra.ebi.ac.uk/vol1/fastq/ERR209/003/ERR2098553/ERR2098553_1.fastq.gz;ftp.sra.ebi.ac.uk/vol1/fastq/ERR209/003/ERR2098553/ERR2098553_2.fastq.gz</t>
  </si>
  <si>
    <t>BZZ_DCOSTB_1_HNMC5BCXY.12BA148</t>
  </si>
  <si>
    <t>ERX2155866</t>
  </si>
  <si>
    <t>ERR2098554</t>
  </si>
  <si>
    <t>ftp.sra.ebi.ac.uk/vol1/fastq/ERR209/004/ERR2098554/ERR2098554_1.fastq.gz;ftp.sra.ebi.ac.uk/vol1/fastq/ERR209/004/ERR2098554/ERR2098554_2.fastq.gz</t>
  </si>
  <si>
    <t>BZZ_DDOSTB_1_HNMC5BCXY.12BA136</t>
  </si>
  <si>
    <t>ERX2155843</t>
  </si>
  <si>
    <t>ERR2098531</t>
  </si>
  <si>
    <t>ftp.sra.ebi.ac.uk/vol1/fastq/ERR209/001/ERR2098531/ERR2098531_1.fastq.gz;ftp.sra.ebi.ac.uk/vol1/fastq/ERR209/001/ERR2098531/ERR2098531_2.fastq.gz</t>
  </si>
  <si>
    <t>BZZ_CGOSTB_1_HNMC5BCXY.12BA170</t>
  </si>
  <si>
    <t>ERX2155844</t>
  </si>
  <si>
    <t>ERR2098532</t>
  </si>
  <si>
    <t>ftp.sra.ebi.ac.uk/vol1/fastq/ERR209/002/ERR2098532/ERR2098532_1.fastq.gz;ftp.sra.ebi.ac.uk/vol1/fastq/ERR209/002/ERR2098532/ERR2098532_2.fastq.gz</t>
  </si>
  <si>
    <t>BZZ_CHOSTB_1_HNMC5BCXY.12BA182</t>
  </si>
  <si>
    <t>ERX2155845</t>
  </si>
  <si>
    <t>ERR2098533</t>
  </si>
  <si>
    <t>ftp.sra.ebi.ac.uk/vol1/fastq/ERR209/003/ERR2098533/ERR2098533_1.fastq.gz;ftp.sra.ebi.ac.uk/vol1/fastq/ERR209/003/ERR2098533/ERR2098533_2.fastq.gz</t>
  </si>
  <si>
    <t>BZZ_CIOSTB_1_HNMC5BCXY.12BA099</t>
  </si>
  <si>
    <t>ERX2155863</t>
  </si>
  <si>
    <t>ERR2098551</t>
  </si>
  <si>
    <t>ftp.sra.ebi.ac.uk/vol1/fastq/ERR209/001/ERR2098551/ERR2098551_1.fastq.gz;ftp.sra.ebi.ac.uk/vol1/fastq/ERR209/001/ERR2098551/ERR2098551_2.fastq.gz</t>
  </si>
  <si>
    <t>BZZ_DAOSTB_1_HNMC5BCXY.12BA124</t>
  </si>
  <si>
    <t>ERX2155852</t>
  </si>
  <si>
    <t>ERR2098540</t>
  </si>
  <si>
    <t>ftp.sra.ebi.ac.uk/vol1/fastq/ERR209/000/ERR2098540/ERR2098540_1.fastq.gz;ftp.sra.ebi.ac.uk/vol1/fastq/ERR209/000/ERR2098540/ERR2098540_2.fastq.gz</t>
  </si>
  <si>
    <t>BZZ_CPOSTB_1_HNMC5BCXY.12BA183</t>
  </si>
  <si>
    <t>ERX2155854</t>
  </si>
  <si>
    <t>ERR2098542</t>
  </si>
  <si>
    <t>ftp.sra.ebi.ac.uk/vol1/fastq/ERR209/002/ERR2098542/ERR2098542_1.fastq.gz;ftp.sra.ebi.ac.uk/vol1/fastq/ERR209/002/ERR2098542/ERR2098542_2.fastq.gz</t>
  </si>
  <si>
    <t>BZZ_CROSTB_1_HNMC5BCXY.12BA112</t>
  </si>
  <si>
    <t>ERX2155869</t>
  </si>
  <si>
    <t>ERR2098557</t>
  </si>
  <si>
    <t>ftp.sra.ebi.ac.uk/vol1/fastq/ERR209/007/ERR2098557/ERR2098557_1.fastq.gz;ftp.sra.ebi.ac.uk/vol1/fastq/ERR209/007/ERR2098557/ERR2098557_2.fastq.gz</t>
  </si>
  <si>
    <t>BZZ_DGOSTB_1_HNMC5BCXY.12BA184</t>
  </si>
  <si>
    <t>ERX2155870</t>
  </si>
  <si>
    <t>ERR2098558</t>
  </si>
  <si>
    <t>ftp.sra.ebi.ac.uk/vol1/fastq/ERR209/008/ERR2098558/ERR2098558_1.fastq.gz;ftp.sra.ebi.ac.uk/vol1/fastq/ERR209/008/ERR2098558/ERR2098558_2.fastq.gz</t>
  </si>
  <si>
    <t>BZZ_DHOSTB_1_HNMC5BCXY.12BA101</t>
  </si>
  <si>
    <t>ERX2155867</t>
  </si>
  <si>
    <t>ERR2098555</t>
  </si>
  <si>
    <t>ftp.sra.ebi.ac.uk/vol1/fastq/ERR209/005/ERR2098555/ERR2098555_1.fastq.gz;ftp.sra.ebi.ac.uk/vol1/fastq/ERR209/005/ERR2098555/ERR2098555_2.fastq.gz</t>
  </si>
  <si>
    <t>BZZ_DEOSTB_1_HNMC5BCXY.12BA102</t>
  </si>
  <si>
    <t>ERX2155879</t>
  </si>
  <si>
    <t>ERR2098567</t>
  </si>
  <si>
    <t>ftp.sra.ebi.ac.uk/vol1/fastq/ERR209/007/ERR2098567/ERR2098567_1.fastq.gz;ftp.sra.ebi.ac.uk/vol1/fastq/ERR209/007/ERR2098567/ERR2098567_2.fastq.gz</t>
  </si>
  <si>
    <t>BZZ_DOOSTB_1_HNMC5BCXY.12BA151</t>
  </si>
  <si>
    <t>ERX2155868</t>
  </si>
  <si>
    <t>ERR2098556</t>
  </si>
  <si>
    <t>ftp.sra.ebi.ac.uk/vol1/fastq/ERR209/006/ERR2098556/ERR2098556_1.fastq.gz;ftp.sra.ebi.ac.uk/vol1/fastq/ERR209/006/ERR2098556/ERR2098556_2.fastq.gz</t>
  </si>
  <si>
    <t>BZZ_DFOSTB_1_HNMC5BCXY.12BA114</t>
  </si>
  <si>
    <t>ERX2155871</t>
  </si>
  <si>
    <t>ERR2098559</t>
  </si>
  <si>
    <t>ftp.sra.ebi.ac.uk/vol1/fastq/ERR209/009/ERR2098559/ERR2098559_1.fastq.gz;ftp.sra.ebi.ac.uk/vol1/fastq/ERR209/009/ERR2098559/ERR2098559_2.fastq.gz</t>
  </si>
  <si>
    <t>BZZ_DIOSTB_1_HNMC5BCXY.12BA138</t>
  </si>
  <si>
    <t>ERX2155872</t>
  </si>
  <si>
    <t>ERR2098560</t>
  </si>
  <si>
    <t>ftp.sra.ebi.ac.uk/vol1/fastq/ERR209/000/ERR2098560/ERR2098560_1.fastq.gz;ftp.sra.ebi.ac.uk/vol1/fastq/ERR209/000/ERR2098560/ERR2098560_2.fastq.gz</t>
  </si>
  <si>
    <t>BZZ_DJOSTB_1_HNMC5BCXY.12BA126</t>
  </si>
  <si>
    <t>ERX2155873</t>
  </si>
  <si>
    <t>ERR2098561</t>
  </si>
  <si>
    <t>ftp.sra.ebi.ac.uk/vol1/fastq/ERR209/001/ERR2098561/ERR2098561_1.fastq.gz;ftp.sra.ebi.ac.uk/vol1/fastq/ERR209/001/ERR2098561/ERR2098561_2.fastq.gz</t>
  </si>
  <si>
    <t>CAN_AABAOSTB_1_HNMC5BCXY.12BA162</t>
  </si>
  <si>
    <t>ERX2155880</t>
  </si>
  <si>
    <t>ERR2098568</t>
  </si>
  <si>
    <t>ftp.sra.ebi.ac.uk/vol1/fastq/ERR209/008/ERR2098568/ERR2098568_1.fastq.gz;ftp.sra.ebi.ac.uk/vol1/fastq/ERR209/008/ERR2098568/ERR2098568_2.fastq.gz</t>
  </si>
  <si>
    <t>CAN_AABDOSTB_1_HNMC5BCXY.12BA175</t>
  </si>
  <si>
    <t>ERX2155874</t>
  </si>
  <si>
    <t>ERR2098562</t>
  </si>
  <si>
    <t>ftp.sra.ebi.ac.uk/vol1/fastq/ERR209/002/ERR2098562/ERR2098562_1.fastq.gz;ftp.sra.ebi.ac.uk/vol1/fastq/ERR209/002/ERR2098562/ERR2098562_2.fastq.gz</t>
  </si>
  <si>
    <t>CAN_AABBOSTB_1_HNMC5BCXY.12BA174</t>
  </si>
  <si>
    <t>ERX2155881</t>
  </si>
  <si>
    <t>ERR2098569</t>
  </si>
  <si>
    <t>ftp.sra.ebi.ac.uk/vol1/fastq/ERR209/009/ERR2098569/ERR2098569_1.fastq.gz;ftp.sra.ebi.ac.uk/vol1/fastq/ERR209/009/ERR2098569/ERR2098569_2.fastq.gz</t>
  </si>
  <si>
    <t>CAN_AABEOSTB_1_HNMC5BCXY.12BA187</t>
  </si>
  <si>
    <t>ERA990581</t>
  </si>
  <si>
    <t>ERX2155778</t>
  </si>
  <si>
    <t>ERR2098466</t>
  </si>
  <si>
    <t>ftp.sra.ebi.ac.uk/vol1/fastq/ERR209/006/ERR2098466/ERR2098466_1.fastq.gz;ftp.sra.ebi.ac.uk/vol1/fastq/ERR209/006/ERR2098466/ERR2098466_2.fastq.gz</t>
  </si>
  <si>
    <t>MetaB16SV4V5 No Sizing</t>
  </si>
  <si>
    <t>Batch 1 - sequencing replicate 2</t>
  </si>
  <si>
    <t>Run_B9D4J</t>
  </si>
  <si>
    <t>ERX2155779</t>
  </si>
  <si>
    <t>ERR2098467</t>
  </si>
  <si>
    <t>ftp.sra.ebi.ac.uk/vol1/fastq/ERR209/007/ERR2098467/ERR2098467_1.fastq.gz;ftp.sra.ebi.ac.uk/vol1/fastq/ERR209/007/ERR2098467/ERR2098467_2.fastq.gz</t>
  </si>
  <si>
    <t>Run_HNTHMBCXY</t>
  </si>
  <si>
    <t>BZZ_CAOSTA_1_HNTHMBCXY.12BA098</t>
  </si>
  <si>
    <t>26/07/2017</t>
  </si>
  <si>
    <t>ERX2155781</t>
  </si>
  <si>
    <t>ERR2098469</t>
  </si>
  <si>
    <t>ftp.sra.ebi.ac.uk/vol1/fastq/ERR209/009/ERR2098469/ERR2098469_1.fastq.gz;ftp.sra.ebi.ac.uk/vol1/fastq/ERR209/009/ERR2098469/ERR2098469_2.fastq.gz</t>
  </si>
  <si>
    <t>ERX2155768</t>
  </si>
  <si>
    <t>ERR2098456</t>
  </si>
  <si>
    <t>ftp.sra.ebi.ac.uk/vol1/fastq/ERR209/006/ERR2098456/ERR2098456_1.fastq.gz;ftp.sra.ebi.ac.uk/vol1/fastq/ERR209/006/ERR2098456/ERR2098456_2.fastq.gz</t>
  </si>
  <si>
    <t>BZZ_BSOSTA_1_HNTHMBCXY.12BA145</t>
  </si>
  <si>
    <t>ERX2155774</t>
  </si>
  <si>
    <t>ERR2098463</t>
  </si>
  <si>
    <t>ftp.sra.ebi.ac.uk/vol1/fastq/ERR209/003/ERR2098463/ERR2098463_1.fastq.gz;ftp.sra.ebi.ac.uk/vol1/fastq/ERR209/003/ERR2098463/ERR2098463_2.fastq.gz</t>
  </si>
  <si>
    <t>ERX2155776</t>
  </si>
  <si>
    <t>ERR2098464</t>
  </si>
  <si>
    <t>ftp.sra.ebi.ac.uk/vol1/fastq/ERR209/004/ERR2098464/ERR2098464_1.fastq.gz;ftp.sra.ebi.ac.uk/vol1/fastq/ERR209/004/ERR2098464/ERR2098464_2.fastq.gz</t>
  </si>
  <si>
    <t>BZZ_BYOSTA_1_HNTHMBCXY.12BA169</t>
  </si>
  <si>
    <t>ERX2155769</t>
  </si>
  <si>
    <t>ERR2098457</t>
  </si>
  <si>
    <t>ftp.sra.ebi.ac.uk/vol1/fastq/ERR209/007/ERR2098457/ERR2098457_1.fastq.gz;ftp.sra.ebi.ac.uk/vol1/fastq/ERR209/007/ERR2098457/ERR2098457_2.fastq.gz</t>
  </si>
  <si>
    <t>BZZ_BTOSTA_1_HNTHMBCXY.12BA097</t>
  </si>
  <si>
    <t>ERX2155770</t>
  </si>
  <si>
    <t>ERR2098458</t>
  </si>
  <si>
    <t>ftp.sra.ebi.ac.uk/vol1/fastq/ERR209/008/ERR2098458/ERR2098458_1.fastq.gz;ftp.sra.ebi.ac.uk/vol1/fastq/ERR209/008/ERR2098458/ERR2098458_2.fastq.gz</t>
  </si>
  <si>
    <t>BZZ_BUOSTA_1_HNTHMBCXY.12BA109</t>
  </si>
  <si>
    <t>ERX2155771</t>
  </si>
  <si>
    <t>ERR2098459</t>
  </si>
  <si>
    <t>ftp.sra.ebi.ac.uk/vol1/fastq/ERR209/009/ERR2098459/ERR2098459_1.fastq.gz;ftp.sra.ebi.ac.uk/vol1/fastq/ERR209/009/ERR2098459/ERR2098459_2.fastq.gz</t>
  </si>
  <si>
    <t>BZZ_BVOSTA_1_HNTHMBCXY.12BA121</t>
  </si>
  <si>
    <t>ERX2155772</t>
  </si>
  <si>
    <t>ERR2098461</t>
  </si>
  <si>
    <t>ftp.sra.ebi.ac.uk/vol1/fastq/ERR209/001/ERR2098461/ERR2098461_1.fastq.gz;ftp.sra.ebi.ac.uk/vol1/fastq/ERR209/001/ERR2098461/ERR2098461_2.fastq.gz</t>
  </si>
  <si>
    <t>ERX2155805</t>
  </si>
  <si>
    <t>ERR2098493</t>
  </si>
  <si>
    <t>ftp.sra.ebi.ac.uk/vol1/fastq/ERR209/003/ERR2098493/ERR2098493_1.fastq.gz;ftp.sra.ebi.ac.uk/vol1/fastq/ERR209/003/ERR2098493/ERR2098493_2.fastq.gz</t>
  </si>
  <si>
    <t>BZZ_CXOSTA_1_HNTHMBCXY.12BA146</t>
  </si>
  <si>
    <t>ERX2155793</t>
  </si>
  <si>
    <t>ERR2098481</t>
  </si>
  <si>
    <t>ftp.sra.ebi.ac.uk/vol1/fastq/ERR209/001/ERR2098481/ERR2098481_1.fastq.gz;ftp.sra.ebi.ac.uk/vol1/fastq/ERR209/001/ERR2098481/ERR2098481_2.fastq.gz</t>
  </si>
  <si>
    <t>BZZ_CNOSTA_1_HNTHMBCXY.12BA123</t>
  </si>
  <si>
    <t>ERX2155806</t>
  </si>
  <si>
    <t>ERR2098494</t>
  </si>
  <si>
    <t>ftp.sra.ebi.ac.uk/vol1/fastq/ERR209/004/ERR2098494/ERR2098494_1.fastq.gz;ftp.sra.ebi.ac.uk/vol1/fastq/ERR209/004/ERR2098494/ERR2098494_2.fastq.gz</t>
  </si>
  <si>
    <t>BZZ_CYOSTA_1_HNTHMBCXY.12BA173</t>
  </si>
  <si>
    <t>ERX2155807</t>
  </si>
  <si>
    <t>ERR2098495</t>
  </si>
  <si>
    <t>ftp.sra.ebi.ac.uk/vol1/fastq/ERR209/005/ERR2098495/ERR2098495_1.fastq.gz;ftp.sra.ebi.ac.uk/vol1/fastq/ERR209/005/ERR2098495/ERR2098495_2.fastq.gz</t>
  </si>
  <si>
    <t>BZZ_CZOSTA_1_HNTHMBCXY.12BA161</t>
  </si>
  <si>
    <t>ERX2155783</t>
  </si>
  <si>
    <t>ERR2098471</t>
  </si>
  <si>
    <t>ftp.sra.ebi.ac.uk/vol1/fastq/ERR209/001/ERR2098471/ERR2098471_1.fastq.gz;ftp.sra.ebi.ac.uk/vol1/fastq/ERR209/001/ERR2098471/ERR2098471_2.fastq.gz</t>
  </si>
  <si>
    <t>BZZ_CDOSTA_1_HNTHMBCXY.12BA122</t>
  </si>
  <si>
    <t>ERX2155784</t>
  </si>
  <si>
    <t>ERR2098472</t>
  </si>
  <si>
    <t>ftp.sra.ebi.ac.uk/vol1/fastq/ERR209/002/ERR2098472/ERR2098472_1.fastq.gz;ftp.sra.ebi.ac.uk/vol1/fastq/ERR209/002/ERR2098472/ERR2098472_2.fastq.gz</t>
  </si>
  <si>
    <t>BZZ_CEOSTA_1_HNTHMBCXY.12BA134</t>
  </si>
  <si>
    <t>ERX2155785</t>
  </si>
  <si>
    <t>ERR2098473</t>
  </si>
  <si>
    <t>ftp.sra.ebi.ac.uk/vol1/fastq/ERR209/003/ERR2098473/ERR2098473_1.fastq.gz;ftp.sra.ebi.ac.uk/vol1/fastq/ERR209/003/ERR2098473/ERR2098473_2.fastq.gz</t>
  </si>
  <si>
    <t>BZZ_CFOSTA_1_HNTHMBCXY.12BA185</t>
  </si>
  <si>
    <t>ERX2155804</t>
  </si>
  <si>
    <t>ERR2098492</t>
  </si>
  <si>
    <t>ftp.sra.ebi.ac.uk/vol1/fastq/ERR209/002/ERR2098492/ERR2098492_1.fastq.gz;ftp.sra.ebi.ac.uk/vol1/fastq/ERR209/002/ERR2098492/ERR2098492_2.fastq.gz</t>
  </si>
  <si>
    <t>BZZ_CWOSTA_1_HNTHMBCXY.12BA149</t>
  </si>
  <si>
    <t>ERX2155792</t>
  </si>
  <si>
    <t>ERR2098480</t>
  </si>
  <si>
    <t>ftp.sra.ebi.ac.uk/vol1/fastq/ERR209/000/ERR2098480/ERR2098480_1.fastq.gz;ftp.sra.ebi.ac.uk/vol1/fastq/ERR209/000/ERR2098480/ERR2098480_2.fastq.gz</t>
  </si>
  <si>
    <t>BZZ_CMOSTA_1_HNTHMBCXY.12BA111</t>
  </si>
  <si>
    <t>ERX2155794</t>
  </si>
  <si>
    <t>ERR2098482</t>
  </si>
  <si>
    <t>ftp.sra.ebi.ac.uk/vol1/fastq/ERR209/002/ERR2098482/ERR2098482_1.fastq.gz;ftp.sra.ebi.ac.uk/vol1/fastq/ERR209/002/ERR2098482/ERR2098482_2.fastq.gz</t>
  </si>
  <si>
    <t>BZZ_COOSTA_1_HNTHMBCXY.12BA135</t>
  </si>
  <si>
    <t>ERX2252604</t>
  </si>
  <si>
    <t>ERR2196990</t>
  </si>
  <si>
    <t>ftp.sra.ebi.ac.uk/vol1/fastq/ERR219/000/ERR2196990/ERR2196990_1.fastq.gz;ftp.sra.ebi.ac.uk/vol1/fastq/ERR219/000/ERR2196990/ERR2196990_2.fastq.gz</t>
  </si>
  <si>
    <t>BZZ_DT</t>
  </si>
  <si>
    <t>BZZ_DTOSTA_1_B9T4V.12BA205</t>
  </si>
  <si>
    <t>ERX2155800</t>
  </si>
  <si>
    <t>ERR2098488</t>
  </si>
  <si>
    <t>ftp.sra.ebi.ac.uk/vol1/fastq/ERR209/008/ERR2098488/ERR2098488_1.fastq.gz;ftp.sra.ebi.ac.uk/vol1/fastq/ERR209/008/ERR2098488/ERR2098488_2.fastq.gz</t>
  </si>
  <si>
    <t>ERX2155790</t>
  </si>
  <si>
    <t>ERR2098478</t>
  </si>
  <si>
    <t>ftp.sra.ebi.ac.uk/vol1/fastq/ERR209/008/ERR2098478/ERR2098478_1.fastq.gz;ftp.sra.ebi.ac.uk/vol1/fastq/ERR209/008/ERR2098478/ERR2098478_2.fastq.gz</t>
  </si>
  <si>
    <t>BZZ_CKOSTA_1_HNTHMBCXY.12BA159</t>
  </si>
  <si>
    <t>ERX2155802</t>
  </si>
  <si>
    <t>ERR2098490</t>
  </si>
  <si>
    <t>ftp.sra.ebi.ac.uk/vol1/fastq/ERR209/000/ERR2098490/ERR2098490_1.fastq.gz;ftp.sra.ebi.ac.uk/vol1/fastq/ERR209/000/ERR2098490/ERR2098490_2.fastq.gz</t>
  </si>
  <si>
    <t>ERX2155803</t>
  </si>
  <si>
    <t>ERR2098491</t>
  </si>
  <si>
    <t>ftp.sra.ebi.ac.uk/vol1/fastq/ERR209/001/ERR2098491/ERR2098491_1.fastq.gz;ftp.sra.ebi.ac.uk/vol1/fastq/ERR209/001/ERR2098491/ERR2098491_2.fastq.gz</t>
  </si>
  <si>
    <t>BZZ_CVOSTA_1_HNTHMBCXY.12BA113</t>
  </si>
  <si>
    <t>ERX2155825</t>
  </si>
  <si>
    <t>ERR2098513</t>
  </si>
  <si>
    <t>ftp.sra.ebi.ac.uk/vol1/fastq/ERR209/003/ERR2098513/ERR2098513_1.fastq.gz;ftp.sra.ebi.ac.uk/vol1/fastq/ERR209/003/ERR2098513/ERR2098513_2.fastq.gz</t>
  </si>
  <si>
    <t>BZZ_DNOSTA_1_HNTHMBCXY.12BA139</t>
  </si>
  <si>
    <t>ERX2155789</t>
  </si>
  <si>
    <t>ERR2098477</t>
  </si>
  <si>
    <t>ftp.sra.ebi.ac.uk/vol1/fastq/ERR209/007/ERR2098477/ERR2098477_1.fastq.gz;ftp.sra.ebi.ac.uk/vol1/fastq/ERR209/007/ERR2098477/ERR2098477_2.fastq.gz</t>
  </si>
  <si>
    <t>BZZ_CJOSTA_1_HNTHMBCXY.12BA147</t>
  </si>
  <si>
    <t>ERX2155822</t>
  </si>
  <si>
    <t>ERR2098510</t>
  </si>
  <si>
    <t>ftp.sra.ebi.ac.uk/vol1/fastq/ERR209/000/ERR2098510/ERR2098510_1.fastq.gz;ftp.sra.ebi.ac.uk/vol1/fastq/ERR209/000/ERR2098510/ERR2098510_2.fastq.gz</t>
  </si>
  <si>
    <t>BZZ_DLOSTA_1_HNTHMBCXY.12BA115</t>
  </si>
  <si>
    <t>ERX2155782</t>
  </si>
  <si>
    <t>ERR2098470</t>
  </si>
  <si>
    <t>ftp.sra.ebi.ac.uk/vol1/fastq/ERR209/000/ERR2098470/ERR2098470_1.fastq.gz;ftp.sra.ebi.ac.uk/vol1/fastq/ERR209/000/ERR2098470/ERR2098470_2.fastq.gz</t>
  </si>
  <si>
    <t>BZZ_CCOSTA_1_HNTHMBCXY.12BA158</t>
  </si>
  <si>
    <t>ERX2155821</t>
  </si>
  <si>
    <t>ERR2098509</t>
  </si>
  <si>
    <t>ftp.sra.ebi.ac.uk/vol1/fastq/ERR209/009/ERR2098509/ERR2098509_1.fastq.gz;ftp.sra.ebi.ac.uk/vol1/fastq/ERR209/009/ERR2098509/ERR2098509_2.fastq.gz</t>
  </si>
  <si>
    <t>BZZ_DKOSTA_1_HNTHMBCXY.12BA103</t>
  </si>
  <si>
    <t>ERX2155798</t>
  </si>
  <si>
    <t>ERR2098486</t>
  </si>
  <si>
    <t>ftp.sra.ebi.ac.uk/vol1/fastq/ERR209/006/ERR2098486/ERR2098486_1.fastq.gz;ftp.sra.ebi.ac.uk/vol1/fastq/ERR209/006/ERR2098486/ERR2098486_2.fastq.gz</t>
  </si>
  <si>
    <t>BZZ_CSOSTA_1_HNTHMBCXY.12BA172</t>
  </si>
  <si>
    <t>ERX2155824</t>
  </si>
  <si>
    <t>ERR2098512</t>
  </si>
  <si>
    <t>ftp.sra.ebi.ac.uk/vol1/fastq/ERR209/002/ERR2098512/ERR2098512_1.fastq.gz;ftp.sra.ebi.ac.uk/vol1/fastq/ERR209/002/ERR2098512/ERR2098512_2.fastq.gz</t>
  </si>
  <si>
    <t>Batch 2 - sequencing replicate 2</t>
  </si>
  <si>
    <t>ERX2155791</t>
  </si>
  <si>
    <t>ERR2098479</t>
  </si>
  <si>
    <t>ftp.sra.ebi.ac.uk/vol1/fastq/ERR209/009/ERR2098479/ERR2098479_1.fastq.gz;ftp.sra.ebi.ac.uk/vol1/fastq/ERR209/009/ERR2098479/ERR2098479_2.fastq.gz</t>
  </si>
  <si>
    <t>BZZ_CLOSTA_1_HNTHMBCXY.12BA171</t>
  </si>
  <si>
    <t>ERX2252603</t>
  </si>
  <si>
    <t>ERR2196989</t>
  </si>
  <si>
    <t>ftp.sra.ebi.ac.uk/vol1/fastq/ERR219/009/ERR2196989/ERR2196989_1.fastq.gz;ftp.sra.ebi.ac.uk/vol1/fastq/ERR219/009/ERR2196989/ERR2196989_2.fastq.gz</t>
  </si>
  <si>
    <t>BZZ_DS</t>
  </si>
  <si>
    <t>BZZ_DSOSTA_1_B9T4V.12BA193</t>
  </si>
  <si>
    <t>ERX2155809</t>
  </si>
  <si>
    <t>ERR2098497</t>
  </si>
  <si>
    <t>ftp.sra.ebi.ac.uk/vol1/fastq/ERR209/007/ERR2098497/ERR2098497_1.fastq.gz;ftp.sra.ebi.ac.uk/vol1/fastq/ERR209/007/ERR2098497/ERR2098497_2.fastq.gz</t>
  </si>
  <si>
    <t>BZZ_DBOSTA_1_HNTHMBCXY.12BA160</t>
  </si>
  <si>
    <t>ERX2155796</t>
  </si>
  <si>
    <t>ERR2098484</t>
  </si>
  <si>
    <t>ftp.sra.ebi.ac.uk/vol1/fastq/ERR209/004/ERR2098484/ERR2098484_1.fastq.gz;ftp.sra.ebi.ac.uk/vol1/fastq/ERR209/004/ERR2098484/ERR2098484_2.fastq.gz</t>
  </si>
  <si>
    <t>BZZ_CQOSTA_1_HNTHMBCXY.12BA100</t>
  </si>
  <si>
    <t>ERX2155810</t>
  </si>
  <si>
    <t>ERR2098498</t>
  </si>
  <si>
    <t>ftp.sra.ebi.ac.uk/vol1/fastq/ERR209/008/ERR2098498/ERR2098498_1.fastq.gz;ftp.sra.ebi.ac.uk/vol1/fastq/ERR209/008/ERR2098498/ERR2098498_2.fastq.gz</t>
  </si>
  <si>
    <t>BZZ_DCOSTA_1_HNTHMBCXY.12BA148</t>
  </si>
  <si>
    <t>ERX2155812</t>
  </si>
  <si>
    <t>ERR2098500</t>
  </si>
  <si>
    <t>ftp.sra.ebi.ac.uk/vol1/fastq/ERR209/000/ERR2098500/ERR2098500_1.fastq.gz;ftp.sra.ebi.ac.uk/vol1/fastq/ERR209/000/ERR2098500/ERR2098500_2.fastq.gz</t>
  </si>
  <si>
    <t>ERX2155786</t>
  </si>
  <si>
    <t>ERR2098474</t>
  </si>
  <si>
    <t>ftp.sra.ebi.ac.uk/vol1/fastq/ERR209/004/ERR2098474/ERR2098474_1.fastq.gz;ftp.sra.ebi.ac.uk/vol1/fastq/ERR209/004/ERR2098474/ERR2098474_2.fastq.gz</t>
  </si>
  <si>
    <t>BZZ_CGOSTA_1_HNTHMBCXY.12BA170</t>
  </si>
  <si>
    <t>ERX2155787</t>
  </si>
  <si>
    <t>ERR2098475</t>
  </si>
  <si>
    <t>ftp.sra.ebi.ac.uk/vol1/fastq/ERR209/005/ERR2098475/ERR2098475_1.fastq.gz;ftp.sra.ebi.ac.uk/vol1/fastq/ERR209/005/ERR2098475/ERR2098475_2.fastq.gz</t>
  </si>
  <si>
    <t>BZZ_CHOSTA_1_HNTHMBCXY.12BA182</t>
  </si>
  <si>
    <t>ERX2155788</t>
  </si>
  <si>
    <t>ERR2098476</t>
  </si>
  <si>
    <t>ftp.sra.ebi.ac.uk/vol1/fastq/ERR209/006/ERR2098476/ERR2098476_1.fastq.gz;ftp.sra.ebi.ac.uk/vol1/fastq/ERR209/006/ERR2098476/ERR2098476_2.fastq.gz</t>
  </si>
  <si>
    <t>BZZ_CIOSTA_1_HNTHMBCXY.12BA099</t>
  </si>
  <si>
    <t>ERX2155808</t>
  </si>
  <si>
    <t>ERR2098496</t>
  </si>
  <si>
    <t>ftp.sra.ebi.ac.uk/vol1/fastq/ERR209/006/ERR2098496/ERR2098496_1.fastq.gz;ftp.sra.ebi.ac.uk/vol1/fastq/ERR209/006/ERR2098496/ERR2098496_2.fastq.gz</t>
  </si>
  <si>
    <t>BZZ_DAOSTA_1_HNTHMBCXY.12BA124</t>
  </si>
  <si>
    <t>ERX2155795</t>
  </si>
  <si>
    <t>ERR2098483</t>
  </si>
  <si>
    <t>ftp.sra.ebi.ac.uk/vol1/fastq/ERR209/003/ERR2098483/ERR2098483_1.fastq.gz;ftp.sra.ebi.ac.uk/vol1/fastq/ERR209/003/ERR2098483/ERR2098483_2.fastq.gz</t>
  </si>
  <si>
    <t>BZZ_CPOSTA_1_HNTHMBCXY.12BA183</t>
  </si>
  <si>
    <t>ERX2155797</t>
  </si>
  <si>
    <t>ERR2098485</t>
  </si>
  <si>
    <t>ftp.sra.ebi.ac.uk/vol1/fastq/ERR209/005/ERR2098485/ERR2098485_1.fastq.gz;ftp.sra.ebi.ac.uk/vol1/fastq/ERR209/005/ERR2098485/ERR2098485_2.fastq.gz</t>
  </si>
  <si>
    <t>BZZ_CROSTA_1_HNTHMBCXY.12BA112</t>
  </si>
  <si>
    <t>ERX2252605</t>
  </si>
  <si>
    <t>ERR2196991</t>
  </si>
  <si>
    <t>ftp.sra.ebi.ac.uk/vol1/fastq/ERR219/001/ERR2196991/ERR2196991_1.fastq.gz;ftp.sra.ebi.ac.uk/vol1/fastq/ERR219/001/ERR2196991/ERR2196991_2.fastq.gz</t>
  </si>
  <si>
    <t>BZZ_DU</t>
  </si>
  <si>
    <t>BZZ_DUOSTA_1_B9T4V.12BA217</t>
  </si>
  <si>
    <t>ERX2155815</t>
  </si>
  <si>
    <t>ERR2098503</t>
  </si>
  <si>
    <t>ftp.sra.ebi.ac.uk/vol1/fastq/ERR209/003/ERR2098503/ERR2098503_1.fastq.gz;ftp.sra.ebi.ac.uk/vol1/fastq/ERR209/003/ERR2098503/ERR2098503_2.fastq.gz</t>
  </si>
  <si>
    <t>BZZ_DGOSTA_1_HNTHMBCXY.12BA184</t>
  </si>
  <si>
    <t>ERX2155816</t>
  </si>
  <si>
    <t>ERR2098504</t>
  </si>
  <si>
    <t>ftp.sra.ebi.ac.uk/vol1/fastq/ERR209/004/ERR2098504/ERR2098504_1.fastq.gz;ftp.sra.ebi.ac.uk/vol1/fastq/ERR209/004/ERR2098504/ERR2098504_2.fastq.gz</t>
  </si>
  <si>
    <t>BZZ_DHOSTA_1_HNTHMBCXY.12BA101</t>
  </si>
  <si>
    <t>ERX2155813</t>
  </si>
  <si>
    <t>ERR2098501</t>
  </si>
  <si>
    <t>ftp.sra.ebi.ac.uk/vol1/fastq/ERR209/001/ERR2098501/ERR2098501_1.fastq.gz;ftp.sra.ebi.ac.uk/vol1/fastq/ERR209/001/ERR2098501/ERR2098501_2.fastq.gz</t>
  </si>
  <si>
    <t>BZZ_DEOSTA_1_HNTHMBCXY.12BA102</t>
  </si>
  <si>
    <t>ERX2155826</t>
  </si>
  <si>
    <t>ERR2098514</t>
  </si>
  <si>
    <t>ftp.sra.ebi.ac.uk/vol1/fastq/ERR209/004/ERR2098514/ERR2098514_1.fastq.gz;ftp.sra.ebi.ac.uk/vol1/fastq/ERR209/004/ERR2098514/ERR2098514_2.fastq.gz</t>
  </si>
  <si>
    <t>BZZ_DOOSTA_1_HNTHMBCXY.12BA151</t>
  </si>
  <si>
    <t>ERX2155814</t>
  </si>
  <si>
    <t>ERR2098502</t>
  </si>
  <si>
    <t>ftp.sra.ebi.ac.uk/vol1/fastq/ERR209/002/ERR2098502/ERR2098502_1.fastq.gz;ftp.sra.ebi.ac.uk/vol1/fastq/ERR209/002/ERR2098502/ERR2098502_2.fastq.gz</t>
  </si>
  <si>
    <t>BZZ_DFOSTA_1_HNTHMBCXY.12BA114</t>
  </si>
  <si>
    <t>ERX2155817</t>
  </si>
  <si>
    <t>ERR2098505</t>
  </si>
  <si>
    <t>ftp.sra.ebi.ac.uk/vol1/fastq/ERR209/005/ERR2098505/ERR2098505_1.fastq.gz;ftp.sra.ebi.ac.uk/vol1/fastq/ERR209/005/ERR2098505/ERR2098505_2.fastq.gz</t>
  </si>
  <si>
    <t>BZZ_DIOSTA_1_HNTHMBCXY.12BA138</t>
  </si>
  <si>
    <t>ERX2155818</t>
  </si>
  <si>
    <t>ERR2098506</t>
  </si>
  <si>
    <t>ftp.sra.ebi.ac.uk/vol1/fastq/ERR209/006/ERR2098506/ERR2098506_1.fastq.gz;ftp.sra.ebi.ac.uk/vol1/fastq/ERR209/006/ERR2098506/ERR2098506_2.fastq.gz</t>
  </si>
  <si>
    <t>BZZ_DJOSTA_1_HNTHMBCXY.12BA126</t>
  </si>
  <si>
    <t>ERX2155819</t>
  </si>
  <si>
    <t>ERR2098507</t>
  </si>
  <si>
    <t>ftp.sra.ebi.ac.uk/vol1/fastq/ERR209/007/ERR2098507/ERR2098507_1.fastq.gz;ftp.sra.ebi.ac.uk/vol1/fastq/ERR209/007/ERR2098507/ERR2098507_2.fastq.gz</t>
  </si>
  <si>
    <t>CAN_AABAOSTA_1_HNTHMBCXY.12BA162</t>
  </si>
  <si>
    <t>ERX2252606</t>
  </si>
  <si>
    <t>ERR2196992</t>
  </si>
  <si>
    <t>ftp.sra.ebi.ac.uk/vol1/fastq/ERR219/002/ERR2196992/ERR2196992_1.fastq.gz;ftp.sra.ebi.ac.uk/vol1/fastq/ERR219/002/ERR2196992/ERR2196992_2.fastq.gz</t>
  </si>
  <si>
    <t>CAN_AADI</t>
  </si>
  <si>
    <t>CAN_AADIOSTA_1_B9T4V.12BA241</t>
  </si>
  <si>
    <t>ERX2155827</t>
  </si>
  <si>
    <t>ERR2098515</t>
  </si>
  <si>
    <t>ftp.sra.ebi.ac.uk/vol1/fastq/ERR209/005/ERR2098515/ERR2098515_1.fastq.gz;ftp.sra.ebi.ac.uk/vol1/fastq/ERR209/005/ERR2098515/ERR2098515_2.fastq.gz</t>
  </si>
  <si>
    <t>CAN_AABDOSTA_1_HNTHMBCXY.12BA175</t>
  </si>
  <si>
    <t>ERX2252608</t>
  </si>
  <si>
    <t>ERR2196994</t>
  </si>
  <si>
    <t>ftp.sra.ebi.ac.uk/vol1/fastq/ERR219/004/ERR2196994/ERR2196994_1.fastq.gz;ftp.sra.ebi.ac.uk/vol1/fastq/ERR219/004/ERR2196994/ERR2196994_2.fastq.gz</t>
  </si>
  <si>
    <t>CAN_AADK</t>
  </si>
  <si>
    <t>CAN_AADKOSTA_1_B9T4V.12BA265</t>
  </si>
  <si>
    <t>ERX2155820</t>
  </si>
  <si>
    <t>ERR2098508</t>
  </si>
  <si>
    <t>ftp.sra.ebi.ac.uk/vol1/fastq/ERR209/008/ERR2098508/ERR2098508_1.fastq.gz;ftp.sra.ebi.ac.uk/vol1/fastq/ERR209/008/ERR2098508/ERR2098508_2.fastq.gz</t>
  </si>
  <si>
    <t>CAN_AABBOSTA_1_HNTHMBCXY.12BA174</t>
  </si>
  <si>
    <t>ERX2252607</t>
  </si>
  <si>
    <t>ERR2196993</t>
  </si>
  <si>
    <t>ftp.sra.ebi.ac.uk/vol1/fastq/ERR219/003/ERR2196993/ERR2196993_1.fastq.gz;ftp.sra.ebi.ac.uk/vol1/fastq/ERR219/003/ERR2196993/ERR2196993_2.fastq.gz</t>
  </si>
  <si>
    <t>CAN_AADJ</t>
  </si>
  <si>
    <t>CAN_AADJOSTA_1_B9T4V.12BA253</t>
  </si>
  <si>
    <t>ERX2155828</t>
  </si>
  <si>
    <t>ERR2098516</t>
  </si>
  <si>
    <t>ftp.sra.ebi.ac.uk/vol1/fastq/ERR209/006/ERR2098516/ERR2098516_1.fastq.gz;ftp.sra.ebi.ac.uk/vol1/fastq/ERR209/006/ERR2098516/ERR2098516_2.fastq.gz</t>
  </si>
  <si>
    <t>CAN_AABEOSTA_1_HNTHMBCXY.12BA187</t>
  </si>
  <si>
    <t>ERX2252609</t>
  </si>
  <si>
    <t>ERR2196995</t>
  </si>
  <si>
    <t>ftp.sra.ebi.ac.uk/vol1/fastq/ERR219/005/ERR2196995/ERR2196995_1.fastq.gz;ftp.sra.ebi.ac.uk/vol1/fastq/ERR219/005/ERR2196995/ERR2196995_2.fastq.gz</t>
  </si>
  <si>
    <t>CAN_AADL</t>
  </si>
  <si>
    <t>CAN_AADLOSTA_1_B9T4V.12BA277</t>
  </si>
  <si>
    <t>only rep2 were used for final analyses</t>
  </si>
  <si>
    <t>ERX2155777</t>
  </si>
  <si>
    <t>ERR2098465</t>
  </si>
  <si>
    <t>Batch 1 - sequencing replicate 1</t>
  </si>
  <si>
    <t>Run_B8HLB</t>
  </si>
  <si>
    <t>BZZ_BZOSTA_1_1_B8HLB.12BA181</t>
  </si>
  <si>
    <t>ERX2155780</t>
  </si>
  <si>
    <t>ERR2098468</t>
  </si>
  <si>
    <t>BZZ_CBOSTA_1_1_B8HLB.12BA110</t>
  </si>
  <si>
    <t>ERX2155773</t>
  </si>
  <si>
    <t>ERR2098462</t>
  </si>
  <si>
    <t>BZZ_BXOSTA_1_1_B8HLB.12BA157</t>
  </si>
  <si>
    <t>ERR2098460</t>
  </si>
  <si>
    <t>BZZ_BWOSTA_1_1_B8HLB.12BA133</t>
  </si>
  <si>
    <t>ERX2155799</t>
  </si>
  <si>
    <t>ERR2098487</t>
  </si>
  <si>
    <t>BZZ_CTOSTA_1_1_B8HLB.12BA137</t>
  </si>
  <si>
    <t>ERX2155801</t>
  </si>
  <si>
    <t>ERR2098489</t>
  </si>
  <si>
    <t>BZZ_CUOSTA_1_1_B8HLB.12BA125</t>
  </si>
  <si>
    <t>ERX2155823</t>
  </si>
  <si>
    <t>ERR2098511</t>
  </si>
  <si>
    <t>Batch 2 - sequencing replicate 1</t>
  </si>
  <si>
    <t>BZZ_DMOSTA_1_1_B8HLB.12BA127</t>
  </si>
  <si>
    <t>ERX2155811</t>
  </si>
  <si>
    <t>ERR2098499</t>
  </si>
  <si>
    <t>BZZ_DDOSTA_1_1_B8HLB.12BA136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</si>
</sst>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m/dd/yyyy"/>
  </numFmts>
  <fonts count="37">
    <font>
      <sz val="11"/>
      <color rgb="FF000000"/>
      <name val="Calibri"/>
      <scheme val="minor"/>
    </font>
    <font>
      <b/>
      <u/>
      <sz val="14"/>
      <color rgb="FF000000"/>
      <name val="Calibri"/>
    </font>
    <font>
      <sz val="12"/>
      <color rgb="FF000000"/>
      <name val="Calibri"/>
      <scheme val="minor"/>
    </font>
    <font>
      <sz val="11"/>
      <color rgb="FF000000"/>
      <name val="Calibri"/>
    </font>
    <font>
      <b/>
      <sz val="11"/>
      <color rgb="FF000000"/>
      <name val="Calibri"/>
    </font>
    <font>
      <u/>
      <sz val="11"/>
      <color rgb="FF0563C1"/>
      <name val="Calibri"/>
    </font>
    <font>
      <u/>
      <sz val="11"/>
      <color rgb="FF0563C1"/>
      <name val="Calibri"/>
    </font>
    <font>
      <b/>
      <sz val="11"/>
      <color theme="1"/>
      <name val="Calibri"/>
    </font>
    <font>
      <b/>
      <sz val="11"/>
      <color rgb="FF0000FF"/>
      <name val="Calibri"/>
    </font>
    <font>
      <b/>
      <u/>
      <sz val="11"/>
      <color rgb="FF0000FF"/>
      <name val="Calibri"/>
    </font>
    <font>
      <sz val="11"/>
      <color rgb="FF0000FF"/>
      <name val="Calibri"/>
    </font>
    <font>
      <sz val="11"/>
      <color theme="1"/>
      <name val="Calibri"/>
    </font>
    <font>
      <sz val="11"/>
      <color rgb="FF00B050"/>
      <name val="Calibri"/>
    </font>
    <font>
      <sz val="11"/>
      <color rgb="FF0070C0"/>
      <name val="Calibri"/>
    </font>
    <font>
      <sz val="11"/>
      <color rgb="FFCC0000"/>
      <name val="Calibri"/>
    </font>
    <font>
      <sz val="11"/>
      <color theme="1"/>
      <name val="Cambria"/>
    </font>
    <font>
      <sz val="11"/>
      <color rgb="FF000000"/>
      <name val="Cambria"/>
    </font>
    <font>
      <sz val="11"/>
      <color rgb="FFB7B7B7"/>
      <name val="Calibri"/>
    </font>
    <font>
      <sz val="11"/>
      <color rgb="FFB7B7B7"/>
      <name val="Cambria"/>
    </font>
    <font>
      <sz val="11"/>
      <color rgb="FFD9D9D9"/>
      <name val="Calibri"/>
    </font>
    <font>
      <sz val="11"/>
      <color rgb="FFD9D9D9"/>
      <name val="Cambria"/>
    </font>
    <font>
      <sz val="11"/>
      <color rgb="FFCCCCCC"/>
      <name val="Calibri"/>
    </font>
    <font>
      <sz val="11"/>
      <color rgb="FFCCCCCC"/>
      <name val="Cambria"/>
    </font>
    <font>
      <b/>
      <sz val="11"/>
      <color theme="1"/>
      <name val="Cambria"/>
    </font>
    <font>
      <b/>
      <sz val="11"/>
      <color rgb="FFCC0000"/>
      <name val="Calibri"/>
    </font>
    <font>
      <b/>
      <sz val="11"/>
      <color rgb="FFCC0000"/>
      <name val="Cambria"/>
    </font>
    <font>
      <sz val="11"/>
      <color rgb="FFCC0000"/>
      <name val="Cambria"/>
    </font>
    <font>
      <sz val="11"/>
      <color rgb="FF0000FF"/>
      <name val="Cambria"/>
    </font>
    <font>
      <sz val="11"/>
      <color rgb="FFCC0000"/>
      <name val="Inconsolata"/>
    </font>
    <font>
      <sz val="11"/>
      <color rgb="FF000000"/>
      <name val="Inconsolata"/>
    </font>
    <font>
      <b/>
      <sz val="14"/>
      <color rgb="FF000000"/>
      <name val="Calibri"/>
    </font>
    <font>
      <sz val="14"/>
      <color rgb="FF000000"/>
      <name val="Calibri"/>
    </font>
    <font>
      <u/>
      <sz val="14"/>
      <color rgb="FF1155CC"/>
      <name val="Calibri"/>
    </font>
    <font>
      <b/>
      <i/>
      <sz val="11"/>
      <color rgb="FF000000"/>
      <name val="Calibri"/>
    </font>
    <font>
      <b/>
      <i/>
      <sz val="11"/>
      <color theme="1"/>
      <name val="Calibri"/>
    </font>
    <font>
      <i/>
      <sz val="11"/>
      <color theme="1"/>
      <name val="Calibri"/>
    </font>
    <font>
      <i/>
      <sz val="11"/>
      <color rgb="FF000000"/>
      <name val="Calibri"/>
    </font>
  </fonts>
  <fills count="11">
    <fill>
      <patternFill patternType="none"/>
    </fill>
    <fill>
      <patternFill patternType="gray125"/>
    </fill>
    <fill>
      <patternFill patternType="solid">
        <fgColor rgb="FFFFFFFF"/>
        <bgColor rgb="FFFFFFFF"/>
      </patternFill>
    </fill>
    <fill>
      <patternFill patternType="solid">
        <fgColor rgb="FFD9E2F3"/>
        <bgColor rgb="FFD9E2F3"/>
      </patternFill>
    </fill>
    <fill>
      <patternFill patternType="solid">
        <fgColor rgb="FFE2EFD9"/>
        <bgColor rgb="FFE2EFD9"/>
      </patternFill>
    </fill>
    <fill>
      <patternFill patternType="solid">
        <fgColor rgb="FFFEF2CB"/>
        <bgColor rgb="FFFEF2CB"/>
      </patternFill>
    </fill>
    <fill>
      <patternFill patternType="solid">
        <fgColor rgb="FFFEC7BE"/>
        <bgColor rgb="FFFEC7BE"/>
      </patternFill>
    </fill>
    <fill>
      <patternFill patternType="solid">
        <fgColor rgb="FFFBE4D5"/>
        <bgColor rgb="FFFBE4D5"/>
      </patternFill>
    </fill>
    <fill>
      <patternFill patternType="solid">
        <fgColor rgb="FFFFF2CC"/>
        <bgColor rgb="FFFFF2CC"/>
      </patternFill>
    </fill>
    <fill>
      <patternFill patternType="solid">
        <fgColor rgb="FF00FFFF"/>
        <bgColor rgb="FF00FFFF"/>
      </patternFill>
    </fill>
    <fill>
      <patternFill patternType="solid">
        <fgColor rgb="FFFFFF00"/>
        <bgColor rgb="FFFFFF00"/>
      </patternFill>
    </fill>
  </fills>
  <borders count="4">
    <border>
      <left/>
      <right/>
      <top/>
      <bottom/>
      <diagonal/>
    </border>
    <border>
      <left/>
      <right/>
      <top/>
      <bottom style="thin">
        <color rgb="FF000000"/>
      </bottom>
      <diagonal/>
    </border>
    <border>
      <left/>
      <right/>
      <top/>
      <bottom style="thin">
        <color rgb="FF000000"/>
      </bottom>
      <diagonal/>
    </border>
    <border>
      <left/>
      <right/>
      <top/>
      <bottom/>
      <diagonal/>
    </border>
  </borders>
  <cellStyleXfs count="1">
    <xf numFmtId="0" fontId="0" fillId="0" borderId="0"/>
  </cellStyleXfs>
  <cellXfs count="291">
    <xf numFmtId="0" fontId="0" fillId="0" borderId="0" xfId="0" applyFont="1" applyAlignment="1"/>
    <xf numFmtId="0" fontId="1" fillId="0" borderId="1" xfId="0" applyFont="1" applyBorder="1" applyAlignment="1">
      <alignment wrapText="1"/>
    </xf>
    <xf numFmtId="0" fontId="2" fillId="2" borderId="2" xfId="0" applyFont="1" applyFill="1" applyBorder="1" applyAlignment="1">
      <alignment vertical="top" wrapText="1"/>
    </xf>
    <xf numFmtId="0" fontId="4" fillId="0" borderId="0" xfId="0" applyFont="1" applyAlignment="1"/>
    <xf numFmtId="0" fontId="3" fillId="0" borderId="0" xfId="0" applyFont="1" applyAlignment="1"/>
    <xf numFmtId="0" fontId="4" fillId="0" borderId="0" xfId="0" applyFont="1" applyAlignment="1">
      <alignment wrapText="1"/>
    </xf>
    <xf numFmtId="0" fontId="3" fillId="3" borderId="3" xfId="0" applyFont="1" applyFill="1" applyBorder="1" applyAlignment="1"/>
    <xf numFmtId="0" fontId="3" fillId="3" borderId="3" xfId="0" applyFont="1" applyFill="1" applyBorder="1" applyAlignment="1">
      <alignment horizontal="left" vertical="top"/>
    </xf>
    <xf numFmtId="164" fontId="3" fillId="3" borderId="3" xfId="0" applyNumberFormat="1" applyFont="1" applyFill="1" applyBorder="1" applyAlignment="1"/>
    <xf numFmtId="0" fontId="4" fillId="3" borderId="3" xfId="0" applyFont="1" applyFill="1" applyBorder="1" applyAlignment="1"/>
    <xf numFmtId="164" fontId="4" fillId="3" borderId="3" xfId="0" applyNumberFormat="1" applyFont="1" applyFill="1" applyBorder="1" applyAlignment="1"/>
    <xf numFmtId="0" fontId="5" fillId="3" borderId="3" xfId="0" applyFont="1" applyFill="1" applyBorder="1" applyAlignment="1"/>
    <xf numFmtId="0" fontId="3" fillId="4" borderId="3" xfId="0" applyFont="1" applyFill="1" applyBorder="1" applyAlignment="1"/>
    <xf numFmtId="0" fontId="3" fillId="4" borderId="3" xfId="0" applyFont="1" applyFill="1" applyBorder="1" applyAlignment="1">
      <alignment horizontal="left" vertical="top"/>
    </xf>
    <xf numFmtId="164" fontId="3" fillId="4" borderId="3" xfId="0" applyNumberFormat="1" applyFont="1" applyFill="1" applyBorder="1" applyAlignment="1"/>
    <xf numFmtId="0" fontId="4" fillId="4" borderId="3" xfId="0" applyFont="1" applyFill="1" applyBorder="1" applyAlignment="1"/>
    <xf numFmtId="0" fontId="3" fillId="5" borderId="3" xfId="0" applyFont="1" applyFill="1" applyBorder="1" applyAlignment="1"/>
    <xf numFmtId="0" fontId="3" fillId="5" borderId="3" xfId="0" applyFont="1" applyFill="1" applyBorder="1" applyAlignment="1">
      <alignment horizontal="left" vertical="top"/>
    </xf>
    <xf numFmtId="164" fontId="3" fillId="5" borderId="3" xfId="0" applyNumberFormat="1" applyFont="1" applyFill="1" applyBorder="1" applyAlignment="1"/>
    <xf numFmtId="0" fontId="6" fillId="5" borderId="3" xfId="0" applyFont="1" applyFill="1" applyBorder="1" applyAlignment="1"/>
    <xf numFmtId="0" fontId="3" fillId="0" borderId="0" xfId="0" applyFont="1" applyAlignment="1">
      <alignment horizontal="left" vertical="top"/>
    </xf>
    <xf numFmtId="164" fontId="3" fillId="0" borderId="0" xfId="0" applyNumberFormat="1" applyFont="1" applyAlignment="1"/>
    <xf numFmtId="0" fontId="4" fillId="6" borderId="3" xfId="0" applyFont="1" applyFill="1" applyBorder="1" applyAlignment="1"/>
    <xf numFmtId="0" fontId="4" fillId="6" borderId="3" xfId="0" applyFont="1" applyFill="1" applyBorder="1" applyAlignment="1">
      <alignment horizontal="left" vertical="top"/>
    </xf>
    <xf numFmtId="0" fontId="3" fillId="6" borderId="3" xfId="0" applyFont="1" applyFill="1" applyBorder="1" applyAlignment="1"/>
    <xf numFmtId="164" fontId="4" fillId="6" borderId="3" xfId="0" applyNumberFormat="1" applyFont="1" applyFill="1" applyBorder="1" applyAlignment="1"/>
    <xf numFmtId="0" fontId="4" fillId="4" borderId="3" xfId="0" applyFont="1" applyFill="1" applyBorder="1" applyAlignment="1">
      <alignment horizontal="left" vertical="top"/>
    </xf>
    <xf numFmtId="164" fontId="4" fillId="4" borderId="3" xfId="0" applyNumberFormat="1" applyFont="1" applyFill="1" applyBorder="1" applyAlignment="1"/>
    <xf numFmtId="0" fontId="4" fillId="5" borderId="3" xfId="0" applyFont="1" applyFill="1" applyBorder="1" applyAlignment="1"/>
    <xf numFmtId="0" fontId="4" fillId="5" borderId="3" xfId="0" applyFont="1" applyFill="1" applyBorder="1" applyAlignment="1">
      <alignment horizontal="left" vertical="top"/>
    </xf>
    <xf numFmtId="164" fontId="4" fillId="5" borderId="3" xfId="0" applyNumberFormat="1" applyFont="1" applyFill="1" applyBorder="1" applyAlignment="1"/>
    <xf numFmtId="1" fontId="3" fillId="6" borderId="3" xfId="0" applyNumberFormat="1" applyFont="1" applyFill="1" applyBorder="1" applyAlignment="1"/>
    <xf numFmtId="1" fontId="3" fillId="6" borderId="3" xfId="0" applyNumberFormat="1" applyFont="1" applyFill="1" applyBorder="1" applyAlignment="1">
      <alignment horizontal="left" vertical="top"/>
    </xf>
    <xf numFmtId="1" fontId="3" fillId="6" borderId="3" xfId="0" applyNumberFormat="1" applyFont="1" applyFill="1" applyBorder="1" applyAlignment="1">
      <alignment horizontal="right"/>
    </xf>
    <xf numFmtId="164" fontId="3" fillId="6" borderId="3" xfId="0" applyNumberFormat="1" applyFont="1" applyFill="1" applyBorder="1" applyAlignment="1"/>
    <xf numFmtId="0" fontId="3" fillId="6" borderId="3" xfId="0" applyFont="1" applyFill="1" applyBorder="1" applyAlignment="1">
      <alignment horizontal="left" vertical="top"/>
    </xf>
    <xf numFmtId="0" fontId="3" fillId="7" borderId="3" xfId="0" applyFont="1" applyFill="1" applyBorder="1" applyAlignment="1"/>
    <xf numFmtId="0" fontId="3" fillId="7" borderId="3" xfId="0" applyFont="1" applyFill="1" applyBorder="1" applyAlignment="1">
      <alignment horizontal="left" vertical="top"/>
    </xf>
    <xf numFmtId="164" fontId="3" fillId="7" borderId="3" xfId="0" applyNumberFormat="1" applyFont="1" applyFill="1" applyBorder="1" applyAlignment="1"/>
    <xf numFmtId="0" fontId="7" fillId="0" borderId="0" xfId="0" applyFont="1" applyAlignment="1">
      <alignment horizontal="left"/>
    </xf>
    <xf numFmtId="0" fontId="8" fillId="0" borderId="0" xfId="0" applyFont="1" applyAlignment="1">
      <alignment horizontal="left"/>
    </xf>
    <xf numFmtId="0" fontId="4" fillId="0" borderId="0" xfId="0" applyFont="1" applyAlignment="1">
      <alignment horizontal="left"/>
    </xf>
    <xf numFmtId="0" fontId="9" fillId="0" borderId="0" xfId="0" applyFont="1" applyAlignment="1">
      <alignment horizontal="left"/>
    </xf>
    <xf numFmtId="0" fontId="10" fillId="0" borderId="0" xfId="0" applyFont="1" applyAlignment="1"/>
    <xf numFmtId="0" fontId="11" fillId="0" borderId="0" xfId="0" applyFont="1" applyAlignment="1"/>
    <xf numFmtId="0" fontId="3" fillId="3" borderId="3" xfId="0" applyFont="1" applyFill="1" applyBorder="1" applyAlignment="1">
      <alignment horizontal="right"/>
    </xf>
    <xf numFmtId="0" fontId="3" fillId="3" borderId="3" xfId="0" applyFont="1" applyFill="1" applyBorder="1" applyAlignment="1">
      <alignment horizontal="right" vertical="top"/>
    </xf>
    <xf numFmtId="11" fontId="10" fillId="3" borderId="3" xfId="0" applyNumberFormat="1" applyFont="1" applyFill="1" applyBorder="1" applyAlignment="1">
      <alignment horizontal="right"/>
    </xf>
    <xf numFmtId="11" fontId="3" fillId="3" borderId="3" xfId="0" applyNumberFormat="1" applyFont="1" applyFill="1" applyBorder="1" applyAlignment="1">
      <alignment horizontal="right"/>
    </xf>
    <xf numFmtId="11" fontId="11" fillId="3" borderId="3" xfId="0" applyNumberFormat="1" applyFont="1" applyFill="1" applyBorder="1" applyAlignment="1">
      <alignment horizontal="right"/>
    </xf>
    <xf numFmtId="0" fontId="4" fillId="3" borderId="3" xfId="0" applyFont="1" applyFill="1" applyBorder="1" applyAlignment="1">
      <alignment horizontal="right"/>
    </xf>
    <xf numFmtId="11" fontId="8" fillId="3" borderId="3" xfId="0" applyNumberFormat="1" applyFont="1" applyFill="1" applyBorder="1" applyAlignment="1">
      <alignment horizontal="right"/>
    </xf>
    <xf numFmtId="11" fontId="4" fillId="3" borderId="3" xfId="0" applyNumberFormat="1" applyFont="1" applyFill="1" applyBorder="1" applyAlignment="1">
      <alignment horizontal="right"/>
    </xf>
    <xf numFmtId="11" fontId="7" fillId="3" borderId="3" xfId="0" applyNumberFormat="1" applyFont="1" applyFill="1" applyBorder="1" applyAlignment="1">
      <alignment horizontal="right"/>
    </xf>
    <xf numFmtId="0" fontId="3" fillId="4" borderId="3" xfId="0" applyFont="1" applyFill="1" applyBorder="1" applyAlignment="1">
      <alignment horizontal="right"/>
    </xf>
    <xf numFmtId="0" fontId="3" fillId="4" borderId="3" xfId="0" applyFont="1" applyFill="1" applyBorder="1" applyAlignment="1">
      <alignment horizontal="right" vertical="top"/>
    </xf>
    <xf numFmtId="11" fontId="10" fillId="4" borderId="3" xfId="0" applyNumberFormat="1" applyFont="1" applyFill="1" applyBorder="1" applyAlignment="1">
      <alignment horizontal="right"/>
    </xf>
    <xf numFmtId="11" fontId="3" fillId="4" borderId="3" xfId="0" applyNumberFormat="1" applyFont="1" applyFill="1" applyBorder="1" applyAlignment="1">
      <alignment horizontal="right"/>
    </xf>
    <xf numFmtId="11" fontId="11" fillId="4" borderId="3" xfId="0" applyNumberFormat="1" applyFont="1" applyFill="1" applyBorder="1" applyAlignment="1">
      <alignment horizontal="right"/>
    </xf>
    <xf numFmtId="11" fontId="4" fillId="4" borderId="3" xfId="0" applyNumberFormat="1" applyFont="1" applyFill="1" applyBorder="1" applyAlignment="1">
      <alignment horizontal="right"/>
    </xf>
    <xf numFmtId="0" fontId="3" fillId="5" borderId="3" xfId="0" applyFont="1" applyFill="1" applyBorder="1" applyAlignment="1">
      <alignment horizontal="right"/>
    </xf>
    <xf numFmtId="0" fontId="3" fillId="5" borderId="3" xfId="0" applyFont="1" applyFill="1" applyBorder="1" applyAlignment="1">
      <alignment horizontal="right" vertical="top"/>
    </xf>
    <xf numFmtId="11" fontId="10" fillId="5" borderId="3" xfId="0" applyNumberFormat="1" applyFont="1" applyFill="1" applyBorder="1" applyAlignment="1">
      <alignment horizontal="right"/>
    </xf>
    <xf numFmtId="11" fontId="3" fillId="5" borderId="3" xfId="0" applyNumberFormat="1" applyFont="1" applyFill="1" applyBorder="1" applyAlignment="1">
      <alignment horizontal="right"/>
    </xf>
    <xf numFmtId="11" fontId="11" fillId="5" borderId="3" xfId="0" applyNumberFormat="1" applyFont="1" applyFill="1" applyBorder="1" applyAlignment="1">
      <alignment horizontal="right"/>
    </xf>
    <xf numFmtId="0" fontId="3" fillId="0" borderId="0" xfId="0" applyFont="1" applyAlignment="1">
      <alignment horizontal="right"/>
    </xf>
    <xf numFmtId="0" fontId="3" fillId="0" borderId="0" xfId="0" applyFont="1" applyAlignment="1">
      <alignment horizontal="right" vertical="top"/>
    </xf>
    <xf numFmtId="11" fontId="10" fillId="0" borderId="0" xfId="0" applyNumberFormat="1" applyFont="1" applyAlignment="1">
      <alignment horizontal="right"/>
    </xf>
    <xf numFmtId="11" fontId="3" fillId="0" borderId="0" xfId="0" applyNumberFormat="1" applyFont="1" applyAlignment="1">
      <alignment horizontal="right"/>
    </xf>
    <xf numFmtId="11" fontId="11" fillId="0" borderId="0" xfId="0" applyNumberFormat="1" applyFont="1" applyAlignment="1">
      <alignment horizontal="right"/>
    </xf>
    <xf numFmtId="0" fontId="3" fillId="6" borderId="3" xfId="0" applyFont="1" applyFill="1" applyBorder="1" applyAlignment="1">
      <alignment horizontal="right"/>
    </xf>
    <xf numFmtId="0" fontId="3" fillId="6" borderId="3" xfId="0" applyFont="1" applyFill="1" applyBorder="1" applyAlignment="1">
      <alignment horizontal="right" vertical="top"/>
    </xf>
    <xf numFmtId="11" fontId="10" fillId="6" borderId="3" xfId="0" applyNumberFormat="1" applyFont="1" applyFill="1" applyBorder="1" applyAlignment="1">
      <alignment horizontal="right"/>
    </xf>
    <xf numFmtId="11" fontId="3" fillId="6" borderId="3" xfId="0" applyNumberFormat="1" applyFont="1" applyFill="1" applyBorder="1" applyAlignment="1">
      <alignment horizontal="right"/>
    </xf>
    <xf numFmtId="11" fontId="11" fillId="6" borderId="3" xfId="0" applyNumberFormat="1" applyFont="1" applyFill="1" applyBorder="1" applyAlignment="1">
      <alignment horizontal="right"/>
    </xf>
    <xf numFmtId="0" fontId="4" fillId="6" borderId="3" xfId="0" applyFont="1" applyFill="1" applyBorder="1" applyAlignment="1">
      <alignment horizontal="right"/>
    </xf>
    <xf numFmtId="0" fontId="4" fillId="6" borderId="3" xfId="0" applyFont="1" applyFill="1" applyBorder="1" applyAlignment="1">
      <alignment horizontal="right" vertical="top"/>
    </xf>
    <xf numFmtId="11" fontId="8" fillId="6" borderId="3" xfId="0" applyNumberFormat="1" applyFont="1" applyFill="1" applyBorder="1" applyAlignment="1">
      <alignment horizontal="right"/>
    </xf>
    <xf numFmtId="11" fontId="4" fillId="6" borderId="3" xfId="0" applyNumberFormat="1" applyFont="1" applyFill="1" applyBorder="1" applyAlignment="1">
      <alignment horizontal="right"/>
    </xf>
    <xf numFmtId="11" fontId="7" fillId="6" borderId="3" xfId="0" applyNumberFormat="1" applyFont="1" applyFill="1" applyBorder="1" applyAlignment="1">
      <alignment horizontal="right"/>
    </xf>
    <xf numFmtId="0" fontId="4" fillId="4" borderId="3" xfId="0" applyFont="1" applyFill="1" applyBorder="1" applyAlignment="1">
      <alignment horizontal="right"/>
    </xf>
    <xf numFmtId="0" fontId="4" fillId="4" borderId="3" xfId="0" applyFont="1" applyFill="1" applyBorder="1" applyAlignment="1">
      <alignment horizontal="right" vertical="top"/>
    </xf>
    <xf numFmtId="11" fontId="8" fillId="4" borderId="3" xfId="0" applyNumberFormat="1" applyFont="1" applyFill="1" applyBorder="1" applyAlignment="1">
      <alignment horizontal="right"/>
    </xf>
    <xf numFmtId="11" fontId="7" fillId="4" borderId="3" xfId="0" applyNumberFormat="1" applyFont="1" applyFill="1" applyBorder="1" applyAlignment="1">
      <alignment horizontal="right"/>
    </xf>
    <xf numFmtId="0" fontId="4" fillId="5" borderId="3" xfId="0" applyFont="1" applyFill="1" applyBorder="1" applyAlignment="1">
      <alignment horizontal="right"/>
    </xf>
    <xf numFmtId="0" fontId="4" fillId="5" borderId="3" xfId="0" applyFont="1" applyFill="1" applyBorder="1" applyAlignment="1">
      <alignment horizontal="right" vertical="top"/>
    </xf>
    <xf numFmtId="11" fontId="8" fillId="5" borderId="3" xfId="0" applyNumberFormat="1" applyFont="1" applyFill="1" applyBorder="1" applyAlignment="1">
      <alignment horizontal="right"/>
    </xf>
    <xf numFmtId="11" fontId="4" fillId="5" borderId="3" xfId="0" applyNumberFormat="1" applyFont="1" applyFill="1" applyBorder="1" applyAlignment="1">
      <alignment horizontal="right"/>
    </xf>
    <xf numFmtId="11" fontId="7" fillId="5" borderId="3" xfId="0" applyNumberFormat="1" applyFont="1" applyFill="1" applyBorder="1" applyAlignment="1">
      <alignment horizontal="right"/>
    </xf>
    <xf numFmtId="0" fontId="3" fillId="7" borderId="3" xfId="0" applyFont="1" applyFill="1" applyBorder="1" applyAlignment="1">
      <alignment horizontal="right"/>
    </xf>
    <xf numFmtId="0" fontId="3" fillId="7" borderId="3" xfId="0" applyFont="1" applyFill="1" applyBorder="1" applyAlignment="1">
      <alignment horizontal="right" vertical="top"/>
    </xf>
    <xf numFmtId="11" fontId="10" fillId="7" borderId="3" xfId="0" applyNumberFormat="1" applyFont="1" applyFill="1" applyBorder="1" applyAlignment="1">
      <alignment horizontal="right"/>
    </xf>
    <xf numFmtId="11" fontId="3" fillId="7" borderId="3" xfId="0" applyNumberFormat="1" applyFont="1" applyFill="1" applyBorder="1" applyAlignment="1">
      <alignment horizontal="right"/>
    </xf>
    <xf numFmtId="11" fontId="11" fillId="7" borderId="3" xfId="0" applyNumberFormat="1" applyFont="1" applyFill="1" applyBorder="1" applyAlignment="1">
      <alignment horizontal="right"/>
    </xf>
    <xf numFmtId="0" fontId="4" fillId="0" borderId="0" xfId="0" applyFont="1" applyAlignment="1">
      <alignment horizontal="right"/>
    </xf>
    <xf numFmtId="0" fontId="4" fillId="0" borderId="0" xfId="0" applyFont="1" applyAlignment="1">
      <alignment horizontal="right" vertical="top"/>
    </xf>
    <xf numFmtId="11" fontId="8" fillId="0" borderId="0" xfId="0" applyNumberFormat="1" applyFont="1" applyAlignment="1">
      <alignment horizontal="right"/>
    </xf>
    <xf numFmtId="11" fontId="4" fillId="0" borderId="0" xfId="0" applyNumberFormat="1" applyFont="1" applyAlignment="1">
      <alignment horizontal="right"/>
    </xf>
    <xf numFmtId="11" fontId="7" fillId="0" borderId="0" xfId="0" applyNumberFormat="1" applyFont="1" applyAlignment="1">
      <alignment horizontal="right"/>
    </xf>
    <xf numFmtId="0" fontId="10" fillId="0" borderId="0" xfId="0" applyFont="1" applyAlignment="1">
      <alignment horizontal="right"/>
    </xf>
    <xf numFmtId="0" fontId="11" fillId="0" borderId="0" xfId="0" applyFont="1" applyAlignment="1">
      <alignment horizontal="right"/>
    </xf>
    <xf numFmtId="2" fontId="3" fillId="0" borderId="0" xfId="0" applyNumberFormat="1" applyFont="1" applyAlignment="1">
      <alignment horizontal="right"/>
    </xf>
    <xf numFmtId="0" fontId="12" fillId="0" borderId="0" xfId="0" applyFont="1" applyAlignment="1">
      <alignment horizontal="right"/>
    </xf>
    <xf numFmtId="0" fontId="13" fillId="0" borderId="0" xfId="0" applyFont="1" applyAlignment="1"/>
    <xf numFmtId="2" fontId="11" fillId="0" borderId="0" xfId="0" applyNumberFormat="1" applyFont="1" applyAlignment="1">
      <alignment horizontal="right"/>
    </xf>
    <xf numFmtId="2" fontId="4" fillId="0" borderId="0" xfId="0" applyNumberFormat="1" applyFont="1" applyAlignment="1"/>
    <xf numFmtId="4" fontId="4" fillId="0" borderId="0" xfId="0" applyNumberFormat="1" applyFont="1" applyAlignment="1"/>
    <xf numFmtId="4" fontId="4" fillId="0" borderId="0" xfId="0" applyNumberFormat="1" applyFont="1" applyAlignment="1">
      <alignment horizontal="left"/>
    </xf>
    <xf numFmtId="2" fontId="3" fillId="0" borderId="0" xfId="0" applyNumberFormat="1" applyFont="1" applyAlignment="1"/>
    <xf numFmtId="0" fontId="4" fillId="0" borderId="0" xfId="0" applyFont="1" applyAlignment="1">
      <alignment vertical="center"/>
    </xf>
    <xf numFmtId="0" fontId="8" fillId="0" borderId="0" xfId="0" applyFont="1" applyAlignment="1">
      <alignment horizontal="left" vertical="center"/>
    </xf>
    <xf numFmtId="2" fontId="3" fillId="0" borderId="0" xfId="0" applyNumberFormat="1" applyFont="1" applyAlignment="1">
      <alignment vertical="center"/>
    </xf>
    <xf numFmtId="4" fontId="4" fillId="0" borderId="0" xfId="0" applyNumberFormat="1" applyFont="1" applyAlignment="1">
      <alignment vertical="center"/>
    </xf>
    <xf numFmtId="0" fontId="3" fillId="0" borderId="0" xfId="0" applyFont="1" applyAlignment="1">
      <alignment vertical="center"/>
    </xf>
    <xf numFmtId="4" fontId="4" fillId="0" borderId="0" xfId="0" applyNumberFormat="1" applyFont="1" applyAlignment="1">
      <alignment horizontal="left" vertical="center"/>
    </xf>
    <xf numFmtId="4" fontId="14" fillId="0" borderId="0" xfId="0" applyNumberFormat="1" applyFont="1" applyAlignment="1">
      <alignment vertical="center"/>
    </xf>
    <xf numFmtId="0" fontId="15" fillId="0" borderId="0" xfId="0" applyFont="1" applyAlignment="1">
      <alignment vertical="center"/>
    </xf>
    <xf numFmtId="0" fontId="3" fillId="0" borderId="0" xfId="0" applyFont="1" applyAlignment="1">
      <alignment horizontal="center"/>
    </xf>
    <xf numFmtId="0" fontId="10" fillId="3" borderId="3" xfId="0" applyFont="1" applyFill="1" applyBorder="1" applyAlignment="1">
      <alignment horizontal="right"/>
    </xf>
    <xf numFmtId="0" fontId="10" fillId="3" borderId="3" xfId="0" applyFont="1" applyFill="1" applyBorder="1" applyAlignment="1"/>
    <xf numFmtId="1" fontId="10" fillId="3" borderId="3" xfId="0" applyNumberFormat="1" applyFont="1" applyFill="1" applyBorder="1" applyAlignment="1"/>
    <xf numFmtId="2" fontId="3" fillId="3" borderId="3" xfId="0" applyNumberFormat="1" applyFont="1" applyFill="1" applyBorder="1" applyAlignment="1"/>
    <xf numFmtId="4" fontId="3" fillId="3" borderId="3" xfId="0" applyNumberFormat="1" applyFont="1" applyFill="1" applyBorder="1" applyAlignment="1"/>
    <xf numFmtId="164" fontId="15" fillId="3" borderId="3" xfId="0" applyNumberFormat="1" applyFont="1" applyFill="1" applyBorder="1" applyAlignment="1"/>
    <xf numFmtId="4" fontId="3" fillId="3" borderId="3" xfId="0" applyNumberFormat="1" applyFont="1" applyFill="1" applyBorder="1" applyAlignment="1">
      <alignment horizontal="left"/>
    </xf>
    <xf numFmtId="0" fontId="8" fillId="3" borderId="3" xfId="0" applyFont="1" applyFill="1" applyBorder="1" applyAlignment="1">
      <alignment horizontal="right"/>
    </xf>
    <xf numFmtId="0" fontId="8" fillId="3" borderId="3" xfId="0" applyFont="1" applyFill="1" applyBorder="1" applyAlignment="1"/>
    <xf numFmtId="2" fontId="4" fillId="3" borderId="3" xfId="0" applyNumberFormat="1" applyFont="1" applyFill="1" applyBorder="1" applyAlignment="1"/>
    <xf numFmtId="4" fontId="4" fillId="3" borderId="3" xfId="0" applyNumberFormat="1" applyFont="1" applyFill="1" applyBorder="1" applyAlignment="1"/>
    <xf numFmtId="4" fontId="4" fillId="3" borderId="3" xfId="0" applyNumberFormat="1" applyFont="1" applyFill="1" applyBorder="1" applyAlignment="1">
      <alignment horizontal="left"/>
    </xf>
    <xf numFmtId="0" fontId="16" fillId="0" borderId="0" xfId="0" applyFont="1" applyAlignment="1"/>
    <xf numFmtId="0" fontId="17" fillId="0" borderId="0" xfId="0" applyFont="1" applyAlignment="1"/>
    <xf numFmtId="0" fontId="17" fillId="3" borderId="3" xfId="0" applyFont="1" applyFill="1" applyBorder="1" applyAlignment="1"/>
    <xf numFmtId="0" fontId="17" fillId="3" borderId="3" xfId="0" applyFont="1" applyFill="1" applyBorder="1" applyAlignment="1">
      <alignment horizontal="right"/>
    </xf>
    <xf numFmtId="2" fontId="17" fillId="3" borderId="3" xfId="0" applyNumberFormat="1" applyFont="1" applyFill="1" applyBorder="1" applyAlignment="1"/>
    <xf numFmtId="4" fontId="17" fillId="3" borderId="3" xfId="0" applyNumberFormat="1" applyFont="1" applyFill="1" applyBorder="1" applyAlignment="1"/>
    <xf numFmtId="0" fontId="15" fillId="3" borderId="3" xfId="0" applyFont="1" applyFill="1" applyBorder="1" applyAlignment="1"/>
    <xf numFmtId="4" fontId="17" fillId="3" borderId="3" xfId="0" applyNumberFormat="1" applyFont="1" applyFill="1" applyBorder="1" applyAlignment="1">
      <alignment horizontal="left"/>
    </xf>
    <xf numFmtId="164" fontId="17" fillId="3" borderId="3" xfId="0" applyNumberFormat="1" applyFont="1" applyFill="1" applyBorder="1" applyAlignment="1"/>
    <xf numFmtId="0" fontId="18" fillId="0" borderId="0" xfId="0" applyFont="1" applyAlignment="1"/>
    <xf numFmtId="0" fontId="10" fillId="4" borderId="3" xfId="0" applyFont="1" applyFill="1" applyBorder="1" applyAlignment="1">
      <alignment horizontal="right"/>
    </xf>
    <xf numFmtId="0" fontId="10" fillId="4" borderId="3" xfId="0" applyFont="1" applyFill="1" applyBorder="1" applyAlignment="1"/>
    <xf numFmtId="2" fontId="3" fillId="4" borderId="3" xfId="0" applyNumberFormat="1" applyFont="1" applyFill="1" applyBorder="1" applyAlignment="1"/>
    <xf numFmtId="4" fontId="3" fillId="4" borderId="3" xfId="0" applyNumberFormat="1" applyFont="1" applyFill="1" applyBorder="1" applyAlignment="1"/>
    <xf numFmtId="164" fontId="15" fillId="4" borderId="3" xfId="0" applyNumberFormat="1" applyFont="1" applyFill="1" applyBorder="1" applyAlignment="1"/>
    <xf numFmtId="4" fontId="3" fillId="4" borderId="3" xfId="0" applyNumberFormat="1" applyFont="1" applyFill="1" applyBorder="1" applyAlignment="1">
      <alignment horizontal="left"/>
    </xf>
    <xf numFmtId="4" fontId="3" fillId="4" borderId="3" xfId="0" applyNumberFormat="1" applyFont="1" applyFill="1" applyBorder="1" applyAlignment="1">
      <alignment horizontal="right"/>
    </xf>
    <xf numFmtId="0" fontId="10" fillId="5" borderId="3" xfId="0" applyFont="1" applyFill="1" applyBorder="1" applyAlignment="1">
      <alignment horizontal="right"/>
    </xf>
    <xf numFmtId="0" fontId="10" fillId="5" borderId="3" xfId="0" applyFont="1" applyFill="1" applyBorder="1" applyAlignment="1"/>
    <xf numFmtId="2" fontId="3" fillId="5" borderId="3" xfId="0" applyNumberFormat="1" applyFont="1" applyFill="1" applyBorder="1" applyAlignment="1"/>
    <xf numFmtId="4" fontId="3" fillId="5" borderId="3" xfId="0" applyNumberFormat="1" applyFont="1" applyFill="1" applyBorder="1" applyAlignment="1"/>
    <xf numFmtId="164" fontId="15" fillId="5" borderId="3" xfId="0" applyNumberFormat="1" applyFont="1" applyFill="1" applyBorder="1" applyAlignment="1"/>
    <xf numFmtId="4" fontId="3" fillId="5" borderId="3" xfId="0" applyNumberFormat="1" applyFont="1" applyFill="1" applyBorder="1" applyAlignment="1">
      <alignment horizontal="left"/>
    </xf>
    <xf numFmtId="0" fontId="19" fillId="0" borderId="0" xfId="0" applyFont="1" applyAlignment="1"/>
    <xf numFmtId="0" fontId="19" fillId="0" borderId="0" xfId="0" applyFont="1" applyAlignment="1">
      <alignment horizontal="right"/>
    </xf>
    <xf numFmtId="2" fontId="19" fillId="0" borderId="0" xfId="0" applyNumberFormat="1" applyFont="1" applyAlignment="1"/>
    <xf numFmtId="4" fontId="19" fillId="0" borderId="0" xfId="0" applyNumberFormat="1" applyFont="1" applyAlignment="1">
      <alignment horizontal="right"/>
    </xf>
    <xf numFmtId="4" fontId="19" fillId="0" borderId="0" xfId="0" applyNumberFormat="1" applyFont="1" applyAlignment="1">
      <alignment horizontal="left"/>
    </xf>
    <xf numFmtId="164" fontId="19" fillId="0" borderId="0" xfId="0" applyNumberFormat="1" applyFont="1" applyAlignment="1"/>
    <xf numFmtId="0" fontId="20" fillId="0" borderId="0" xfId="0" applyFont="1" applyAlignment="1"/>
    <xf numFmtId="0" fontId="21" fillId="0" borderId="0" xfId="0" applyFont="1" applyAlignment="1"/>
    <xf numFmtId="0" fontId="21" fillId="0" borderId="0" xfId="0" applyFont="1" applyAlignment="1">
      <alignment horizontal="right"/>
    </xf>
    <xf numFmtId="4" fontId="21" fillId="0" borderId="0" xfId="0" applyNumberFormat="1" applyFont="1" applyAlignment="1"/>
    <xf numFmtId="164" fontId="15" fillId="0" borderId="0" xfId="0" applyNumberFormat="1" applyFont="1" applyAlignment="1"/>
    <xf numFmtId="4" fontId="21" fillId="0" borderId="0" xfId="0" applyNumberFormat="1" applyFont="1" applyAlignment="1">
      <alignment horizontal="left"/>
    </xf>
    <xf numFmtId="0" fontId="22" fillId="0" borderId="0" xfId="0" applyFont="1" applyAlignment="1"/>
    <xf numFmtId="0" fontId="8" fillId="6" borderId="3" xfId="0" applyFont="1" applyFill="1" applyBorder="1" applyAlignment="1">
      <alignment horizontal="right"/>
    </xf>
    <xf numFmtId="0" fontId="8" fillId="6" borderId="3" xfId="0" applyFont="1" applyFill="1" applyBorder="1" applyAlignment="1"/>
    <xf numFmtId="1" fontId="8" fillId="6" borderId="3" xfId="0" applyNumberFormat="1" applyFont="1" applyFill="1" applyBorder="1" applyAlignment="1"/>
    <xf numFmtId="2" fontId="4" fillId="6" borderId="3" xfId="0" applyNumberFormat="1" applyFont="1" applyFill="1" applyBorder="1" applyAlignment="1"/>
    <xf numFmtId="4" fontId="4" fillId="6" borderId="3" xfId="0" applyNumberFormat="1" applyFont="1" applyFill="1" applyBorder="1" applyAlignment="1"/>
    <xf numFmtId="4" fontId="4" fillId="6" borderId="3" xfId="0" applyNumberFormat="1" applyFont="1" applyFill="1" applyBorder="1" applyAlignment="1">
      <alignment horizontal="left"/>
    </xf>
    <xf numFmtId="0" fontId="23" fillId="0" borderId="0" xfId="0" applyFont="1" applyAlignment="1"/>
    <xf numFmtId="0" fontId="8" fillId="4" borderId="3" xfId="0" applyFont="1" applyFill="1" applyBorder="1" applyAlignment="1">
      <alignment horizontal="right"/>
    </xf>
    <xf numFmtId="0" fontId="8" fillId="4" borderId="3" xfId="0" applyFont="1" applyFill="1" applyBorder="1" applyAlignment="1"/>
    <xf numFmtId="1" fontId="8" fillId="4" borderId="3" xfId="0" applyNumberFormat="1" applyFont="1" applyFill="1" applyBorder="1" applyAlignment="1"/>
    <xf numFmtId="4" fontId="4" fillId="4" borderId="3" xfId="0" applyNumberFormat="1" applyFont="1" applyFill="1" applyBorder="1" applyAlignment="1"/>
    <xf numFmtId="4" fontId="4" fillId="4" borderId="3" xfId="0" applyNumberFormat="1" applyFont="1" applyFill="1" applyBorder="1" applyAlignment="1">
      <alignment horizontal="left"/>
    </xf>
    <xf numFmtId="0" fontId="8" fillId="5" borderId="3" xfId="0" applyFont="1" applyFill="1" applyBorder="1" applyAlignment="1">
      <alignment horizontal="right"/>
    </xf>
    <xf numFmtId="0" fontId="8" fillId="5" borderId="3" xfId="0" applyFont="1" applyFill="1" applyBorder="1" applyAlignment="1"/>
    <xf numFmtId="1" fontId="8" fillId="5" borderId="3" xfId="0" applyNumberFormat="1" applyFont="1" applyFill="1" applyBorder="1" applyAlignment="1"/>
    <xf numFmtId="4" fontId="4" fillId="5" borderId="3" xfId="0" applyNumberFormat="1" applyFont="1" applyFill="1" applyBorder="1" applyAlignment="1"/>
    <xf numFmtId="4" fontId="4" fillId="5" borderId="3" xfId="0" applyNumberFormat="1" applyFont="1" applyFill="1" applyBorder="1" applyAlignment="1">
      <alignment horizontal="left"/>
    </xf>
    <xf numFmtId="0" fontId="10" fillId="6" borderId="3" xfId="0" applyFont="1" applyFill="1" applyBorder="1" applyAlignment="1">
      <alignment horizontal="right"/>
    </xf>
    <xf numFmtId="4" fontId="3" fillId="6" borderId="3" xfId="0" applyNumberFormat="1" applyFont="1" applyFill="1" applyBorder="1" applyAlignment="1"/>
    <xf numFmtId="164" fontId="15" fillId="6" borderId="3" xfId="0" applyNumberFormat="1" applyFont="1" applyFill="1" applyBorder="1" applyAlignment="1"/>
    <xf numFmtId="4" fontId="3" fillId="6" borderId="3" xfId="0" applyNumberFormat="1" applyFont="1" applyFill="1" applyBorder="1" applyAlignment="1">
      <alignment horizontal="left"/>
    </xf>
    <xf numFmtId="0" fontId="10" fillId="6" borderId="3" xfId="0" applyFont="1" applyFill="1" applyBorder="1" applyAlignment="1"/>
    <xf numFmtId="2" fontId="3" fillId="6" borderId="3" xfId="0" applyNumberFormat="1" applyFont="1" applyFill="1" applyBorder="1" applyAlignment="1"/>
    <xf numFmtId="4" fontId="3" fillId="6" borderId="3" xfId="0" applyNumberFormat="1" applyFont="1" applyFill="1" applyBorder="1" applyAlignment="1">
      <alignment horizontal="right"/>
    </xf>
    <xf numFmtId="0" fontId="17" fillId="6" borderId="3" xfId="0" applyFont="1" applyFill="1" applyBorder="1" applyAlignment="1"/>
    <xf numFmtId="0" fontId="17" fillId="6" borderId="3" xfId="0" applyFont="1" applyFill="1" applyBorder="1" applyAlignment="1">
      <alignment horizontal="right"/>
    </xf>
    <xf numFmtId="2" fontId="17" fillId="6" borderId="3" xfId="0" applyNumberFormat="1" applyFont="1" applyFill="1" applyBorder="1" applyAlignment="1"/>
    <xf numFmtId="4" fontId="17" fillId="6" borderId="3" xfId="0" applyNumberFormat="1" applyFont="1" applyFill="1" applyBorder="1" applyAlignment="1">
      <alignment horizontal="left"/>
    </xf>
    <xf numFmtId="4" fontId="17" fillId="6" borderId="3" xfId="0" applyNumberFormat="1" applyFont="1" applyFill="1" applyBorder="1" applyAlignment="1"/>
    <xf numFmtId="0" fontId="11" fillId="6" borderId="3" xfId="0" applyFont="1" applyFill="1" applyBorder="1" applyAlignment="1"/>
    <xf numFmtId="164" fontId="17" fillId="6" borderId="3" xfId="0" applyNumberFormat="1" applyFont="1" applyFill="1" applyBorder="1" applyAlignment="1"/>
    <xf numFmtId="2" fontId="4" fillId="4" borderId="3" xfId="0" applyNumberFormat="1" applyFont="1" applyFill="1" applyBorder="1" applyAlignment="1"/>
    <xf numFmtId="0" fontId="17" fillId="4" borderId="3" xfId="0" applyFont="1" applyFill="1" applyBorder="1" applyAlignment="1"/>
    <xf numFmtId="0" fontId="17" fillId="4" borderId="3" xfId="0" applyFont="1" applyFill="1" applyBorder="1" applyAlignment="1">
      <alignment horizontal="right"/>
    </xf>
    <xf numFmtId="2" fontId="17" fillId="4" borderId="3" xfId="0" applyNumberFormat="1" applyFont="1" applyFill="1" applyBorder="1" applyAlignment="1"/>
    <xf numFmtId="4" fontId="17" fillId="4" borderId="3" xfId="0" applyNumberFormat="1" applyFont="1" applyFill="1" applyBorder="1" applyAlignment="1">
      <alignment horizontal="left"/>
    </xf>
    <xf numFmtId="4" fontId="17" fillId="4" borderId="3" xfId="0" applyNumberFormat="1" applyFont="1" applyFill="1" applyBorder="1" applyAlignment="1">
      <alignment horizontal="right"/>
    </xf>
    <xf numFmtId="0" fontId="11" fillId="4" borderId="3" xfId="0" applyFont="1" applyFill="1" applyBorder="1" applyAlignment="1"/>
    <xf numFmtId="2" fontId="4" fillId="5" borderId="3" xfId="0" applyNumberFormat="1" applyFont="1" applyFill="1" applyBorder="1" applyAlignment="1"/>
    <xf numFmtId="4" fontId="3" fillId="5" borderId="3" xfId="0" applyNumberFormat="1" applyFont="1" applyFill="1" applyBorder="1" applyAlignment="1">
      <alignment horizontal="right"/>
    </xf>
    <xf numFmtId="0" fontId="17" fillId="5" borderId="3" xfId="0" applyFont="1" applyFill="1" applyBorder="1" applyAlignment="1"/>
    <xf numFmtId="0" fontId="17" fillId="5" borderId="3" xfId="0" applyFont="1" applyFill="1" applyBorder="1" applyAlignment="1">
      <alignment horizontal="right"/>
    </xf>
    <xf numFmtId="2" fontId="17" fillId="5" borderId="3" xfId="0" applyNumberFormat="1" applyFont="1" applyFill="1" applyBorder="1" applyAlignment="1"/>
    <xf numFmtId="4" fontId="17" fillId="5" borderId="3" xfId="0" applyNumberFormat="1" applyFont="1" applyFill="1" applyBorder="1" applyAlignment="1">
      <alignment horizontal="left"/>
    </xf>
    <xf numFmtId="4" fontId="17" fillId="5" borderId="3" xfId="0" applyNumberFormat="1" applyFont="1" applyFill="1" applyBorder="1" applyAlignment="1">
      <alignment horizontal="right"/>
    </xf>
    <xf numFmtId="164" fontId="17" fillId="5" borderId="3" xfId="0" applyNumberFormat="1" applyFont="1" applyFill="1" applyBorder="1" applyAlignment="1"/>
    <xf numFmtId="2" fontId="3" fillId="8" borderId="3" xfId="0" applyNumberFormat="1" applyFont="1" applyFill="1" applyBorder="1" applyAlignment="1"/>
    <xf numFmtId="0" fontId="11" fillId="5" borderId="3" xfId="0" applyFont="1" applyFill="1" applyBorder="1" applyAlignment="1"/>
    <xf numFmtId="4" fontId="17" fillId="6" borderId="3" xfId="0" applyNumberFormat="1" applyFont="1" applyFill="1" applyBorder="1" applyAlignment="1">
      <alignment horizontal="right"/>
    </xf>
    <xf numFmtId="4" fontId="17" fillId="4" borderId="3" xfId="0" applyNumberFormat="1" applyFont="1" applyFill="1" applyBorder="1" applyAlignment="1"/>
    <xf numFmtId="164" fontId="17" fillId="4" borderId="3" xfId="0" applyNumberFormat="1" applyFont="1" applyFill="1" applyBorder="1" applyAlignment="1"/>
    <xf numFmtId="4" fontId="17" fillId="5" borderId="3" xfId="0" applyNumberFormat="1" applyFont="1" applyFill="1" applyBorder="1" applyAlignment="1"/>
    <xf numFmtId="0" fontId="10" fillId="7" borderId="3" xfId="0" applyFont="1" applyFill="1" applyBorder="1" applyAlignment="1">
      <alignment horizontal="right"/>
    </xf>
    <xf numFmtId="0" fontId="10" fillId="7" borderId="3" xfId="0" applyFont="1" applyFill="1" applyBorder="1" applyAlignment="1"/>
    <xf numFmtId="2" fontId="3" fillId="7" borderId="3" xfId="0" applyNumberFormat="1" applyFont="1" applyFill="1" applyBorder="1" applyAlignment="1"/>
    <xf numFmtId="4" fontId="3" fillId="7" borderId="3" xfId="0" applyNumberFormat="1" applyFont="1" applyFill="1" applyBorder="1" applyAlignment="1">
      <alignment horizontal="right"/>
    </xf>
    <xf numFmtId="4" fontId="3" fillId="7" borderId="3" xfId="0" applyNumberFormat="1" applyFont="1" applyFill="1" applyBorder="1" applyAlignment="1">
      <alignment horizontal="left"/>
    </xf>
    <xf numFmtId="4" fontId="3" fillId="7" borderId="3" xfId="0" applyNumberFormat="1" applyFont="1" applyFill="1" applyBorder="1" applyAlignment="1"/>
    <xf numFmtId="4" fontId="3" fillId="3" borderId="3" xfId="0" applyNumberFormat="1" applyFont="1" applyFill="1" applyBorder="1" applyAlignment="1">
      <alignment horizontal="right"/>
    </xf>
    <xf numFmtId="4" fontId="3" fillId="0" borderId="0" xfId="0" applyNumberFormat="1" applyFont="1" applyAlignment="1"/>
    <xf numFmtId="4" fontId="3" fillId="0" borderId="0" xfId="0" applyNumberFormat="1" applyFont="1" applyAlignment="1">
      <alignment horizontal="left"/>
    </xf>
    <xf numFmtId="0" fontId="8" fillId="0" borderId="0" xfId="0" applyFont="1" applyAlignment="1">
      <alignment horizontal="right"/>
    </xf>
    <xf numFmtId="4" fontId="15" fillId="0" borderId="0" xfId="0" applyNumberFormat="1" applyFont="1" applyAlignment="1"/>
    <xf numFmtId="0" fontId="15" fillId="0" borderId="0" xfId="0" applyFont="1" applyAlignment="1"/>
    <xf numFmtId="0" fontId="7" fillId="0" borderId="0" xfId="0" applyFont="1" applyAlignment="1"/>
    <xf numFmtId="49" fontId="4" fillId="0" borderId="0" xfId="0" applyNumberFormat="1" applyFont="1" applyAlignment="1">
      <alignment vertical="center"/>
    </xf>
    <xf numFmtId="0" fontId="24" fillId="0" borderId="0" xfId="0" applyFont="1" applyAlignment="1">
      <alignment horizontal="left"/>
    </xf>
    <xf numFmtId="0" fontId="8" fillId="0" borderId="0" xfId="0" applyFont="1" applyAlignment="1"/>
    <xf numFmtId="0" fontId="4" fillId="0" borderId="0" xfId="0" applyFont="1" applyAlignment="1">
      <alignment horizontal="left" vertical="center"/>
    </xf>
    <xf numFmtId="0" fontId="25" fillId="0" borderId="0" xfId="0" applyFont="1" applyAlignment="1"/>
    <xf numFmtId="0" fontId="23" fillId="0" borderId="0" xfId="0" applyFont="1" applyAlignment="1">
      <alignment horizontal="right"/>
    </xf>
    <xf numFmtId="49" fontId="4" fillId="0" borderId="0" xfId="0" applyNumberFormat="1" applyFont="1" applyAlignment="1"/>
    <xf numFmtId="0" fontId="7" fillId="0" borderId="0" xfId="0" applyFont="1" applyAlignment="1">
      <alignment horizontal="left" vertical="center"/>
    </xf>
    <xf numFmtId="49" fontId="4" fillId="0" borderId="0" xfId="0" applyNumberFormat="1" applyFont="1" applyAlignment="1">
      <alignment horizontal="left" vertical="center"/>
    </xf>
    <xf numFmtId="0" fontId="24" fillId="0" borderId="0" xfId="0" applyFont="1" applyAlignment="1">
      <alignment horizontal="left" vertical="center"/>
    </xf>
    <xf numFmtId="0" fontId="8" fillId="0" borderId="0" xfId="0" applyFont="1" applyAlignment="1">
      <alignment horizontal="left" vertical="center" wrapText="1"/>
    </xf>
    <xf numFmtId="0" fontId="25"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4" fillId="0" borderId="0" xfId="0" applyFont="1" applyAlignment="1">
      <alignment horizontal="center"/>
    </xf>
    <xf numFmtId="0" fontId="3" fillId="2" borderId="3" xfId="0" applyFont="1" applyFill="1" applyBorder="1" applyAlignment="1"/>
    <xf numFmtId="49" fontId="11" fillId="0" borderId="0" xfId="0" applyNumberFormat="1" applyFont="1" applyAlignment="1">
      <alignment horizontal="left"/>
    </xf>
    <xf numFmtId="0" fontId="11" fillId="0" borderId="0" xfId="0" applyFont="1" applyAlignment="1">
      <alignment horizontal="left"/>
    </xf>
    <xf numFmtId="0" fontId="14" fillId="0" borderId="0" xfId="0" applyFont="1" applyAlignment="1"/>
    <xf numFmtId="0" fontId="10" fillId="0" borderId="0" xfId="0" applyFont="1" applyAlignment="1">
      <alignment horizontal="left"/>
    </xf>
    <xf numFmtId="0" fontId="3" fillId="0" borderId="0" xfId="0" applyFont="1" applyAlignment="1">
      <alignment horizontal="left"/>
    </xf>
    <xf numFmtId="0" fontId="26" fillId="0" borderId="0" xfId="0" applyFont="1" applyAlignment="1"/>
    <xf numFmtId="0" fontId="15" fillId="0" borderId="0" xfId="0" applyFont="1" applyAlignment="1">
      <alignment horizontal="right"/>
    </xf>
    <xf numFmtId="49" fontId="3" fillId="0" borderId="0" xfId="0" applyNumberFormat="1" applyFont="1" applyAlignment="1"/>
    <xf numFmtId="0" fontId="27" fillId="0" borderId="0" xfId="0" applyFont="1" applyAlignment="1">
      <alignment horizontal="left"/>
    </xf>
    <xf numFmtId="0" fontId="3" fillId="9" borderId="3" xfId="0" applyFont="1" applyFill="1" applyBorder="1" applyAlignment="1"/>
    <xf numFmtId="0" fontId="11" fillId="9" borderId="3" xfId="0" applyFont="1" applyFill="1" applyBorder="1" applyAlignment="1"/>
    <xf numFmtId="49" fontId="11" fillId="9" borderId="3" xfId="0" applyNumberFormat="1" applyFont="1" applyFill="1" applyBorder="1" applyAlignment="1">
      <alignment horizontal="left"/>
    </xf>
    <xf numFmtId="0" fontId="11" fillId="9" borderId="3" xfId="0" applyFont="1" applyFill="1" applyBorder="1" applyAlignment="1">
      <alignment horizontal="left"/>
    </xf>
    <xf numFmtId="0" fontId="14" fillId="9" borderId="3" xfId="0" applyFont="1" applyFill="1" applyBorder="1" applyAlignment="1"/>
    <xf numFmtId="0" fontId="10" fillId="9" borderId="3" xfId="0" applyFont="1" applyFill="1" applyBorder="1" applyAlignment="1"/>
    <xf numFmtId="0" fontId="10" fillId="9" borderId="3" xfId="0" applyFont="1" applyFill="1" applyBorder="1" applyAlignment="1">
      <alignment horizontal="left"/>
    </xf>
    <xf numFmtId="0" fontId="3" fillId="9" borderId="3" xfId="0" applyFont="1" applyFill="1" applyBorder="1" applyAlignment="1">
      <alignment horizontal="center"/>
    </xf>
    <xf numFmtId="0" fontId="3" fillId="9" borderId="3" xfId="0" applyFont="1" applyFill="1" applyBorder="1" applyAlignment="1">
      <alignment horizontal="left"/>
    </xf>
    <xf numFmtId="0" fontId="26" fillId="9" borderId="3" xfId="0" applyFont="1" applyFill="1" applyBorder="1" applyAlignment="1"/>
    <xf numFmtId="0" fontId="15" fillId="9" borderId="3" xfId="0" applyFont="1" applyFill="1" applyBorder="1" applyAlignment="1"/>
    <xf numFmtId="0" fontId="15" fillId="9" borderId="3" xfId="0" applyFont="1" applyFill="1" applyBorder="1" applyAlignment="1">
      <alignment horizontal="right"/>
    </xf>
    <xf numFmtId="0" fontId="11" fillId="0" borderId="0" xfId="0" applyFont="1" applyAlignment="1">
      <alignment horizontal="center"/>
    </xf>
    <xf numFmtId="0" fontId="11" fillId="9" borderId="3" xfId="0" applyFont="1" applyFill="1" applyBorder="1" applyAlignment="1">
      <alignment horizontal="center"/>
    </xf>
    <xf numFmtId="0" fontId="11" fillId="0" borderId="0" xfId="0" applyFont="1" applyAlignment="1">
      <alignment horizontal="left" vertical="center"/>
    </xf>
    <xf numFmtId="0" fontId="11" fillId="0" borderId="0" xfId="0" applyFont="1" applyAlignment="1">
      <alignment horizontal="center" vertical="center"/>
    </xf>
    <xf numFmtId="165" fontId="15" fillId="0" borderId="0" xfId="0" applyNumberFormat="1" applyFont="1" applyAlignment="1">
      <alignment horizontal="right"/>
    </xf>
    <xf numFmtId="0" fontId="11" fillId="9" borderId="3" xfId="0" applyFont="1" applyFill="1" applyBorder="1" applyAlignment="1">
      <alignment horizontal="left" vertical="center"/>
    </xf>
    <xf numFmtId="0" fontId="27" fillId="9" borderId="3" xfId="0" applyFont="1" applyFill="1" applyBorder="1" applyAlignment="1">
      <alignment horizontal="left"/>
    </xf>
    <xf numFmtId="0" fontId="11" fillId="9" borderId="3" xfId="0" applyFont="1" applyFill="1" applyBorder="1" applyAlignment="1">
      <alignment horizontal="center" vertical="center"/>
    </xf>
    <xf numFmtId="165" fontId="15" fillId="9" borderId="3" xfId="0" applyNumberFormat="1" applyFont="1" applyFill="1" applyBorder="1" applyAlignment="1">
      <alignment horizontal="right"/>
    </xf>
    <xf numFmtId="49" fontId="11" fillId="0" borderId="0" xfId="0" applyNumberFormat="1" applyFont="1" applyAlignment="1"/>
    <xf numFmtId="0" fontId="28" fillId="0" borderId="0" xfId="0" applyFont="1" applyAlignment="1"/>
    <xf numFmtId="0" fontId="29" fillId="0" borderId="0" xfId="0" applyFont="1" applyAlignment="1">
      <alignment horizontal="right"/>
    </xf>
    <xf numFmtId="165" fontId="29" fillId="0" borderId="0" xfId="0" applyNumberFormat="1" applyFont="1" applyAlignment="1">
      <alignment horizontal="right"/>
    </xf>
    <xf numFmtId="0" fontId="29" fillId="0" borderId="0" xfId="0" applyFont="1" applyAlignment="1"/>
    <xf numFmtId="0" fontId="11" fillId="10" borderId="3" xfId="0" applyFont="1" applyFill="1" applyBorder="1" applyAlignment="1"/>
    <xf numFmtId="0" fontId="3" fillId="10" borderId="3" xfId="0" applyFont="1" applyFill="1" applyBorder="1" applyAlignment="1"/>
    <xf numFmtId="49" fontId="11" fillId="10" borderId="3" xfId="0" applyNumberFormat="1" applyFont="1" applyFill="1" applyBorder="1" applyAlignment="1"/>
    <xf numFmtId="0" fontId="14" fillId="10" borderId="3" xfId="0" applyFont="1" applyFill="1" applyBorder="1" applyAlignment="1"/>
    <xf numFmtId="0" fontId="10" fillId="10" borderId="3" xfId="0" applyFont="1" applyFill="1" applyBorder="1" applyAlignment="1"/>
    <xf numFmtId="0" fontId="11" fillId="10" borderId="3" xfId="0" applyFont="1" applyFill="1" applyBorder="1" applyAlignment="1">
      <alignment horizontal="right"/>
    </xf>
    <xf numFmtId="165" fontId="11" fillId="10" borderId="3" xfId="0" applyNumberFormat="1" applyFont="1" applyFill="1" applyBorder="1" applyAlignment="1">
      <alignment horizontal="right"/>
    </xf>
    <xf numFmtId="0" fontId="3"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i.pangaea.de/10.1594/PANGAEA.8795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55" zoomScaleNormal="55" workbookViewId="0"/>
  </sheetViews>
  <sheetFormatPr defaultColWidth="0" defaultRowHeight="15" customHeight="1" zeroHeight="1"/>
  <cols>
    <col min="1" max="1" width="199.33203125" customWidth="1"/>
    <col min="2" max="2" width="14.44140625" customWidth="1"/>
    <col min="3" max="16384" width="14.44140625" hidden="1"/>
  </cols>
  <sheetData>
    <row r="1" spans="1:1" ht="36">
      <c r="A1" s="1" t="s">
        <v>0</v>
      </c>
    </row>
    <row r="2" spans="1:1" ht="45.75" customHeight="1">
      <c r="A2" s="2" t="s">
        <v>1</v>
      </c>
    </row>
    <row r="3" spans="1:1" ht="45.75" customHeight="1">
      <c r="A3" s="2" t="s">
        <v>2</v>
      </c>
    </row>
    <row r="4" spans="1:1" ht="45.75" customHeight="1">
      <c r="A4" s="2" t="s">
        <v>3</v>
      </c>
    </row>
    <row r="5" spans="1:1" ht="45.75" customHeight="1">
      <c r="A5" s="2" t="s">
        <v>4</v>
      </c>
    </row>
    <row r="6" spans="1:1" ht="48" customHeight="1">
      <c r="A6" s="2" t="s">
        <v>5</v>
      </c>
    </row>
    <row r="7" spans="1:1" ht="15" customHeight="1"/>
  </sheetData>
  <hyperlinks>
    <hyperlink ref="A1" r:id="rId1"/>
  </hyperlinks>
  <pageMargins left="0.74791666666666701" right="0.74791666666666701" top="0.98402777777777795" bottom="0.9840277777777779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9" sqref="A9"/>
    </sheetView>
  </sheetViews>
  <sheetFormatPr defaultColWidth="0" defaultRowHeight="15" customHeight="1" zeroHeight="1"/>
  <cols>
    <col min="1" max="1" width="68.33203125" customWidth="1"/>
    <col min="2" max="6" width="7.88671875" customWidth="1"/>
    <col min="7" max="7" width="14.44140625" customWidth="1"/>
    <col min="8" max="16384" width="14.44140625" hidden="1"/>
  </cols>
  <sheetData>
    <row r="1" spans="1:6" ht="63" customHeight="1">
      <c r="A1" s="289" t="s">
        <v>6</v>
      </c>
      <c r="B1" s="290"/>
      <c r="C1" s="290"/>
      <c r="D1" s="290"/>
      <c r="E1" s="290"/>
      <c r="F1" s="290"/>
    </row>
    <row r="2" spans="1:6" ht="14.25" customHeight="1">
      <c r="A2" s="3"/>
      <c r="B2" s="3" t="s">
        <v>7</v>
      </c>
      <c r="C2" s="3" t="s">
        <v>7</v>
      </c>
      <c r="D2" s="3" t="s">
        <v>7</v>
      </c>
      <c r="E2" s="3" t="s">
        <v>7</v>
      </c>
      <c r="F2" s="3" t="s">
        <v>7</v>
      </c>
    </row>
    <row r="3" spans="1:6" ht="14.25" customHeight="1">
      <c r="A3" s="3" t="s">
        <v>8</v>
      </c>
      <c r="B3" s="4">
        <v>1</v>
      </c>
      <c r="C3" s="4">
        <v>16</v>
      </c>
      <c r="D3" s="4">
        <v>31</v>
      </c>
      <c r="E3" s="4">
        <v>46</v>
      </c>
      <c r="F3" s="4">
        <v>61</v>
      </c>
    </row>
    <row r="4" spans="1:6" ht="14.25" customHeight="1">
      <c r="A4" s="3" t="s">
        <v>9</v>
      </c>
      <c r="B4" s="4">
        <v>2</v>
      </c>
      <c r="C4" s="4">
        <v>17</v>
      </c>
      <c r="D4" s="4">
        <v>32</v>
      </c>
      <c r="E4" s="4">
        <v>47</v>
      </c>
      <c r="F4" s="4">
        <v>62</v>
      </c>
    </row>
    <row r="5" spans="1:6" ht="14.25" customHeight="1">
      <c r="A5" s="3" t="s">
        <v>10</v>
      </c>
      <c r="B5" s="4">
        <v>3</v>
      </c>
      <c r="C5" s="4">
        <v>18</v>
      </c>
      <c r="D5" s="4">
        <v>33</v>
      </c>
      <c r="E5" s="4">
        <v>48</v>
      </c>
      <c r="F5" s="4">
        <v>63</v>
      </c>
    </row>
    <row r="6" spans="1:6" ht="14.25" customHeight="1">
      <c r="A6" s="3" t="s">
        <v>11</v>
      </c>
      <c r="B6" s="4">
        <v>4</v>
      </c>
      <c r="C6" s="4">
        <v>19</v>
      </c>
      <c r="D6" s="4">
        <v>34</v>
      </c>
      <c r="E6" s="4">
        <v>49</v>
      </c>
      <c r="F6" s="4">
        <v>64</v>
      </c>
    </row>
    <row r="7" spans="1:6" ht="14.25" customHeight="1">
      <c r="A7" s="3" t="s">
        <v>12</v>
      </c>
      <c r="B7" s="4">
        <v>5</v>
      </c>
      <c r="C7" s="4">
        <v>20</v>
      </c>
      <c r="D7" s="4">
        <v>35</v>
      </c>
      <c r="E7" s="4">
        <v>50</v>
      </c>
      <c r="F7" s="4">
        <v>65</v>
      </c>
    </row>
    <row r="8" spans="1:6" ht="14.25" customHeight="1">
      <c r="A8" s="3" t="s">
        <v>13</v>
      </c>
      <c r="B8" s="4">
        <v>6</v>
      </c>
      <c r="C8" s="4">
        <v>21</v>
      </c>
      <c r="D8" s="4">
        <v>36</v>
      </c>
      <c r="E8" s="4">
        <v>51</v>
      </c>
      <c r="F8" s="4">
        <v>66</v>
      </c>
    </row>
    <row r="9" spans="1:6" ht="14.25" customHeight="1">
      <c r="A9" s="3" t="s">
        <v>14</v>
      </c>
      <c r="B9" s="4">
        <v>7</v>
      </c>
      <c r="C9" s="4">
        <v>22</v>
      </c>
      <c r="D9" s="4">
        <v>37</v>
      </c>
      <c r="E9" s="4">
        <v>52</v>
      </c>
      <c r="F9" s="4">
        <v>67</v>
      </c>
    </row>
    <row r="10" spans="1:6" ht="14.25" customHeight="1">
      <c r="A10" s="3" t="s">
        <v>15</v>
      </c>
      <c r="B10" s="4">
        <v>8</v>
      </c>
      <c r="C10" s="4">
        <v>23</v>
      </c>
      <c r="D10" s="4">
        <v>38</v>
      </c>
      <c r="E10" s="4">
        <v>53</v>
      </c>
      <c r="F10" s="4">
        <v>68</v>
      </c>
    </row>
    <row r="11" spans="1:6" ht="14.25" customHeight="1">
      <c r="A11" s="3" t="s">
        <v>16</v>
      </c>
      <c r="B11" s="4">
        <v>9</v>
      </c>
      <c r="C11" s="4">
        <v>24</v>
      </c>
      <c r="D11" s="4">
        <v>39</v>
      </c>
      <c r="E11" s="4">
        <v>54</v>
      </c>
      <c r="F11" s="4">
        <v>69</v>
      </c>
    </row>
    <row r="12" spans="1:6" ht="14.25" customHeight="1">
      <c r="A12" s="3" t="s">
        <v>17</v>
      </c>
      <c r="B12" s="4">
        <v>10</v>
      </c>
      <c r="C12" s="4">
        <v>25</v>
      </c>
      <c r="D12" s="4">
        <v>40</v>
      </c>
      <c r="E12" s="4">
        <v>55</v>
      </c>
      <c r="F12" s="4">
        <v>70</v>
      </c>
    </row>
    <row r="13" spans="1:6" ht="14.25" customHeight="1">
      <c r="A13" s="3" t="s">
        <v>18</v>
      </c>
      <c r="B13" s="4">
        <v>11</v>
      </c>
      <c r="C13" s="4">
        <v>26</v>
      </c>
      <c r="D13" s="4">
        <v>41</v>
      </c>
      <c r="E13" s="4">
        <v>56</v>
      </c>
      <c r="F13" s="4">
        <v>71</v>
      </c>
    </row>
    <row r="14" spans="1:6" ht="14.25" customHeight="1">
      <c r="A14" s="3" t="s">
        <v>18</v>
      </c>
      <c r="B14" s="4">
        <v>12</v>
      </c>
      <c r="C14" s="4">
        <v>27</v>
      </c>
      <c r="D14" s="4">
        <v>42</v>
      </c>
      <c r="E14" s="4">
        <v>57</v>
      </c>
      <c r="F14" s="4">
        <v>72</v>
      </c>
    </row>
    <row r="15" spans="1:6" ht="14.25" customHeight="1">
      <c r="A15" s="3" t="s">
        <v>18</v>
      </c>
      <c r="B15" s="4">
        <v>13</v>
      </c>
      <c r="C15" s="4">
        <v>28</v>
      </c>
      <c r="D15" s="4">
        <v>43</v>
      </c>
      <c r="E15" s="4">
        <v>58</v>
      </c>
      <c r="F15" s="4">
        <v>73</v>
      </c>
    </row>
    <row r="16" spans="1:6" ht="14.25" customHeight="1">
      <c r="A16" s="3" t="s">
        <v>18</v>
      </c>
      <c r="B16" s="4">
        <v>14</v>
      </c>
      <c r="C16" s="4">
        <v>29</v>
      </c>
      <c r="D16" s="4">
        <v>44</v>
      </c>
      <c r="E16" s="4">
        <v>59</v>
      </c>
      <c r="F16" s="4">
        <v>74</v>
      </c>
    </row>
    <row r="17" spans="1:6" ht="14.25" customHeight="1">
      <c r="A17" s="3" t="s">
        <v>18</v>
      </c>
      <c r="B17" s="4">
        <v>15</v>
      </c>
      <c r="C17" s="4">
        <v>30</v>
      </c>
      <c r="D17" s="4">
        <v>45</v>
      </c>
      <c r="E17" s="4">
        <v>60</v>
      </c>
      <c r="F17" s="4">
        <v>75</v>
      </c>
    </row>
    <row r="18" spans="1:6" ht="17.25" customHeight="1"/>
  </sheetData>
  <mergeCells count="1">
    <mergeCell ref="A1:F1"/>
  </mergeCells>
  <pageMargins left="0.74791666666666701" right="0.74791666666666701" top="0.98402777777777795" bottom="0.9840277777777779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000"/>
  <sheetViews>
    <sheetView tabSelected="1" workbookViewId="0"/>
  </sheetViews>
  <sheetFormatPr defaultColWidth="0" defaultRowHeight="15" customHeight="1" zeroHeight="1"/>
  <cols>
    <col min="1" max="1" width="12" customWidth="1"/>
    <col min="2" max="2" width="20.33203125" customWidth="1"/>
    <col min="3" max="3" width="86.109375" customWidth="1"/>
    <col min="4" max="4" width="48.6640625" customWidth="1"/>
    <col min="5" max="9" width="21.88671875" customWidth="1"/>
    <col min="10" max="10" width="35.44140625" customWidth="1"/>
    <col min="11" max="11" width="32.44140625" customWidth="1"/>
    <col min="12" max="12" width="24.6640625" customWidth="1"/>
    <col min="13" max="13" width="13" customWidth="1"/>
    <col min="14" max="14" width="18.6640625" customWidth="1"/>
    <col min="15" max="15" width="14.33203125" customWidth="1"/>
    <col min="16" max="19" width="11.6640625" customWidth="1"/>
    <col min="20" max="20" width="31.5546875" customWidth="1"/>
    <col min="21" max="39" width="11.6640625" customWidth="1"/>
    <col min="40" max="40" width="14.44140625" customWidth="1"/>
    <col min="41" max="16384" width="14.44140625" hidden="1"/>
  </cols>
  <sheetData>
    <row r="1" spans="1:39" ht="14.25" customHeight="1">
      <c r="A1" s="3" t="s">
        <v>19</v>
      </c>
      <c r="B1" s="3" t="s">
        <v>20</v>
      </c>
      <c r="C1" s="3" t="s">
        <v>21</v>
      </c>
      <c r="D1" s="3" t="s">
        <v>22</v>
      </c>
      <c r="E1" s="3" t="s">
        <v>23</v>
      </c>
      <c r="F1" s="3" t="s">
        <v>24</v>
      </c>
      <c r="G1" s="3" t="s">
        <v>25</v>
      </c>
      <c r="H1" s="3" t="s">
        <v>26</v>
      </c>
      <c r="I1" s="3" t="s">
        <v>27</v>
      </c>
      <c r="J1" s="3" t="s">
        <v>28</v>
      </c>
      <c r="K1" s="3" t="s">
        <v>29</v>
      </c>
      <c r="L1" s="3" t="s">
        <v>29</v>
      </c>
      <c r="M1" s="3" t="s">
        <v>20</v>
      </c>
      <c r="N1" s="3" t="s">
        <v>20</v>
      </c>
      <c r="O1" s="3" t="s">
        <v>30</v>
      </c>
      <c r="P1" s="3" t="s">
        <v>30</v>
      </c>
      <c r="Q1" s="3" t="s">
        <v>30</v>
      </c>
      <c r="R1" s="3" t="s">
        <v>30</v>
      </c>
      <c r="S1" s="3" t="s">
        <v>30</v>
      </c>
      <c r="T1" s="3" t="s">
        <v>30</v>
      </c>
      <c r="U1" s="3" t="s">
        <v>31</v>
      </c>
      <c r="V1" s="3" t="s">
        <v>31</v>
      </c>
      <c r="W1" s="3" t="s">
        <v>31</v>
      </c>
      <c r="X1" s="3" t="s">
        <v>30</v>
      </c>
      <c r="Y1" s="3" t="s">
        <v>30</v>
      </c>
      <c r="Z1" s="3" t="s">
        <v>30</v>
      </c>
      <c r="AA1" s="3" t="s">
        <v>30</v>
      </c>
      <c r="AB1" s="3" t="s">
        <v>32</v>
      </c>
      <c r="AC1" s="3" t="s">
        <v>33</v>
      </c>
      <c r="AD1" s="3" t="s">
        <v>33</v>
      </c>
      <c r="AE1" s="3" t="s">
        <v>33</v>
      </c>
      <c r="AF1" s="3" t="s">
        <v>33</v>
      </c>
      <c r="AG1" s="3" t="s">
        <v>33</v>
      </c>
      <c r="AH1" s="3" t="s">
        <v>33</v>
      </c>
      <c r="AI1" s="3" t="s">
        <v>33</v>
      </c>
      <c r="AJ1" s="3" t="s">
        <v>33</v>
      </c>
      <c r="AK1" s="3" t="s">
        <v>33</v>
      </c>
      <c r="AL1" s="3" t="s">
        <v>34</v>
      </c>
      <c r="AM1" s="3" t="s">
        <v>34</v>
      </c>
    </row>
    <row r="2" spans="1:39" ht="14.25" customHeight="1">
      <c r="A2" s="3" t="s">
        <v>35</v>
      </c>
      <c r="B2" s="3" t="s">
        <v>36</v>
      </c>
      <c r="C2" s="3" t="s">
        <v>36</v>
      </c>
      <c r="D2" s="3" t="s">
        <v>36</v>
      </c>
      <c r="E2" s="3" t="s">
        <v>36</v>
      </c>
      <c r="F2" s="3" t="s">
        <v>36</v>
      </c>
      <c r="G2" s="3" t="s">
        <v>36</v>
      </c>
      <c r="H2" s="3" t="s">
        <v>36</v>
      </c>
      <c r="I2" s="3" t="s">
        <v>36</v>
      </c>
      <c r="J2" s="3" t="s">
        <v>36</v>
      </c>
      <c r="K2" s="3" t="s">
        <v>36</v>
      </c>
      <c r="L2" s="3" t="s">
        <v>36</v>
      </c>
      <c r="M2" s="3" t="s">
        <v>37</v>
      </c>
      <c r="N2" s="3" t="s">
        <v>37</v>
      </c>
      <c r="O2" s="3" t="s">
        <v>37</v>
      </c>
      <c r="P2" s="3" t="s">
        <v>37</v>
      </c>
      <c r="Q2" s="3" t="s">
        <v>37</v>
      </c>
      <c r="R2" s="3" t="s">
        <v>37</v>
      </c>
      <c r="S2" s="3" t="s">
        <v>37</v>
      </c>
      <c r="T2" s="3" t="s">
        <v>37</v>
      </c>
      <c r="U2" s="3" t="s">
        <v>37</v>
      </c>
      <c r="V2" s="3" t="s">
        <v>37</v>
      </c>
      <c r="W2" s="3" t="s">
        <v>37</v>
      </c>
      <c r="X2" s="3" t="s">
        <v>37</v>
      </c>
      <c r="Y2" s="3" t="s">
        <v>37</v>
      </c>
      <c r="Z2" s="3" t="s">
        <v>37</v>
      </c>
      <c r="AA2" s="3" t="s">
        <v>37</v>
      </c>
      <c r="AB2" s="3" t="s">
        <v>37</v>
      </c>
      <c r="AC2" s="3" t="s">
        <v>37</v>
      </c>
      <c r="AD2" s="3" t="s">
        <v>37</v>
      </c>
      <c r="AE2" s="3" t="s">
        <v>37</v>
      </c>
      <c r="AF2" s="3" t="s">
        <v>37</v>
      </c>
      <c r="AG2" s="3" t="s">
        <v>37</v>
      </c>
      <c r="AH2" s="3" t="s">
        <v>37</v>
      </c>
      <c r="AI2" s="3" t="s">
        <v>37</v>
      </c>
      <c r="AJ2" s="3" t="s">
        <v>37</v>
      </c>
      <c r="AK2" s="3" t="s">
        <v>37</v>
      </c>
      <c r="AL2" s="3" t="s">
        <v>37</v>
      </c>
      <c r="AM2" s="3" t="s">
        <v>37</v>
      </c>
    </row>
    <row r="3" spans="1:39" ht="14.25" customHeight="1">
      <c r="A3" s="3" t="s">
        <v>38</v>
      </c>
      <c r="B3" s="3"/>
      <c r="C3" s="3"/>
      <c r="D3" s="3"/>
      <c r="E3" s="3"/>
      <c r="F3" s="3"/>
      <c r="G3" s="3"/>
      <c r="H3" s="3"/>
      <c r="I3" s="3"/>
      <c r="J3" s="3"/>
      <c r="K3" s="3"/>
      <c r="L3" s="3"/>
      <c r="M3" s="3"/>
      <c r="N3" s="3"/>
      <c r="O3" s="3" t="s">
        <v>39</v>
      </c>
      <c r="P3" s="3" t="s">
        <v>39</v>
      </c>
      <c r="Q3" s="3" t="s">
        <v>39</v>
      </c>
      <c r="R3" s="3" t="s">
        <v>39</v>
      </c>
      <c r="S3" s="3" t="s">
        <v>39</v>
      </c>
      <c r="T3" s="3" t="s">
        <v>39</v>
      </c>
      <c r="U3" s="3"/>
      <c r="V3" s="4"/>
      <c r="W3" s="4"/>
      <c r="X3" s="3" t="s">
        <v>39</v>
      </c>
      <c r="Y3" s="3" t="s">
        <v>39</v>
      </c>
      <c r="Z3" s="3" t="s">
        <v>39</v>
      </c>
      <c r="AA3" s="3" t="s">
        <v>39</v>
      </c>
      <c r="AB3" s="3" t="s">
        <v>39</v>
      </c>
      <c r="AC3" s="3" t="s">
        <v>40</v>
      </c>
      <c r="AD3" s="3" t="s">
        <v>40</v>
      </c>
      <c r="AE3" s="3" t="s">
        <v>40</v>
      </c>
      <c r="AF3" s="3" t="s">
        <v>40</v>
      </c>
      <c r="AG3" s="3" t="s">
        <v>40</v>
      </c>
      <c r="AH3" s="3" t="s">
        <v>40</v>
      </c>
      <c r="AI3" s="3" t="s">
        <v>40</v>
      </c>
      <c r="AJ3" s="3" t="s">
        <v>40</v>
      </c>
      <c r="AK3" s="3" t="s">
        <v>40</v>
      </c>
      <c r="AL3" s="3" t="s">
        <v>41</v>
      </c>
      <c r="AM3" s="3" t="s">
        <v>41</v>
      </c>
    </row>
    <row r="4" spans="1:39" ht="14.25" customHeight="1">
      <c r="A4" s="5" t="s">
        <v>42</v>
      </c>
      <c r="B4" s="5" t="s">
        <v>43</v>
      </c>
      <c r="C4" s="5" t="s">
        <v>44</v>
      </c>
      <c r="D4" s="5" t="s">
        <v>45</v>
      </c>
      <c r="E4" s="5"/>
      <c r="F4" s="5"/>
      <c r="G4" s="5" t="s">
        <v>46</v>
      </c>
      <c r="H4" s="5"/>
      <c r="I4" s="5"/>
      <c r="J4" s="5" t="s">
        <v>47</v>
      </c>
      <c r="K4" s="5" t="s">
        <v>48</v>
      </c>
      <c r="L4" s="5" t="s">
        <v>45</v>
      </c>
      <c r="M4" s="5" t="s">
        <v>49</v>
      </c>
      <c r="N4" s="5" t="s">
        <v>50</v>
      </c>
      <c r="O4" s="5" t="s">
        <v>51</v>
      </c>
      <c r="P4" s="5" t="s">
        <v>52</v>
      </c>
      <c r="Q4" s="5" t="s">
        <v>53</v>
      </c>
      <c r="R4" s="5" t="s">
        <v>54</v>
      </c>
      <c r="S4" s="5" t="s">
        <v>55</v>
      </c>
      <c r="T4" s="5" t="s">
        <v>56</v>
      </c>
      <c r="U4" s="5" t="s">
        <v>57</v>
      </c>
      <c r="V4" s="5" t="s">
        <v>58</v>
      </c>
      <c r="W4" s="5" t="s">
        <v>59</v>
      </c>
      <c r="X4" s="5" t="s">
        <v>60</v>
      </c>
      <c r="Y4" s="5" t="s">
        <v>61</v>
      </c>
      <c r="Z4" s="5" t="s">
        <v>62</v>
      </c>
      <c r="AA4" s="5" t="s">
        <v>63</v>
      </c>
      <c r="AB4" s="5" t="s">
        <v>64</v>
      </c>
      <c r="AC4" s="5" t="s">
        <v>65</v>
      </c>
      <c r="AD4" s="5" t="s">
        <v>66</v>
      </c>
      <c r="AE4" s="5" t="s">
        <v>67</v>
      </c>
      <c r="AF4" s="5" t="s">
        <v>68</v>
      </c>
      <c r="AG4" s="5" t="s">
        <v>69</v>
      </c>
      <c r="AH4" s="5" t="s">
        <v>70</v>
      </c>
      <c r="AI4" s="5" t="s">
        <v>71</v>
      </c>
      <c r="AJ4" s="5" t="s">
        <v>72</v>
      </c>
      <c r="AK4" s="5" t="s">
        <v>73</v>
      </c>
      <c r="AL4" s="5" t="s">
        <v>74</v>
      </c>
      <c r="AM4" s="5" t="s">
        <v>75</v>
      </c>
    </row>
    <row r="5" spans="1:39" ht="14.25" customHeight="1">
      <c r="A5" s="4" t="s">
        <v>76</v>
      </c>
      <c r="B5" s="4">
        <v>1</v>
      </c>
      <c r="C5" s="4">
        <v>2</v>
      </c>
      <c r="D5" s="4">
        <v>3</v>
      </c>
      <c r="E5" s="4">
        <v>4</v>
      </c>
      <c r="F5" s="4">
        <v>5</v>
      </c>
      <c r="G5" s="4">
        <v>6</v>
      </c>
      <c r="H5" s="4">
        <v>7</v>
      </c>
      <c r="I5" s="4">
        <v>8</v>
      </c>
      <c r="J5" s="4">
        <v>9</v>
      </c>
      <c r="K5" s="4">
        <v>10</v>
      </c>
      <c r="L5" s="4">
        <v>11</v>
      </c>
      <c r="M5" s="4">
        <v>12</v>
      </c>
      <c r="N5" s="4">
        <v>13</v>
      </c>
      <c r="O5" s="4">
        <v>14</v>
      </c>
      <c r="P5" s="4">
        <v>15</v>
      </c>
      <c r="Q5" s="4">
        <v>16</v>
      </c>
      <c r="R5" s="4">
        <v>17</v>
      </c>
      <c r="S5" s="4">
        <v>18</v>
      </c>
      <c r="T5" s="4">
        <v>19</v>
      </c>
      <c r="U5" s="4">
        <v>20</v>
      </c>
      <c r="V5" s="4">
        <v>21</v>
      </c>
      <c r="W5" s="4">
        <v>22</v>
      </c>
      <c r="X5" s="4">
        <v>23</v>
      </c>
      <c r="Y5" s="4">
        <v>24</v>
      </c>
      <c r="Z5" s="4">
        <v>25</v>
      </c>
      <c r="AA5" s="4">
        <v>26</v>
      </c>
      <c r="AB5" s="4">
        <v>27</v>
      </c>
      <c r="AC5" s="4">
        <v>28</v>
      </c>
      <c r="AD5" s="4">
        <v>29</v>
      </c>
      <c r="AE5" s="4">
        <v>30</v>
      </c>
      <c r="AF5" s="4">
        <v>31</v>
      </c>
      <c r="AG5" s="4">
        <v>32</v>
      </c>
      <c r="AH5" s="4">
        <v>33</v>
      </c>
      <c r="AI5" s="4">
        <v>34</v>
      </c>
      <c r="AJ5" s="4">
        <v>35</v>
      </c>
      <c r="AK5" s="4">
        <v>36</v>
      </c>
      <c r="AL5" s="4">
        <v>37</v>
      </c>
      <c r="AM5" s="4">
        <v>38</v>
      </c>
    </row>
    <row r="6" spans="1:39" ht="14.4">
      <c r="A6" s="4">
        <v>1</v>
      </c>
      <c r="B6" s="6" t="s">
        <v>77</v>
      </c>
      <c r="C6" s="6" t="s">
        <v>78</v>
      </c>
      <c r="D6" s="6" t="s">
        <v>79</v>
      </c>
      <c r="E6" s="6" t="s">
        <v>80</v>
      </c>
      <c r="F6" s="6" t="s">
        <v>81</v>
      </c>
      <c r="G6" s="6" t="s">
        <v>82</v>
      </c>
      <c r="H6" s="6" t="s">
        <v>83</v>
      </c>
      <c r="I6" s="6" t="s">
        <v>84</v>
      </c>
      <c r="J6" s="6" t="s">
        <v>85</v>
      </c>
      <c r="K6" s="6" t="s">
        <v>86</v>
      </c>
      <c r="L6" s="7" t="s">
        <v>87</v>
      </c>
      <c r="M6" s="6" t="s">
        <v>88</v>
      </c>
      <c r="N6" s="6" t="s">
        <v>89</v>
      </c>
      <c r="O6" s="6" t="s">
        <v>90</v>
      </c>
      <c r="P6" s="6">
        <v>0.22</v>
      </c>
      <c r="Q6" s="6" t="s">
        <v>91</v>
      </c>
      <c r="R6" s="6" t="s">
        <v>92</v>
      </c>
      <c r="S6" s="6" t="s">
        <v>89</v>
      </c>
      <c r="T6" s="6" t="s">
        <v>93</v>
      </c>
      <c r="U6" s="6">
        <v>1</v>
      </c>
      <c r="V6" s="8">
        <v>0.46111111111111103</v>
      </c>
      <c r="W6" s="8">
        <v>0.47083333333333299</v>
      </c>
      <c r="X6" s="6" t="s">
        <v>94</v>
      </c>
      <c r="Y6" s="6" t="s">
        <v>89</v>
      </c>
      <c r="Z6" s="6" t="s">
        <v>95</v>
      </c>
      <c r="AA6" s="6" t="str">
        <f>RIGHT(B6,10)</f>
        <v>N010000413</v>
      </c>
      <c r="AB6" s="6" t="s">
        <v>96</v>
      </c>
      <c r="AC6" s="6" t="s">
        <v>89</v>
      </c>
      <c r="AD6" s="6" t="s">
        <v>89</v>
      </c>
      <c r="AE6" s="6" t="s">
        <v>89</v>
      </c>
      <c r="AF6" s="6" t="s">
        <v>89</v>
      </c>
      <c r="AG6" s="6" t="s">
        <v>89</v>
      </c>
      <c r="AH6" s="6" t="s">
        <v>89</v>
      </c>
      <c r="AI6" s="6" t="s">
        <v>89</v>
      </c>
      <c r="AJ6" s="6" t="s">
        <v>89</v>
      </c>
      <c r="AK6" s="6" t="s">
        <v>89</v>
      </c>
      <c r="AL6" s="6" t="s">
        <v>97</v>
      </c>
      <c r="AM6" s="6" t="s">
        <v>98</v>
      </c>
    </row>
    <row r="7" spans="1:39" ht="14.25" customHeight="1">
      <c r="A7" s="4">
        <v>2</v>
      </c>
      <c r="B7" s="6" t="s">
        <v>99</v>
      </c>
      <c r="C7" s="6" t="s">
        <v>100</v>
      </c>
      <c r="D7" s="6" t="s">
        <v>101</v>
      </c>
      <c r="E7" s="6" t="s">
        <v>80</v>
      </c>
      <c r="F7" s="6" t="s">
        <v>81</v>
      </c>
      <c r="G7" s="6" t="s">
        <v>82</v>
      </c>
      <c r="H7" s="6" t="s">
        <v>83</v>
      </c>
      <c r="I7" s="6" t="s">
        <v>84</v>
      </c>
      <c r="J7" s="6" t="s">
        <v>85</v>
      </c>
      <c r="K7" s="6" t="s">
        <v>86</v>
      </c>
      <c r="L7" s="7" t="s">
        <v>87</v>
      </c>
      <c r="M7" s="6" t="s">
        <v>102</v>
      </c>
      <c r="N7" s="6" t="s">
        <v>89</v>
      </c>
      <c r="O7" s="6" t="s">
        <v>90</v>
      </c>
      <c r="P7" s="6">
        <v>0.22</v>
      </c>
      <c r="Q7" s="6" t="s">
        <v>91</v>
      </c>
      <c r="R7" s="6" t="s">
        <v>92</v>
      </c>
      <c r="S7" s="6" t="s">
        <v>89</v>
      </c>
      <c r="T7" s="6" t="s">
        <v>93</v>
      </c>
      <c r="U7" s="6">
        <v>1</v>
      </c>
      <c r="V7" s="8">
        <v>0.46111111111111103</v>
      </c>
      <c r="W7" s="8">
        <v>0.47083333333333299</v>
      </c>
      <c r="X7" s="6" t="s">
        <v>94</v>
      </c>
      <c r="Y7" s="6" t="s">
        <v>89</v>
      </c>
      <c r="Z7" s="6" t="s">
        <v>95</v>
      </c>
      <c r="AA7" s="6" t="s">
        <v>103</v>
      </c>
      <c r="AB7" s="6" t="s">
        <v>96</v>
      </c>
      <c r="AC7" s="6" t="s">
        <v>89</v>
      </c>
      <c r="AD7" s="6" t="s">
        <v>89</v>
      </c>
      <c r="AE7" s="6" t="s">
        <v>89</v>
      </c>
      <c r="AF7" s="6" t="s">
        <v>89</v>
      </c>
      <c r="AG7" s="6" t="s">
        <v>89</v>
      </c>
      <c r="AH7" s="6" t="s">
        <v>89</v>
      </c>
      <c r="AI7" s="6" t="s">
        <v>89</v>
      </c>
      <c r="AJ7" s="6" t="s">
        <v>89</v>
      </c>
      <c r="AK7" s="6" t="s">
        <v>89</v>
      </c>
      <c r="AL7" s="6" t="s">
        <v>97</v>
      </c>
      <c r="AM7" s="6" t="s">
        <v>104</v>
      </c>
    </row>
    <row r="8" spans="1:39" ht="14.25" customHeight="1">
      <c r="A8" s="4">
        <v>3</v>
      </c>
      <c r="B8" s="6" t="s">
        <v>105</v>
      </c>
      <c r="C8" s="6" t="s">
        <v>106</v>
      </c>
      <c r="D8" s="6" t="s">
        <v>107</v>
      </c>
      <c r="E8" s="6" t="s">
        <v>80</v>
      </c>
      <c r="F8" s="6" t="s">
        <v>81</v>
      </c>
      <c r="G8" s="6" t="s">
        <v>82</v>
      </c>
      <c r="H8" s="6" t="s">
        <v>83</v>
      </c>
      <c r="I8" s="6" t="s">
        <v>84</v>
      </c>
      <c r="J8" s="6" t="s">
        <v>108</v>
      </c>
      <c r="K8" s="6" t="s">
        <v>86</v>
      </c>
      <c r="L8" s="7" t="s">
        <v>87</v>
      </c>
      <c r="M8" s="6" t="s">
        <v>109</v>
      </c>
      <c r="N8" s="6" t="s">
        <v>89</v>
      </c>
      <c r="O8" s="6" t="s">
        <v>90</v>
      </c>
      <c r="P8" s="6">
        <v>0.22</v>
      </c>
      <c r="Q8" s="6" t="s">
        <v>91</v>
      </c>
      <c r="R8" s="6" t="s">
        <v>92</v>
      </c>
      <c r="S8" s="6" t="s">
        <v>89</v>
      </c>
      <c r="T8" s="6" t="s">
        <v>93</v>
      </c>
      <c r="U8" s="6">
        <v>1</v>
      </c>
      <c r="V8" s="8">
        <v>0.46111111111111103</v>
      </c>
      <c r="W8" s="8">
        <v>0.47083333333333299</v>
      </c>
      <c r="X8" s="6" t="s">
        <v>94</v>
      </c>
      <c r="Y8" s="6" t="s">
        <v>89</v>
      </c>
      <c r="Z8" s="6" t="s">
        <v>95</v>
      </c>
      <c r="AA8" s="6" t="s">
        <v>103</v>
      </c>
      <c r="AB8" s="6" t="s">
        <v>96</v>
      </c>
      <c r="AC8" s="6" t="s">
        <v>89</v>
      </c>
      <c r="AD8" s="6" t="s">
        <v>89</v>
      </c>
      <c r="AE8" s="6" t="s">
        <v>89</v>
      </c>
      <c r="AF8" s="6" t="s">
        <v>89</v>
      </c>
      <c r="AG8" s="6" t="s">
        <v>89</v>
      </c>
      <c r="AH8" s="6" t="s">
        <v>89</v>
      </c>
      <c r="AI8" s="6" t="s">
        <v>89</v>
      </c>
      <c r="AJ8" s="6" t="s">
        <v>89</v>
      </c>
      <c r="AK8" s="6" t="s">
        <v>89</v>
      </c>
      <c r="AL8" s="6" t="s">
        <v>97</v>
      </c>
      <c r="AM8" s="6" t="s">
        <v>110</v>
      </c>
    </row>
    <row r="9" spans="1:39" ht="14.25" customHeight="1">
      <c r="A9" s="4">
        <v>4</v>
      </c>
      <c r="B9" s="9" t="s">
        <v>111</v>
      </c>
      <c r="C9" s="9" t="s">
        <v>112</v>
      </c>
      <c r="D9" s="9" t="s">
        <v>113</v>
      </c>
      <c r="E9" s="9" t="s">
        <v>80</v>
      </c>
      <c r="F9" s="9" t="s">
        <v>81</v>
      </c>
      <c r="G9" s="9" t="s">
        <v>82</v>
      </c>
      <c r="H9" s="9" t="s">
        <v>83</v>
      </c>
      <c r="I9" s="9" t="s">
        <v>84</v>
      </c>
      <c r="J9" s="9" t="s">
        <v>114</v>
      </c>
      <c r="K9" s="9" t="s">
        <v>115</v>
      </c>
      <c r="L9" s="7" t="s">
        <v>116</v>
      </c>
      <c r="M9" s="9" t="s">
        <v>117</v>
      </c>
      <c r="N9" s="9" t="s">
        <v>89</v>
      </c>
      <c r="O9" s="9" t="s">
        <v>90</v>
      </c>
      <c r="P9" s="9">
        <v>0.22</v>
      </c>
      <c r="Q9" s="9" t="s">
        <v>91</v>
      </c>
      <c r="R9" s="6" t="s">
        <v>92</v>
      </c>
      <c r="S9" s="9" t="s">
        <v>89</v>
      </c>
      <c r="T9" s="9" t="s">
        <v>93</v>
      </c>
      <c r="U9" s="9">
        <v>10</v>
      </c>
      <c r="V9" s="10">
        <v>0.49513888888888902</v>
      </c>
      <c r="W9" s="10">
        <v>0.53541666666666698</v>
      </c>
      <c r="X9" s="9" t="s">
        <v>94</v>
      </c>
      <c r="Y9" s="9" t="s">
        <v>89</v>
      </c>
      <c r="Z9" s="9" t="s">
        <v>95</v>
      </c>
      <c r="AA9" s="9" t="s">
        <v>103</v>
      </c>
      <c r="AB9" s="9" t="s">
        <v>96</v>
      </c>
      <c r="AC9" s="9" t="s">
        <v>118</v>
      </c>
      <c r="AD9" s="9" t="s">
        <v>89</v>
      </c>
      <c r="AE9" s="9" t="s">
        <v>89</v>
      </c>
      <c r="AF9" s="9" t="s">
        <v>89</v>
      </c>
      <c r="AG9" s="9" t="s">
        <v>89</v>
      </c>
      <c r="AH9" s="9" t="s">
        <v>89</v>
      </c>
      <c r="AI9" s="9" t="s">
        <v>89</v>
      </c>
      <c r="AJ9" s="9" t="s">
        <v>89</v>
      </c>
      <c r="AK9" s="9" t="s">
        <v>89</v>
      </c>
      <c r="AL9" s="11" t="str">
        <f>HYPERLINK("http://store.pangaea.de/Projects/EMOSE2017/LOGSHEETS/EMOSE_201705300746Z_DAY1_EVENT-PUMP.pdf","http://store.pangaea.de/Projects/EMOSE2017/LOGSHEETS/EMOSE_201705300746Z_DAY1_EVENT-PUMP.pdf")</f>
        <v>http://store.pangaea.de/Projects/EMOSE2017/LOGSHEETS/EMOSE_201705300746Z_DAY1_EVENT-PUMP.pdf</v>
      </c>
      <c r="AM9" s="11" t="str">
        <f>HYPERLINK("http://store.pangaea.de/Projects/EMOSE2017/LOGSHEETS/EMOSE_201705300746Z_DAY1_WETLAB_wholewater_R01.pdf","http://store.pangaea.de/Projects/EMOSE2017/LOGSHEETS/EMOSE_201705300746Z_DAY1_WETLAB_wholewater_R01.pdf")</f>
        <v>http://store.pangaea.de/Projects/EMOSE2017/LOGSHEETS/EMOSE_201705300746Z_DAY1_WETLAB_wholewater_R01.pdf</v>
      </c>
    </row>
    <row r="10" spans="1:39" ht="14.25" customHeight="1">
      <c r="A10" s="4">
        <v>5</v>
      </c>
      <c r="B10" s="6" t="s">
        <v>119</v>
      </c>
      <c r="C10" s="6" t="s">
        <v>120</v>
      </c>
      <c r="D10" s="6" t="s">
        <v>121</v>
      </c>
      <c r="E10" s="6" t="s">
        <v>80</v>
      </c>
      <c r="F10" s="6" t="s">
        <v>81</v>
      </c>
      <c r="G10" s="6" t="s">
        <v>82</v>
      </c>
      <c r="H10" s="6" t="s">
        <v>83</v>
      </c>
      <c r="I10" s="6" t="s">
        <v>84</v>
      </c>
      <c r="J10" s="6" t="s">
        <v>85</v>
      </c>
      <c r="K10" s="6" t="s">
        <v>115</v>
      </c>
      <c r="L10" s="7" t="s">
        <v>122</v>
      </c>
      <c r="M10" s="6" t="s">
        <v>123</v>
      </c>
      <c r="N10" s="6" t="s">
        <v>89</v>
      </c>
      <c r="O10" s="6" t="s">
        <v>90</v>
      </c>
      <c r="P10" s="6">
        <v>0.22</v>
      </c>
      <c r="Q10" s="6" t="s">
        <v>91</v>
      </c>
      <c r="R10" s="6" t="s">
        <v>92</v>
      </c>
      <c r="S10" s="6" t="s">
        <v>89</v>
      </c>
      <c r="T10" s="6" t="s">
        <v>93</v>
      </c>
      <c r="U10" s="6">
        <v>2.5</v>
      </c>
      <c r="V10" s="8">
        <v>0.49513888888888902</v>
      </c>
      <c r="W10" s="8">
        <v>0.53541666666666698</v>
      </c>
      <c r="X10" s="6" t="s">
        <v>94</v>
      </c>
      <c r="Y10" s="6" t="s">
        <v>89</v>
      </c>
      <c r="Z10" s="6" t="s">
        <v>95</v>
      </c>
      <c r="AA10" s="6" t="s">
        <v>103</v>
      </c>
      <c r="AB10" s="6" t="s">
        <v>96</v>
      </c>
      <c r="AC10" s="6" t="s">
        <v>89</v>
      </c>
      <c r="AD10" s="6" t="s">
        <v>89</v>
      </c>
      <c r="AE10" s="6" t="s">
        <v>89</v>
      </c>
      <c r="AF10" s="6" t="s">
        <v>89</v>
      </c>
      <c r="AG10" s="6" t="s">
        <v>89</v>
      </c>
      <c r="AH10" s="6" t="s">
        <v>89</v>
      </c>
      <c r="AI10" s="6" t="s">
        <v>89</v>
      </c>
      <c r="AJ10" s="6" t="s">
        <v>89</v>
      </c>
      <c r="AK10" s="6" t="s">
        <v>89</v>
      </c>
      <c r="AL10" s="6" t="s">
        <v>97</v>
      </c>
      <c r="AM10" s="6" t="s">
        <v>98</v>
      </c>
    </row>
    <row r="11" spans="1:39" ht="14.25" customHeight="1">
      <c r="A11" s="4">
        <v>6</v>
      </c>
      <c r="B11" s="6" t="s">
        <v>124</v>
      </c>
      <c r="C11" s="6" t="s">
        <v>125</v>
      </c>
      <c r="D11" s="6" t="s">
        <v>126</v>
      </c>
      <c r="E11" s="6" t="s">
        <v>80</v>
      </c>
      <c r="F11" s="6" t="s">
        <v>81</v>
      </c>
      <c r="G11" s="6" t="s">
        <v>82</v>
      </c>
      <c r="H11" s="6" t="s">
        <v>83</v>
      </c>
      <c r="I11" s="6" t="s">
        <v>84</v>
      </c>
      <c r="J11" s="6" t="s">
        <v>85</v>
      </c>
      <c r="K11" s="6" t="s">
        <v>115</v>
      </c>
      <c r="L11" s="7" t="s">
        <v>122</v>
      </c>
      <c r="M11" s="6" t="s">
        <v>127</v>
      </c>
      <c r="N11" s="6" t="s">
        <v>89</v>
      </c>
      <c r="O11" s="6" t="s">
        <v>90</v>
      </c>
      <c r="P11" s="6">
        <v>0.22</v>
      </c>
      <c r="Q11" s="6" t="s">
        <v>91</v>
      </c>
      <c r="R11" s="6" t="s">
        <v>92</v>
      </c>
      <c r="S11" s="6" t="s">
        <v>89</v>
      </c>
      <c r="T11" s="6" t="s">
        <v>93</v>
      </c>
      <c r="U11" s="6">
        <v>2.5</v>
      </c>
      <c r="V11" s="8">
        <v>0.49513888888888902</v>
      </c>
      <c r="W11" s="8">
        <v>0.53541666666666698</v>
      </c>
      <c r="X11" s="6" t="s">
        <v>94</v>
      </c>
      <c r="Y11" s="6" t="s">
        <v>89</v>
      </c>
      <c r="Z11" s="6" t="s">
        <v>95</v>
      </c>
      <c r="AA11" s="6" t="s">
        <v>103</v>
      </c>
      <c r="AB11" s="6" t="s">
        <v>96</v>
      </c>
      <c r="AC11" s="6" t="s">
        <v>89</v>
      </c>
      <c r="AD11" s="6" t="s">
        <v>89</v>
      </c>
      <c r="AE11" s="6" t="s">
        <v>89</v>
      </c>
      <c r="AF11" s="6" t="s">
        <v>89</v>
      </c>
      <c r="AG11" s="6" t="s">
        <v>89</v>
      </c>
      <c r="AH11" s="6" t="s">
        <v>89</v>
      </c>
      <c r="AI11" s="6" t="s">
        <v>89</v>
      </c>
      <c r="AJ11" s="6" t="s">
        <v>89</v>
      </c>
      <c r="AK11" s="6" t="s">
        <v>89</v>
      </c>
      <c r="AL11" s="6" t="s">
        <v>97</v>
      </c>
      <c r="AM11" s="6" t="s">
        <v>98</v>
      </c>
    </row>
    <row r="12" spans="1:39" ht="14.25" customHeight="1">
      <c r="A12" s="4">
        <v>7</v>
      </c>
      <c r="B12" s="6" t="s">
        <v>128</v>
      </c>
      <c r="C12" s="6" t="s">
        <v>129</v>
      </c>
      <c r="D12" s="6" t="s">
        <v>130</v>
      </c>
      <c r="E12" s="6" t="s">
        <v>80</v>
      </c>
      <c r="F12" s="6" t="s">
        <v>81</v>
      </c>
      <c r="G12" s="6" t="s">
        <v>82</v>
      </c>
      <c r="H12" s="6" t="s">
        <v>83</v>
      </c>
      <c r="I12" s="6" t="s">
        <v>84</v>
      </c>
      <c r="J12" s="6" t="s">
        <v>108</v>
      </c>
      <c r="K12" s="6" t="s">
        <v>115</v>
      </c>
      <c r="L12" s="7" t="s">
        <v>122</v>
      </c>
      <c r="M12" s="6" t="s">
        <v>131</v>
      </c>
      <c r="N12" s="6" t="s">
        <v>89</v>
      </c>
      <c r="O12" s="6" t="s">
        <v>90</v>
      </c>
      <c r="P12" s="6">
        <v>0.22</v>
      </c>
      <c r="Q12" s="6" t="s">
        <v>91</v>
      </c>
      <c r="R12" s="6" t="s">
        <v>92</v>
      </c>
      <c r="S12" s="6" t="s">
        <v>89</v>
      </c>
      <c r="T12" s="6" t="s">
        <v>93</v>
      </c>
      <c r="U12" s="6">
        <v>2.5</v>
      </c>
      <c r="V12" s="8">
        <v>0.49513888888888902</v>
      </c>
      <c r="W12" s="8">
        <v>0.53541666666666698</v>
      </c>
      <c r="X12" s="6" t="s">
        <v>94</v>
      </c>
      <c r="Y12" s="6" t="s">
        <v>89</v>
      </c>
      <c r="Z12" s="6" t="s">
        <v>95</v>
      </c>
      <c r="AA12" s="6" t="s">
        <v>103</v>
      </c>
      <c r="AB12" s="6" t="s">
        <v>96</v>
      </c>
      <c r="AC12" s="6" t="s">
        <v>89</v>
      </c>
      <c r="AD12" s="6" t="s">
        <v>89</v>
      </c>
      <c r="AE12" s="6" t="s">
        <v>89</v>
      </c>
      <c r="AF12" s="6" t="s">
        <v>89</v>
      </c>
      <c r="AG12" s="6" t="s">
        <v>89</v>
      </c>
      <c r="AH12" s="6" t="s">
        <v>89</v>
      </c>
      <c r="AI12" s="6" t="s">
        <v>89</v>
      </c>
      <c r="AJ12" s="6" t="s">
        <v>89</v>
      </c>
      <c r="AK12" s="6" t="s">
        <v>89</v>
      </c>
      <c r="AL12" s="6" t="s">
        <v>97</v>
      </c>
      <c r="AM12" s="6" t="s">
        <v>98</v>
      </c>
    </row>
    <row r="13" spans="1:39" ht="14.25" customHeight="1">
      <c r="A13" s="4">
        <v>8</v>
      </c>
      <c r="B13" s="6" t="s">
        <v>132</v>
      </c>
      <c r="C13" s="6" t="s">
        <v>133</v>
      </c>
      <c r="D13" s="6" t="s">
        <v>134</v>
      </c>
      <c r="E13" s="6" t="s">
        <v>80</v>
      </c>
      <c r="F13" s="6" t="s">
        <v>81</v>
      </c>
      <c r="G13" s="6" t="s">
        <v>82</v>
      </c>
      <c r="H13" s="6" t="s">
        <v>83</v>
      </c>
      <c r="I13" s="6" t="s">
        <v>84</v>
      </c>
      <c r="J13" s="6" t="s">
        <v>108</v>
      </c>
      <c r="K13" s="6" t="s">
        <v>115</v>
      </c>
      <c r="L13" s="7" t="s">
        <v>122</v>
      </c>
      <c r="M13" s="6" t="s">
        <v>135</v>
      </c>
      <c r="N13" s="6" t="s">
        <v>89</v>
      </c>
      <c r="O13" s="6" t="s">
        <v>90</v>
      </c>
      <c r="P13" s="6">
        <v>0.22</v>
      </c>
      <c r="Q13" s="6" t="s">
        <v>91</v>
      </c>
      <c r="R13" s="6" t="s">
        <v>92</v>
      </c>
      <c r="S13" s="6" t="s">
        <v>89</v>
      </c>
      <c r="T13" s="6" t="s">
        <v>93</v>
      </c>
      <c r="U13" s="6">
        <v>2.5</v>
      </c>
      <c r="V13" s="8">
        <v>0.49513888888888902</v>
      </c>
      <c r="W13" s="8">
        <v>0.53541666666666698</v>
      </c>
      <c r="X13" s="6" t="s">
        <v>94</v>
      </c>
      <c r="Y13" s="6" t="s">
        <v>89</v>
      </c>
      <c r="Z13" s="6" t="s">
        <v>95</v>
      </c>
      <c r="AA13" s="6" t="s">
        <v>103</v>
      </c>
      <c r="AB13" s="6" t="s">
        <v>96</v>
      </c>
      <c r="AC13" s="6" t="s">
        <v>89</v>
      </c>
      <c r="AD13" s="6" t="s">
        <v>89</v>
      </c>
      <c r="AE13" s="6" t="s">
        <v>89</v>
      </c>
      <c r="AF13" s="6" t="s">
        <v>89</v>
      </c>
      <c r="AG13" s="6" t="s">
        <v>89</v>
      </c>
      <c r="AH13" s="6" t="s">
        <v>89</v>
      </c>
      <c r="AI13" s="6" t="s">
        <v>89</v>
      </c>
      <c r="AJ13" s="6" t="s">
        <v>89</v>
      </c>
      <c r="AK13" s="6" t="s">
        <v>89</v>
      </c>
      <c r="AL13" s="6" t="s">
        <v>97</v>
      </c>
      <c r="AM13" s="6" t="s">
        <v>98</v>
      </c>
    </row>
    <row r="14" spans="1:39" ht="14.25" customHeight="1">
      <c r="A14" s="4">
        <v>9</v>
      </c>
      <c r="B14" s="9" t="s">
        <v>136</v>
      </c>
      <c r="C14" s="9" t="s">
        <v>137</v>
      </c>
      <c r="D14" s="9" t="s">
        <v>138</v>
      </c>
      <c r="E14" s="9" t="s">
        <v>80</v>
      </c>
      <c r="F14" s="9" t="s">
        <v>81</v>
      </c>
      <c r="G14" s="9" t="s">
        <v>82</v>
      </c>
      <c r="H14" s="9" t="s">
        <v>83</v>
      </c>
      <c r="I14" s="9" t="s">
        <v>84</v>
      </c>
      <c r="J14" s="9" t="s">
        <v>85</v>
      </c>
      <c r="K14" s="9" t="s">
        <v>115</v>
      </c>
      <c r="L14" s="7" t="s">
        <v>139</v>
      </c>
      <c r="M14" s="9" t="s">
        <v>140</v>
      </c>
      <c r="N14" s="9" t="s">
        <v>89</v>
      </c>
      <c r="O14" s="9" t="s">
        <v>90</v>
      </c>
      <c r="P14" s="9">
        <v>0.22</v>
      </c>
      <c r="Q14" s="9" t="s">
        <v>91</v>
      </c>
      <c r="R14" s="6" t="s">
        <v>92</v>
      </c>
      <c r="S14" s="9" t="s">
        <v>89</v>
      </c>
      <c r="T14" s="9" t="s">
        <v>93</v>
      </c>
      <c r="U14" s="9">
        <v>2.5</v>
      </c>
      <c r="V14" s="10">
        <v>0.55000000000000004</v>
      </c>
      <c r="W14" s="10">
        <v>0.59027777777777801</v>
      </c>
      <c r="X14" s="9" t="s">
        <v>94</v>
      </c>
      <c r="Y14" s="9" t="s">
        <v>89</v>
      </c>
      <c r="Z14" s="9" t="s">
        <v>95</v>
      </c>
      <c r="AA14" s="9" t="s">
        <v>103</v>
      </c>
      <c r="AB14" s="9" t="s">
        <v>96</v>
      </c>
      <c r="AC14" s="9" t="s">
        <v>141</v>
      </c>
      <c r="AD14" s="9" t="s">
        <v>89</v>
      </c>
      <c r="AE14" s="9" t="s">
        <v>89</v>
      </c>
      <c r="AF14" s="9" t="s">
        <v>89</v>
      </c>
      <c r="AG14" s="9" t="s">
        <v>89</v>
      </c>
      <c r="AH14" s="9" t="s">
        <v>89</v>
      </c>
      <c r="AI14" s="9" t="s">
        <v>89</v>
      </c>
      <c r="AJ14" s="9" t="s">
        <v>89</v>
      </c>
      <c r="AK14" s="9" t="s">
        <v>89</v>
      </c>
      <c r="AL14" s="9" t="s">
        <v>97</v>
      </c>
      <c r="AM14" s="9" t="s">
        <v>104</v>
      </c>
    </row>
    <row r="15" spans="1:39" ht="14.25" customHeight="1">
      <c r="A15" s="4">
        <v>10</v>
      </c>
      <c r="B15" s="6" t="s">
        <v>142</v>
      </c>
      <c r="C15" s="6" t="s">
        <v>143</v>
      </c>
      <c r="D15" s="6" t="s">
        <v>144</v>
      </c>
      <c r="E15" s="6" t="s">
        <v>80</v>
      </c>
      <c r="F15" s="6" t="s">
        <v>81</v>
      </c>
      <c r="G15" s="6" t="s">
        <v>82</v>
      </c>
      <c r="H15" s="6" t="s">
        <v>83</v>
      </c>
      <c r="I15" s="6" t="s">
        <v>84</v>
      </c>
      <c r="J15" s="6" t="s">
        <v>85</v>
      </c>
      <c r="K15" s="6" t="s">
        <v>115</v>
      </c>
      <c r="L15" s="7" t="s">
        <v>139</v>
      </c>
      <c r="M15" s="6" t="s">
        <v>145</v>
      </c>
      <c r="N15" s="6" t="s">
        <v>89</v>
      </c>
      <c r="O15" s="6" t="s">
        <v>90</v>
      </c>
      <c r="P15" s="6">
        <v>0.22</v>
      </c>
      <c r="Q15" s="6" t="s">
        <v>91</v>
      </c>
      <c r="R15" s="6" t="s">
        <v>92</v>
      </c>
      <c r="S15" s="6" t="s">
        <v>89</v>
      </c>
      <c r="T15" s="6" t="s">
        <v>93</v>
      </c>
      <c r="U15" s="6">
        <v>2.5</v>
      </c>
      <c r="V15" s="8">
        <v>0.55000000000000004</v>
      </c>
      <c r="W15" s="8">
        <v>0.59027777777777801</v>
      </c>
      <c r="X15" s="6" t="s">
        <v>94</v>
      </c>
      <c r="Y15" s="6" t="s">
        <v>89</v>
      </c>
      <c r="Z15" s="6" t="s">
        <v>95</v>
      </c>
      <c r="AA15" s="6" t="s">
        <v>103</v>
      </c>
      <c r="AB15" s="6" t="s">
        <v>96</v>
      </c>
      <c r="AC15" s="6" t="s">
        <v>89</v>
      </c>
      <c r="AD15" s="6" t="s">
        <v>89</v>
      </c>
      <c r="AE15" s="6" t="s">
        <v>89</v>
      </c>
      <c r="AF15" s="6" t="s">
        <v>89</v>
      </c>
      <c r="AG15" s="6" t="s">
        <v>89</v>
      </c>
      <c r="AH15" s="6" t="s">
        <v>89</v>
      </c>
      <c r="AI15" s="6" t="s">
        <v>89</v>
      </c>
      <c r="AJ15" s="6" t="s">
        <v>89</v>
      </c>
      <c r="AK15" s="6" t="s">
        <v>89</v>
      </c>
      <c r="AL15" s="6" t="s">
        <v>97</v>
      </c>
      <c r="AM15" s="6" t="s">
        <v>104</v>
      </c>
    </row>
    <row r="16" spans="1:39" ht="14.25" customHeight="1">
      <c r="A16" s="4">
        <v>11</v>
      </c>
      <c r="B16" s="6" t="s">
        <v>146</v>
      </c>
      <c r="C16" s="6" t="s">
        <v>147</v>
      </c>
      <c r="D16" s="6" t="s">
        <v>148</v>
      </c>
      <c r="E16" s="6" t="s">
        <v>80</v>
      </c>
      <c r="F16" s="6" t="s">
        <v>81</v>
      </c>
      <c r="G16" s="6" t="s">
        <v>82</v>
      </c>
      <c r="H16" s="6" t="s">
        <v>83</v>
      </c>
      <c r="I16" s="6" t="s">
        <v>84</v>
      </c>
      <c r="J16" s="6" t="s">
        <v>85</v>
      </c>
      <c r="K16" s="6" t="s">
        <v>115</v>
      </c>
      <c r="L16" s="7" t="s">
        <v>139</v>
      </c>
      <c r="M16" s="6" t="s">
        <v>149</v>
      </c>
      <c r="N16" s="6" t="s">
        <v>89</v>
      </c>
      <c r="O16" s="6" t="s">
        <v>90</v>
      </c>
      <c r="P16" s="6">
        <v>0.22</v>
      </c>
      <c r="Q16" s="6" t="s">
        <v>91</v>
      </c>
      <c r="R16" s="6" t="s">
        <v>92</v>
      </c>
      <c r="S16" s="6" t="s">
        <v>89</v>
      </c>
      <c r="T16" s="6" t="s">
        <v>93</v>
      </c>
      <c r="U16" s="6">
        <v>2.5</v>
      </c>
      <c r="V16" s="8">
        <v>0.55000000000000004</v>
      </c>
      <c r="W16" s="8">
        <v>0.59027777777777801</v>
      </c>
      <c r="X16" s="6" t="s">
        <v>94</v>
      </c>
      <c r="Y16" s="6" t="s">
        <v>89</v>
      </c>
      <c r="Z16" s="6" t="s">
        <v>95</v>
      </c>
      <c r="AA16" s="6" t="s">
        <v>103</v>
      </c>
      <c r="AB16" s="6" t="s">
        <v>96</v>
      </c>
      <c r="AC16" s="6" t="s">
        <v>89</v>
      </c>
      <c r="AD16" s="6" t="s">
        <v>89</v>
      </c>
      <c r="AE16" s="6" t="s">
        <v>89</v>
      </c>
      <c r="AF16" s="6" t="s">
        <v>89</v>
      </c>
      <c r="AG16" s="6" t="s">
        <v>89</v>
      </c>
      <c r="AH16" s="6" t="s">
        <v>89</v>
      </c>
      <c r="AI16" s="6" t="s">
        <v>89</v>
      </c>
      <c r="AJ16" s="6" t="s">
        <v>89</v>
      </c>
      <c r="AK16" s="6" t="s">
        <v>89</v>
      </c>
      <c r="AL16" s="6" t="s">
        <v>97</v>
      </c>
      <c r="AM16" s="6" t="s">
        <v>104</v>
      </c>
    </row>
    <row r="17" spans="1:39" ht="14.25" customHeight="1">
      <c r="A17" s="4">
        <v>12</v>
      </c>
      <c r="B17" s="6" t="s">
        <v>150</v>
      </c>
      <c r="C17" s="6" t="s">
        <v>151</v>
      </c>
      <c r="D17" s="6" t="s">
        <v>152</v>
      </c>
      <c r="E17" s="6" t="s">
        <v>80</v>
      </c>
      <c r="F17" s="6" t="s">
        <v>81</v>
      </c>
      <c r="G17" s="6" t="s">
        <v>82</v>
      </c>
      <c r="H17" s="6" t="s">
        <v>83</v>
      </c>
      <c r="I17" s="6" t="s">
        <v>84</v>
      </c>
      <c r="J17" s="6" t="s">
        <v>108</v>
      </c>
      <c r="K17" s="6" t="s">
        <v>115</v>
      </c>
      <c r="L17" s="7" t="s">
        <v>139</v>
      </c>
      <c r="M17" s="6" t="s">
        <v>153</v>
      </c>
      <c r="N17" s="6" t="s">
        <v>89</v>
      </c>
      <c r="O17" s="6" t="s">
        <v>90</v>
      </c>
      <c r="P17" s="6">
        <v>0.22</v>
      </c>
      <c r="Q17" s="6" t="s">
        <v>91</v>
      </c>
      <c r="R17" s="6" t="s">
        <v>92</v>
      </c>
      <c r="S17" s="6" t="s">
        <v>89</v>
      </c>
      <c r="T17" s="6" t="s">
        <v>93</v>
      </c>
      <c r="U17" s="6">
        <v>2.5</v>
      </c>
      <c r="V17" s="8">
        <v>0.55000000000000004</v>
      </c>
      <c r="W17" s="8">
        <v>0.59027777777777801</v>
      </c>
      <c r="X17" s="6" t="s">
        <v>94</v>
      </c>
      <c r="Y17" s="6" t="s">
        <v>89</v>
      </c>
      <c r="Z17" s="6" t="s">
        <v>95</v>
      </c>
      <c r="AA17" s="6" t="s">
        <v>103</v>
      </c>
      <c r="AB17" s="6" t="s">
        <v>96</v>
      </c>
      <c r="AC17" s="6" t="s">
        <v>89</v>
      </c>
      <c r="AD17" s="6" t="s">
        <v>89</v>
      </c>
      <c r="AE17" s="6" t="s">
        <v>89</v>
      </c>
      <c r="AF17" s="6" t="s">
        <v>89</v>
      </c>
      <c r="AG17" s="6" t="s">
        <v>89</v>
      </c>
      <c r="AH17" s="6" t="s">
        <v>89</v>
      </c>
      <c r="AI17" s="6" t="s">
        <v>89</v>
      </c>
      <c r="AJ17" s="6" t="s">
        <v>89</v>
      </c>
      <c r="AK17" s="6" t="s">
        <v>89</v>
      </c>
      <c r="AL17" s="6" t="s">
        <v>97</v>
      </c>
      <c r="AM17" s="6" t="s">
        <v>104</v>
      </c>
    </row>
    <row r="18" spans="1:39" ht="14.25" customHeight="1">
      <c r="A18" s="4">
        <v>13</v>
      </c>
      <c r="B18" s="6" t="s">
        <v>154</v>
      </c>
      <c r="C18" s="6" t="s">
        <v>155</v>
      </c>
      <c r="D18" s="6" t="s">
        <v>156</v>
      </c>
      <c r="E18" s="6" t="s">
        <v>80</v>
      </c>
      <c r="F18" s="6" t="s">
        <v>81</v>
      </c>
      <c r="G18" s="6" t="s">
        <v>82</v>
      </c>
      <c r="H18" s="6" t="s">
        <v>83</v>
      </c>
      <c r="I18" s="6" t="s">
        <v>84</v>
      </c>
      <c r="J18" s="6" t="s">
        <v>108</v>
      </c>
      <c r="K18" s="6" t="s">
        <v>115</v>
      </c>
      <c r="L18" s="7" t="s">
        <v>139</v>
      </c>
      <c r="M18" s="6" t="s">
        <v>157</v>
      </c>
      <c r="N18" s="6" t="s">
        <v>89</v>
      </c>
      <c r="O18" s="6" t="s">
        <v>90</v>
      </c>
      <c r="P18" s="6">
        <v>0.22</v>
      </c>
      <c r="Q18" s="6" t="s">
        <v>91</v>
      </c>
      <c r="R18" s="6" t="s">
        <v>92</v>
      </c>
      <c r="S18" s="6" t="s">
        <v>89</v>
      </c>
      <c r="T18" s="6" t="s">
        <v>93</v>
      </c>
      <c r="U18" s="6">
        <v>2.5</v>
      </c>
      <c r="V18" s="8">
        <v>0.55000000000000004</v>
      </c>
      <c r="W18" s="8">
        <v>0.59027777777777801</v>
      </c>
      <c r="X18" s="6" t="s">
        <v>94</v>
      </c>
      <c r="Y18" s="6" t="s">
        <v>89</v>
      </c>
      <c r="Z18" s="6" t="s">
        <v>95</v>
      </c>
      <c r="AA18" s="6" t="s">
        <v>103</v>
      </c>
      <c r="AB18" s="6" t="s">
        <v>96</v>
      </c>
      <c r="AC18" s="6" t="s">
        <v>89</v>
      </c>
      <c r="AD18" s="6" t="s">
        <v>89</v>
      </c>
      <c r="AE18" s="6" t="s">
        <v>89</v>
      </c>
      <c r="AF18" s="6" t="s">
        <v>89</v>
      </c>
      <c r="AG18" s="6" t="s">
        <v>89</v>
      </c>
      <c r="AH18" s="6" t="s">
        <v>89</v>
      </c>
      <c r="AI18" s="6" t="s">
        <v>89</v>
      </c>
      <c r="AJ18" s="6" t="s">
        <v>89</v>
      </c>
      <c r="AK18" s="6" t="s">
        <v>89</v>
      </c>
      <c r="AL18" s="6" t="s">
        <v>97</v>
      </c>
      <c r="AM18" s="6" t="s">
        <v>104</v>
      </c>
    </row>
    <row r="19" spans="1:39" ht="14.25" customHeight="1">
      <c r="A19" s="4">
        <v>14</v>
      </c>
      <c r="B19" s="9" t="s">
        <v>158</v>
      </c>
      <c r="C19" s="9" t="s">
        <v>159</v>
      </c>
      <c r="D19" s="9" t="s">
        <v>160</v>
      </c>
      <c r="E19" s="9" t="s">
        <v>80</v>
      </c>
      <c r="F19" s="9" t="s">
        <v>81</v>
      </c>
      <c r="G19" s="9" t="s">
        <v>82</v>
      </c>
      <c r="H19" s="9" t="s">
        <v>83</v>
      </c>
      <c r="I19" s="9" t="s">
        <v>84</v>
      </c>
      <c r="J19" s="9" t="s">
        <v>85</v>
      </c>
      <c r="K19" s="9" t="s">
        <v>115</v>
      </c>
      <c r="L19" s="7" t="s">
        <v>161</v>
      </c>
      <c r="M19" s="9" t="s">
        <v>162</v>
      </c>
      <c r="N19" s="9" t="s">
        <v>89</v>
      </c>
      <c r="O19" s="9" t="s">
        <v>90</v>
      </c>
      <c r="P19" s="9">
        <v>0.22</v>
      </c>
      <c r="Q19" s="9" t="s">
        <v>91</v>
      </c>
      <c r="R19" s="6" t="s">
        <v>92</v>
      </c>
      <c r="S19" s="9" t="s">
        <v>89</v>
      </c>
      <c r="T19" s="9" t="s">
        <v>93</v>
      </c>
      <c r="U19" s="9">
        <v>2.5</v>
      </c>
      <c r="V19" s="10">
        <v>0.60138888888888897</v>
      </c>
      <c r="W19" s="10">
        <v>0.63888888888888895</v>
      </c>
      <c r="X19" s="9" t="s">
        <v>94</v>
      </c>
      <c r="Y19" s="9" t="s">
        <v>89</v>
      </c>
      <c r="Z19" s="9" t="s">
        <v>95</v>
      </c>
      <c r="AA19" s="9" t="s">
        <v>103</v>
      </c>
      <c r="AB19" s="9" t="s">
        <v>96</v>
      </c>
      <c r="AC19" s="9" t="s">
        <v>163</v>
      </c>
      <c r="AD19" s="9" t="s">
        <v>89</v>
      </c>
      <c r="AE19" s="9" t="s">
        <v>89</v>
      </c>
      <c r="AF19" s="9" t="s">
        <v>89</v>
      </c>
      <c r="AG19" s="9" t="s">
        <v>89</v>
      </c>
      <c r="AH19" s="9" t="s">
        <v>89</v>
      </c>
      <c r="AI19" s="9" t="s">
        <v>89</v>
      </c>
      <c r="AJ19" s="9" t="s">
        <v>89</v>
      </c>
      <c r="AK19" s="9" t="s">
        <v>89</v>
      </c>
      <c r="AL19" s="9" t="s">
        <v>97</v>
      </c>
      <c r="AM19" s="9" t="s">
        <v>110</v>
      </c>
    </row>
    <row r="20" spans="1:39" ht="14.25" customHeight="1">
      <c r="A20" s="4">
        <v>15</v>
      </c>
      <c r="B20" s="6" t="s">
        <v>164</v>
      </c>
      <c r="C20" s="6" t="s">
        <v>165</v>
      </c>
      <c r="D20" s="6" t="s">
        <v>166</v>
      </c>
      <c r="E20" s="6" t="s">
        <v>80</v>
      </c>
      <c r="F20" s="6" t="s">
        <v>81</v>
      </c>
      <c r="G20" s="6" t="s">
        <v>82</v>
      </c>
      <c r="H20" s="6" t="s">
        <v>83</v>
      </c>
      <c r="I20" s="6" t="s">
        <v>84</v>
      </c>
      <c r="J20" s="6" t="s">
        <v>85</v>
      </c>
      <c r="K20" s="6" t="s">
        <v>115</v>
      </c>
      <c r="L20" s="7" t="s">
        <v>161</v>
      </c>
      <c r="M20" s="6" t="s">
        <v>167</v>
      </c>
      <c r="N20" s="6" t="s">
        <v>89</v>
      </c>
      <c r="O20" s="6" t="s">
        <v>90</v>
      </c>
      <c r="P20" s="6">
        <v>0.22</v>
      </c>
      <c r="Q20" s="6" t="s">
        <v>91</v>
      </c>
      <c r="R20" s="6" t="s">
        <v>92</v>
      </c>
      <c r="S20" s="6" t="s">
        <v>89</v>
      </c>
      <c r="T20" s="6" t="s">
        <v>93</v>
      </c>
      <c r="U20" s="6">
        <v>2.5</v>
      </c>
      <c r="V20" s="8">
        <v>0.60138888888888897</v>
      </c>
      <c r="W20" s="8">
        <v>0.63888888888888895</v>
      </c>
      <c r="X20" s="6" t="s">
        <v>94</v>
      </c>
      <c r="Y20" s="6" t="s">
        <v>89</v>
      </c>
      <c r="Z20" s="6" t="s">
        <v>95</v>
      </c>
      <c r="AA20" s="6" t="s">
        <v>103</v>
      </c>
      <c r="AB20" s="6" t="s">
        <v>96</v>
      </c>
      <c r="AC20" s="6" t="s">
        <v>89</v>
      </c>
      <c r="AD20" s="6" t="s">
        <v>89</v>
      </c>
      <c r="AE20" s="6" t="s">
        <v>89</v>
      </c>
      <c r="AF20" s="6" t="s">
        <v>89</v>
      </c>
      <c r="AG20" s="6" t="s">
        <v>89</v>
      </c>
      <c r="AH20" s="6" t="s">
        <v>89</v>
      </c>
      <c r="AI20" s="6" t="s">
        <v>89</v>
      </c>
      <c r="AJ20" s="6" t="s">
        <v>89</v>
      </c>
      <c r="AK20" s="6" t="s">
        <v>89</v>
      </c>
      <c r="AL20" s="6" t="s">
        <v>97</v>
      </c>
      <c r="AM20" s="6" t="s">
        <v>110</v>
      </c>
    </row>
    <row r="21" spans="1:39" ht="14.25" customHeight="1">
      <c r="A21" s="4">
        <v>16</v>
      </c>
      <c r="B21" s="6" t="s">
        <v>168</v>
      </c>
      <c r="C21" s="6" t="s">
        <v>169</v>
      </c>
      <c r="D21" s="6" t="s">
        <v>170</v>
      </c>
      <c r="E21" s="6" t="s">
        <v>80</v>
      </c>
      <c r="F21" s="6" t="s">
        <v>81</v>
      </c>
      <c r="G21" s="6" t="s">
        <v>82</v>
      </c>
      <c r="H21" s="6" t="s">
        <v>83</v>
      </c>
      <c r="I21" s="6" t="s">
        <v>84</v>
      </c>
      <c r="J21" s="6" t="s">
        <v>85</v>
      </c>
      <c r="K21" s="6" t="s">
        <v>115</v>
      </c>
      <c r="L21" s="7" t="s">
        <v>161</v>
      </c>
      <c r="M21" s="6" t="s">
        <v>171</v>
      </c>
      <c r="N21" s="6" t="s">
        <v>89</v>
      </c>
      <c r="O21" s="6" t="s">
        <v>90</v>
      </c>
      <c r="P21" s="6">
        <v>0.22</v>
      </c>
      <c r="Q21" s="6" t="s">
        <v>91</v>
      </c>
      <c r="R21" s="6" t="s">
        <v>92</v>
      </c>
      <c r="S21" s="6" t="s">
        <v>89</v>
      </c>
      <c r="T21" s="6" t="s">
        <v>93</v>
      </c>
      <c r="U21" s="6">
        <v>2.5</v>
      </c>
      <c r="V21" s="8">
        <v>0.60138888888888897</v>
      </c>
      <c r="W21" s="8">
        <v>0.63888888888888895</v>
      </c>
      <c r="X21" s="6" t="s">
        <v>94</v>
      </c>
      <c r="Y21" s="6" t="s">
        <v>89</v>
      </c>
      <c r="Z21" s="6" t="s">
        <v>95</v>
      </c>
      <c r="AA21" s="6" t="s">
        <v>103</v>
      </c>
      <c r="AB21" s="6" t="s">
        <v>96</v>
      </c>
      <c r="AC21" s="6" t="s">
        <v>89</v>
      </c>
      <c r="AD21" s="6" t="s">
        <v>89</v>
      </c>
      <c r="AE21" s="6" t="s">
        <v>89</v>
      </c>
      <c r="AF21" s="6" t="s">
        <v>89</v>
      </c>
      <c r="AG21" s="6" t="s">
        <v>89</v>
      </c>
      <c r="AH21" s="6" t="s">
        <v>89</v>
      </c>
      <c r="AI21" s="6" t="s">
        <v>89</v>
      </c>
      <c r="AJ21" s="6" t="s">
        <v>89</v>
      </c>
      <c r="AK21" s="6" t="s">
        <v>89</v>
      </c>
      <c r="AL21" s="6" t="s">
        <v>97</v>
      </c>
      <c r="AM21" s="6" t="s">
        <v>110</v>
      </c>
    </row>
    <row r="22" spans="1:39" ht="14.25" customHeight="1">
      <c r="A22" s="4">
        <v>17</v>
      </c>
      <c r="B22" s="6" t="s">
        <v>172</v>
      </c>
      <c r="C22" s="6" t="s">
        <v>173</v>
      </c>
      <c r="D22" s="6" t="s">
        <v>174</v>
      </c>
      <c r="E22" s="6" t="s">
        <v>80</v>
      </c>
      <c r="F22" s="6" t="s">
        <v>81</v>
      </c>
      <c r="G22" s="6" t="s">
        <v>82</v>
      </c>
      <c r="H22" s="6" t="s">
        <v>83</v>
      </c>
      <c r="I22" s="6" t="s">
        <v>84</v>
      </c>
      <c r="J22" s="6" t="s">
        <v>108</v>
      </c>
      <c r="K22" s="6" t="s">
        <v>115</v>
      </c>
      <c r="L22" s="7" t="s">
        <v>161</v>
      </c>
      <c r="M22" s="6" t="s">
        <v>175</v>
      </c>
      <c r="N22" s="6" t="s">
        <v>89</v>
      </c>
      <c r="O22" s="6" t="s">
        <v>90</v>
      </c>
      <c r="P22" s="6">
        <v>0.22</v>
      </c>
      <c r="Q22" s="6" t="s">
        <v>91</v>
      </c>
      <c r="R22" s="6" t="s">
        <v>92</v>
      </c>
      <c r="S22" s="6" t="s">
        <v>89</v>
      </c>
      <c r="T22" s="6" t="s">
        <v>93</v>
      </c>
      <c r="U22" s="6">
        <v>2.5</v>
      </c>
      <c r="V22" s="8">
        <v>0.60138888888888897</v>
      </c>
      <c r="W22" s="8">
        <v>0.63888888888888895</v>
      </c>
      <c r="X22" s="6" t="s">
        <v>94</v>
      </c>
      <c r="Y22" s="6" t="s">
        <v>89</v>
      </c>
      <c r="Z22" s="6" t="s">
        <v>95</v>
      </c>
      <c r="AA22" s="6" t="s">
        <v>103</v>
      </c>
      <c r="AB22" s="6" t="s">
        <v>96</v>
      </c>
      <c r="AC22" s="6" t="s">
        <v>89</v>
      </c>
      <c r="AD22" s="6" t="s">
        <v>89</v>
      </c>
      <c r="AE22" s="6" t="s">
        <v>89</v>
      </c>
      <c r="AF22" s="6" t="s">
        <v>89</v>
      </c>
      <c r="AG22" s="6" t="s">
        <v>89</v>
      </c>
      <c r="AH22" s="6" t="s">
        <v>89</v>
      </c>
      <c r="AI22" s="6" t="s">
        <v>89</v>
      </c>
      <c r="AJ22" s="6" t="s">
        <v>89</v>
      </c>
      <c r="AK22" s="6" t="s">
        <v>89</v>
      </c>
      <c r="AL22" s="6" t="s">
        <v>97</v>
      </c>
      <c r="AM22" s="6" t="s">
        <v>110</v>
      </c>
    </row>
    <row r="23" spans="1:39" ht="14.25" customHeight="1">
      <c r="A23" s="4">
        <v>18</v>
      </c>
      <c r="B23" s="6" t="s">
        <v>176</v>
      </c>
      <c r="C23" s="6" t="s">
        <v>177</v>
      </c>
      <c r="D23" s="6" t="s">
        <v>178</v>
      </c>
      <c r="E23" s="6" t="s">
        <v>80</v>
      </c>
      <c r="F23" s="6" t="s">
        <v>81</v>
      </c>
      <c r="G23" s="6" t="s">
        <v>82</v>
      </c>
      <c r="H23" s="6" t="s">
        <v>83</v>
      </c>
      <c r="I23" s="6" t="s">
        <v>84</v>
      </c>
      <c r="J23" s="6" t="s">
        <v>108</v>
      </c>
      <c r="K23" s="6" t="s">
        <v>115</v>
      </c>
      <c r="L23" s="7" t="s">
        <v>161</v>
      </c>
      <c r="M23" s="6" t="s">
        <v>179</v>
      </c>
      <c r="N23" s="6" t="s">
        <v>89</v>
      </c>
      <c r="O23" s="6" t="s">
        <v>90</v>
      </c>
      <c r="P23" s="6">
        <v>0.22</v>
      </c>
      <c r="Q23" s="6" t="s">
        <v>91</v>
      </c>
      <c r="R23" s="6" t="s">
        <v>92</v>
      </c>
      <c r="S23" s="6" t="s">
        <v>89</v>
      </c>
      <c r="T23" s="6" t="s">
        <v>93</v>
      </c>
      <c r="U23" s="6">
        <v>2.5</v>
      </c>
      <c r="V23" s="8">
        <v>0.60138888888888897</v>
      </c>
      <c r="W23" s="8">
        <v>0.63888888888888895</v>
      </c>
      <c r="X23" s="6" t="s">
        <v>94</v>
      </c>
      <c r="Y23" s="6" t="s">
        <v>89</v>
      </c>
      <c r="Z23" s="6" t="s">
        <v>95</v>
      </c>
      <c r="AA23" s="6" t="s">
        <v>103</v>
      </c>
      <c r="AB23" s="6" t="s">
        <v>96</v>
      </c>
      <c r="AC23" s="6" t="s">
        <v>89</v>
      </c>
      <c r="AD23" s="6" t="s">
        <v>89</v>
      </c>
      <c r="AE23" s="6" t="s">
        <v>89</v>
      </c>
      <c r="AF23" s="6" t="s">
        <v>89</v>
      </c>
      <c r="AG23" s="6" t="s">
        <v>89</v>
      </c>
      <c r="AH23" s="6" t="s">
        <v>89</v>
      </c>
      <c r="AI23" s="6" t="s">
        <v>89</v>
      </c>
      <c r="AJ23" s="6" t="s">
        <v>89</v>
      </c>
      <c r="AK23" s="6" t="s">
        <v>89</v>
      </c>
      <c r="AL23" s="6" t="s">
        <v>97</v>
      </c>
      <c r="AM23" s="6" t="s">
        <v>110</v>
      </c>
    </row>
    <row r="24" spans="1:39" ht="15.75" customHeight="1">
      <c r="A24" s="4">
        <v>19</v>
      </c>
      <c r="B24" s="6" t="s">
        <v>180</v>
      </c>
      <c r="C24" s="6" t="s">
        <v>181</v>
      </c>
      <c r="D24" s="6" t="s">
        <v>182</v>
      </c>
      <c r="E24" s="6" t="s">
        <v>80</v>
      </c>
      <c r="F24" s="6" t="s">
        <v>81</v>
      </c>
      <c r="G24" s="6" t="s">
        <v>82</v>
      </c>
      <c r="H24" s="6" t="s">
        <v>83</v>
      </c>
      <c r="I24" s="6" t="s">
        <v>84</v>
      </c>
      <c r="J24" s="6" t="s">
        <v>183</v>
      </c>
      <c r="K24" s="6" t="s">
        <v>184</v>
      </c>
      <c r="L24" s="7" t="s">
        <v>185</v>
      </c>
      <c r="M24" s="6" t="s">
        <v>186</v>
      </c>
      <c r="N24" s="6" t="s">
        <v>89</v>
      </c>
      <c r="O24" s="6" t="s">
        <v>90</v>
      </c>
      <c r="P24" s="6">
        <v>0.22</v>
      </c>
      <c r="Q24" s="6" t="s">
        <v>187</v>
      </c>
      <c r="R24" s="6" t="s">
        <v>92</v>
      </c>
      <c r="S24" s="6" t="s">
        <v>89</v>
      </c>
      <c r="T24" s="6" t="s">
        <v>188</v>
      </c>
      <c r="U24" s="6">
        <v>10</v>
      </c>
      <c r="V24" s="8">
        <v>0.47847222222222202</v>
      </c>
      <c r="W24" s="8">
        <v>0.48194444444444401</v>
      </c>
      <c r="X24" s="6" t="s">
        <v>189</v>
      </c>
      <c r="Y24" s="6" t="s">
        <v>89</v>
      </c>
      <c r="Z24" s="6" t="s">
        <v>95</v>
      </c>
      <c r="AA24" s="6" t="s">
        <v>103</v>
      </c>
      <c r="AB24" s="6" t="s">
        <v>96</v>
      </c>
      <c r="AC24" s="6" t="s">
        <v>89</v>
      </c>
      <c r="AD24" s="6" t="s">
        <v>89</v>
      </c>
      <c r="AE24" s="6" t="s">
        <v>89</v>
      </c>
      <c r="AF24" s="6" t="s">
        <v>89</v>
      </c>
      <c r="AG24" s="6" t="s">
        <v>89</v>
      </c>
      <c r="AH24" s="6" t="s">
        <v>89</v>
      </c>
      <c r="AI24" s="6" t="s">
        <v>89</v>
      </c>
      <c r="AJ24" s="6" t="s">
        <v>89</v>
      </c>
      <c r="AK24" s="6" t="s">
        <v>89</v>
      </c>
      <c r="AL24" s="6" t="s">
        <v>97</v>
      </c>
      <c r="AM24" s="6" t="s">
        <v>98</v>
      </c>
    </row>
    <row r="25" spans="1:39" ht="14.25" customHeight="1">
      <c r="A25" s="4">
        <v>20</v>
      </c>
      <c r="B25" s="6" t="s">
        <v>190</v>
      </c>
      <c r="C25" s="6" t="s">
        <v>191</v>
      </c>
      <c r="D25" s="6" t="s">
        <v>192</v>
      </c>
      <c r="E25" s="6" t="s">
        <v>80</v>
      </c>
      <c r="F25" s="6" t="s">
        <v>81</v>
      </c>
      <c r="G25" s="6" t="s">
        <v>82</v>
      </c>
      <c r="H25" s="6" t="s">
        <v>83</v>
      </c>
      <c r="I25" s="6" t="s">
        <v>84</v>
      </c>
      <c r="J25" s="6" t="s">
        <v>183</v>
      </c>
      <c r="K25" s="6" t="s">
        <v>184</v>
      </c>
      <c r="L25" s="7" t="s">
        <v>193</v>
      </c>
      <c r="M25" s="6" t="s">
        <v>194</v>
      </c>
      <c r="N25" s="6" t="s">
        <v>89</v>
      </c>
      <c r="O25" s="6" t="s">
        <v>90</v>
      </c>
      <c r="P25" s="6">
        <v>0.22</v>
      </c>
      <c r="Q25" s="6" t="s">
        <v>187</v>
      </c>
      <c r="R25" s="6" t="s">
        <v>92</v>
      </c>
      <c r="S25" s="6" t="s">
        <v>89</v>
      </c>
      <c r="T25" s="6" t="s">
        <v>188</v>
      </c>
      <c r="U25" s="6">
        <v>10</v>
      </c>
      <c r="V25" s="8">
        <v>0.50138888888888899</v>
      </c>
      <c r="W25" s="8">
        <v>0.50624999999999998</v>
      </c>
      <c r="X25" s="6" t="s">
        <v>189</v>
      </c>
      <c r="Y25" s="6" t="s">
        <v>89</v>
      </c>
      <c r="Z25" s="6" t="s">
        <v>95</v>
      </c>
      <c r="AA25" s="6" t="s">
        <v>103</v>
      </c>
      <c r="AB25" s="6" t="s">
        <v>96</v>
      </c>
      <c r="AC25" s="6" t="s">
        <v>89</v>
      </c>
      <c r="AD25" s="6" t="s">
        <v>89</v>
      </c>
      <c r="AE25" s="6" t="s">
        <v>89</v>
      </c>
      <c r="AF25" s="6" t="s">
        <v>89</v>
      </c>
      <c r="AG25" s="6" t="s">
        <v>89</v>
      </c>
      <c r="AH25" s="6" t="s">
        <v>89</v>
      </c>
      <c r="AI25" s="6" t="s">
        <v>89</v>
      </c>
      <c r="AJ25" s="6" t="s">
        <v>89</v>
      </c>
      <c r="AK25" s="6" t="s">
        <v>89</v>
      </c>
      <c r="AL25" s="6" t="s">
        <v>97</v>
      </c>
      <c r="AM25" s="6" t="s">
        <v>104</v>
      </c>
    </row>
    <row r="26" spans="1:39" ht="14.25" customHeight="1">
      <c r="A26" s="4">
        <v>21</v>
      </c>
      <c r="B26" s="6" t="s">
        <v>195</v>
      </c>
      <c r="C26" s="6" t="s">
        <v>196</v>
      </c>
      <c r="D26" s="6" t="s">
        <v>197</v>
      </c>
      <c r="E26" s="6" t="s">
        <v>80</v>
      </c>
      <c r="F26" s="6" t="s">
        <v>81</v>
      </c>
      <c r="G26" s="6" t="s">
        <v>82</v>
      </c>
      <c r="H26" s="6" t="s">
        <v>83</v>
      </c>
      <c r="I26" s="6" t="s">
        <v>84</v>
      </c>
      <c r="J26" s="6" t="s">
        <v>183</v>
      </c>
      <c r="K26" s="6" t="s">
        <v>184</v>
      </c>
      <c r="L26" s="7" t="s">
        <v>198</v>
      </c>
      <c r="M26" s="6" t="s">
        <v>199</v>
      </c>
      <c r="N26" s="6" t="s">
        <v>89</v>
      </c>
      <c r="O26" s="6" t="s">
        <v>90</v>
      </c>
      <c r="P26" s="6">
        <v>0.22</v>
      </c>
      <c r="Q26" s="6" t="s">
        <v>187</v>
      </c>
      <c r="R26" s="6" t="s">
        <v>92</v>
      </c>
      <c r="S26" s="6" t="s">
        <v>89</v>
      </c>
      <c r="T26" s="6" t="s">
        <v>188</v>
      </c>
      <c r="U26" s="6">
        <v>10</v>
      </c>
      <c r="V26" s="8">
        <v>0.52569444444444402</v>
      </c>
      <c r="W26" s="8">
        <v>0.52986111111111101</v>
      </c>
      <c r="X26" s="6" t="s">
        <v>189</v>
      </c>
      <c r="Y26" s="6" t="s">
        <v>89</v>
      </c>
      <c r="Z26" s="6" t="s">
        <v>95</v>
      </c>
      <c r="AA26" s="6" t="s">
        <v>103</v>
      </c>
      <c r="AB26" s="6" t="s">
        <v>96</v>
      </c>
      <c r="AC26" s="9" t="s">
        <v>200</v>
      </c>
      <c r="AD26" s="6" t="s">
        <v>89</v>
      </c>
      <c r="AE26" s="6" t="s">
        <v>89</v>
      </c>
      <c r="AF26" s="6" t="s">
        <v>89</v>
      </c>
      <c r="AG26" s="6" t="s">
        <v>89</v>
      </c>
      <c r="AH26" s="6" t="s">
        <v>89</v>
      </c>
      <c r="AI26" s="6" t="s">
        <v>89</v>
      </c>
      <c r="AJ26" s="6" t="s">
        <v>89</v>
      </c>
      <c r="AK26" s="6" t="s">
        <v>89</v>
      </c>
      <c r="AL26" s="6" t="s">
        <v>97</v>
      </c>
      <c r="AM26" s="6" t="s">
        <v>110</v>
      </c>
    </row>
    <row r="27" spans="1:39" ht="15.75" customHeight="1">
      <c r="A27" s="4">
        <v>23</v>
      </c>
      <c r="B27" s="12" t="s">
        <v>201</v>
      </c>
      <c r="C27" s="12" t="s">
        <v>202</v>
      </c>
      <c r="D27" s="12" t="s">
        <v>203</v>
      </c>
      <c r="E27" s="12" t="s">
        <v>80</v>
      </c>
      <c r="F27" s="12" t="s">
        <v>81</v>
      </c>
      <c r="G27" s="12" t="s">
        <v>82</v>
      </c>
      <c r="H27" s="12" t="s">
        <v>83</v>
      </c>
      <c r="I27" s="12" t="s">
        <v>84</v>
      </c>
      <c r="J27" s="12" t="s">
        <v>204</v>
      </c>
      <c r="K27" s="12" t="s">
        <v>205</v>
      </c>
      <c r="L27" s="13" t="s">
        <v>206</v>
      </c>
      <c r="M27" s="12" t="s">
        <v>207</v>
      </c>
      <c r="N27" s="12" t="s">
        <v>89</v>
      </c>
      <c r="O27" s="12" t="s">
        <v>90</v>
      </c>
      <c r="P27" s="12">
        <v>0.22</v>
      </c>
      <c r="Q27" s="12" t="s">
        <v>187</v>
      </c>
      <c r="R27" s="12">
        <v>3</v>
      </c>
      <c r="S27" s="12" t="s">
        <v>208</v>
      </c>
      <c r="T27" s="12" t="s">
        <v>188</v>
      </c>
      <c r="U27" s="12">
        <v>10</v>
      </c>
      <c r="V27" s="14">
        <v>0.47916666666666702</v>
      </c>
      <c r="W27" s="14">
        <v>0.48263888888888901</v>
      </c>
      <c r="X27" s="12" t="s">
        <v>189</v>
      </c>
      <c r="Y27" s="12" t="s">
        <v>89</v>
      </c>
      <c r="Z27" s="12" t="s">
        <v>95</v>
      </c>
      <c r="AA27" s="12" t="s">
        <v>103</v>
      </c>
      <c r="AB27" s="12" t="s">
        <v>96</v>
      </c>
      <c r="AC27" s="12" t="s">
        <v>89</v>
      </c>
      <c r="AD27" s="12" t="s">
        <v>89</v>
      </c>
      <c r="AE27" s="12" t="s">
        <v>89</v>
      </c>
      <c r="AF27" s="12" t="s">
        <v>89</v>
      </c>
      <c r="AG27" s="12" t="s">
        <v>89</v>
      </c>
      <c r="AH27" s="12" t="s">
        <v>89</v>
      </c>
      <c r="AI27" s="12" t="s">
        <v>89</v>
      </c>
      <c r="AJ27" s="12" t="s">
        <v>89</v>
      </c>
      <c r="AK27" s="12" t="s">
        <v>89</v>
      </c>
      <c r="AL27" s="12" t="s">
        <v>97</v>
      </c>
      <c r="AM27" s="12" t="s">
        <v>209</v>
      </c>
    </row>
    <row r="28" spans="1:39" ht="14.25" customHeight="1">
      <c r="A28" s="4">
        <v>24</v>
      </c>
      <c r="B28" s="12" t="s">
        <v>210</v>
      </c>
      <c r="C28" s="12" t="s">
        <v>211</v>
      </c>
      <c r="D28" s="12" t="s">
        <v>212</v>
      </c>
      <c r="E28" s="12" t="s">
        <v>80</v>
      </c>
      <c r="F28" s="12" t="s">
        <v>81</v>
      </c>
      <c r="G28" s="12" t="s">
        <v>82</v>
      </c>
      <c r="H28" s="12" t="s">
        <v>83</v>
      </c>
      <c r="I28" s="12" t="s">
        <v>84</v>
      </c>
      <c r="J28" s="12" t="s">
        <v>204</v>
      </c>
      <c r="K28" s="12" t="s">
        <v>205</v>
      </c>
      <c r="L28" s="13" t="s">
        <v>213</v>
      </c>
      <c r="M28" s="12" t="s">
        <v>214</v>
      </c>
      <c r="N28" s="12" t="s">
        <v>89</v>
      </c>
      <c r="O28" s="12" t="s">
        <v>90</v>
      </c>
      <c r="P28" s="12">
        <v>0.22</v>
      </c>
      <c r="Q28" s="12" t="s">
        <v>187</v>
      </c>
      <c r="R28" s="12">
        <v>3</v>
      </c>
      <c r="S28" s="12" t="s">
        <v>208</v>
      </c>
      <c r="T28" s="12" t="s">
        <v>188</v>
      </c>
      <c r="U28" s="12">
        <v>10</v>
      </c>
      <c r="V28" s="14">
        <v>0.50208333333333299</v>
      </c>
      <c r="W28" s="14">
        <v>0.50694444444444398</v>
      </c>
      <c r="X28" s="12" t="s">
        <v>189</v>
      </c>
      <c r="Y28" s="12" t="s">
        <v>89</v>
      </c>
      <c r="Z28" s="12" t="s">
        <v>95</v>
      </c>
      <c r="AA28" s="12" t="s">
        <v>103</v>
      </c>
      <c r="AB28" s="12" t="s">
        <v>96</v>
      </c>
      <c r="AC28" s="12" t="s">
        <v>89</v>
      </c>
      <c r="AD28" s="12" t="s">
        <v>89</v>
      </c>
      <c r="AE28" s="12" t="s">
        <v>89</v>
      </c>
      <c r="AF28" s="12" t="s">
        <v>89</v>
      </c>
      <c r="AG28" s="12" t="s">
        <v>89</v>
      </c>
      <c r="AH28" s="12" t="s">
        <v>89</v>
      </c>
      <c r="AI28" s="12" t="s">
        <v>89</v>
      </c>
      <c r="AJ28" s="12" t="s">
        <v>89</v>
      </c>
      <c r="AK28" s="12" t="s">
        <v>89</v>
      </c>
      <c r="AL28" s="12" t="s">
        <v>97</v>
      </c>
      <c r="AM28" s="12" t="s">
        <v>215</v>
      </c>
    </row>
    <row r="29" spans="1:39" ht="14.25" customHeight="1">
      <c r="A29" s="4">
        <v>25</v>
      </c>
      <c r="B29" s="12" t="s">
        <v>216</v>
      </c>
      <c r="C29" s="12" t="s">
        <v>217</v>
      </c>
      <c r="D29" s="12" t="s">
        <v>218</v>
      </c>
      <c r="E29" s="12" t="s">
        <v>80</v>
      </c>
      <c r="F29" s="12" t="s">
        <v>81</v>
      </c>
      <c r="G29" s="12" t="s">
        <v>82</v>
      </c>
      <c r="H29" s="12" t="s">
        <v>83</v>
      </c>
      <c r="I29" s="12" t="s">
        <v>84</v>
      </c>
      <c r="J29" s="12" t="s">
        <v>219</v>
      </c>
      <c r="K29" s="12" t="s">
        <v>205</v>
      </c>
      <c r="L29" s="13" t="s">
        <v>220</v>
      </c>
      <c r="M29" s="12" t="s">
        <v>221</v>
      </c>
      <c r="N29" s="12" t="s">
        <v>89</v>
      </c>
      <c r="O29" s="12" t="s">
        <v>90</v>
      </c>
      <c r="P29" s="12">
        <v>0.22</v>
      </c>
      <c r="Q29" s="12" t="s">
        <v>187</v>
      </c>
      <c r="R29" s="12">
        <v>3</v>
      </c>
      <c r="S29" s="12" t="s">
        <v>208</v>
      </c>
      <c r="T29" s="12" t="s">
        <v>188</v>
      </c>
      <c r="U29" s="12">
        <v>10</v>
      </c>
      <c r="V29" s="14">
        <v>0.53472222222222199</v>
      </c>
      <c r="W29" s="14">
        <v>0.53888888888888897</v>
      </c>
      <c r="X29" s="12" t="s">
        <v>189</v>
      </c>
      <c r="Y29" s="12" t="s">
        <v>89</v>
      </c>
      <c r="Z29" s="12" t="s">
        <v>95</v>
      </c>
      <c r="AA29" s="12" t="s">
        <v>103</v>
      </c>
      <c r="AB29" s="12" t="s">
        <v>96</v>
      </c>
      <c r="AC29" s="15" t="s">
        <v>200</v>
      </c>
      <c r="AD29" s="12" t="s">
        <v>89</v>
      </c>
      <c r="AE29" s="12" t="s">
        <v>89</v>
      </c>
      <c r="AF29" s="12" t="s">
        <v>89</v>
      </c>
      <c r="AG29" s="12" t="s">
        <v>89</v>
      </c>
      <c r="AH29" s="12" t="s">
        <v>89</v>
      </c>
      <c r="AI29" s="12" t="s">
        <v>89</v>
      </c>
      <c r="AJ29" s="12" t="s">
        <v>89</v>
      </c>
      <c r="AK29" s="12" t="s">
        <v>89</v>
      </c>
      <c r="AL29" s="12" t="s">
        <v>97</v>
      </c>
      <c r="AM29" s="12" t="s">
        <v>222</v>
      </c>
    </row>
    <row r="30" spans="1:39" ht="14.25" customHeight="1">
      <c r="A30" s="4">
        <v>26</v>
      </c>
      <c r="B30" s="16" t="s">
        <v>223</v>
      </c>
      <c r="C30" s="16" t="s">
        <v>224</v>
      </c>
      <c r="D30" s="16" t="s">
        <v>225</v>
      </c>
      <c r="E30" s="16" t="s">
        <v>80</v>
      </c>
      <c r="F30" s="16" t="s">
        <v>81</v>
      </c>
      <c r="G30" s="16" t="s">
        <v>82</v>
      </c>
      <c r="H30" s="16" t="s">
        <v>83</v>
      </c>
      <c r="I30" s="16" t="s">
        <v>84</v>
      </c>
      <c r="J30" s="16" t="s">
        <v>204</v>
      </c>
      <c r="K30" s="16" t="s">
        <v>226</v>
      </c>
      <c r="L30" s="17" t="s">
        <v>227</v>
      </c>
      <c r="M30" s="16" t="s">
        <v>228</v>
      </c>
      <c r="N30" s="16" t="s">
        <v>89</v>
      </c>
      <c r="O30" s="16" t="s">
        <v>90</v>
      </c>
      <c r="P30" s="16">
        <v>3</v>
      </c>
      <c r="Q30" s="16" t="s">
        <v>208</v>
      </c>
      <c r="R30" s="16">
        <v>20</v>
      </c>
      <c r="S30" s="16" t="s">
        <v>229</v>
      </c>
      <c r="T30" s="16" t="s">
        <v>188</v>
      </c>
      <c r="U30" s="16">
        <v>10</v>
      </c>
      <c r="V30" s="18">
        <v>0.47916666666666702</v>
      </c>
      <c r="W30" s="18">
        <v>0.48263888888888901</v>
      </c>
      <c r="X30" s="16" t="s">
        <v>230</v>
      </c>
      <c r="Y30" s="16" t="s">
        <v>89</v>
      </c>
      <c r="Z30" s="16" t="s">
        <v>95</v>
      </c>
      <c r="AA30" s="16" t="s">
        <v>103</v>
      </c>
      <c r="AB30" s="16" t="s">
        <v>96</v>
      </c>
      <c r="AC30" s="16" t="s">
        <v>89</v>
      </c>
      <c r="AD30" s="16" t="s">
        <v>89</v>
      </c>
      <c r="AE30" s="16" t="s">
        <v>89</v>
      </c>
      <c r="AF30" s="16" t="s">
        <v>89</v>
      </c>
      <c r="AG30" s="16" t="s">
        <v>89</v>
      </c>
      <c r="AH30" s="16" t="s">
        <v>89</v>
      </c>
      <c r="AI30" s="16" t="s">
        <v>89</v>
      </c>
      <c r="AJ30" s="16" t="s">
        <v>89</v>
      </c>
      <c r="AK30" s="16" t="s">
        <v>89</v>
      </c>
      <c r="AL30" s="16" t="s">
        <v>97</v>
      </c>
      <c r="AM30" s="16" t="s">
        <v>209</v>
      </c>
    </row>
    <row r="31" spans="1:39" ht="14.25" customHeight="1">
      <c r="A31" s="4">
        <v>27</v>
      </c>
      <c r="B31" s="16" t="s">
        <v>231</v>
      </c>
      <c r="C31" s="16" t="s">
        <v>232</v>
      </c>
      <c r="D31" s="16" t="s">
        <v>233</v>
      </c>
      <c r="E31" s="16" t="s">
        <v>80</v>
      </c>
      <c r="F31" s="16" t="s">
        <v>81</v>
      </c>
      <c r="G31" s="16" t="s">
        <v>82</v>
      </c>
      <c r="H31" s="16" t="s">
        <v>83</v>
      </c>
      <c r="I31" s="16" t="s">
        <v>84</v>
      </c>
      <c r="J31" s="16" t="s">
        <v>204</v>
      </c>
      <c r="K31" s="16" t="s">
        <v>226</v>
      </c>
      <c r="L31" s="17" t="s">
        <v>234</v>
      </c>
      <c r="M31" s="16" t="s">
        <v>235</v>
      </c>
      <c r="N31" s="16" t="s">
        <v>89</v>
      </c>
      <c r="O31" s="16" t="s">
        <v>90</v>
      </c>
      <c r="P31" s="16">
        <v>3</v>
      </c>
      <c r="Q31" s="16" t="s">
        <v>208</v>
      </c>
      <c r="R31" s="16">
        <v>20</v>
      </c>
      <c r="S31" s="16" t="s">
        <v>229</v>
      </c>
      <c r="T31" s="16" t="s">
        <v>188</v>
      </c>
      <c r="U31" s="16">
        <v>10</v>
      </c>
      <c r="V31" s="18">
        <v>0.50208333333333299</v>
      </c>
      <c r="W31" s="18">
        <v>0.50694444444444398</v>
      </c>
      <c r="X31" s="16" t="s">
        <v>230</v>
      </c>
      <c r="Y31" s="16" t="s">
        <v>89</v>
      </c>
      <c r="Z31" s="16" t="s">
        <v>95</v>
      </c>
      <c r="AA31" s="16" t="s">
        <v>103</v>
      </c>
      <c r="AB31" s="16" t="s">
        <v>96</v>
      </c>
      <c r="AC31" s="16" t="s">
        <v>89</v>
      </c>
      <c r="AD31" s="16" t="s">
        <v>89</v>
      </c>
      <c r="AE31" s="16" t="s">
        <v>89</v>
      </c>
      <c r="AF31" s="16" t="s">
        <v>89</v>
      </c>
      <c r="AG31" s="16" t="s">
        <v>89</v>
      </c>
      <c r="AH31" s="16" t="s">
        <v>89</v>
      </c>
      <c r="AI31" s="16" t="s">
        <v>89</v>
      </c>
      <c r="AJ31" s="16" t="s">
        <v>89</v>
      </c>
      <c r="AK31" s="16" t="s">
        <v>89</v>
      </c>
      <c r="AL31" s="16" t="s">
        <v>97</v>
      </c>
      <c r="AM31" s="16" t="s">
        <v>215</v>
      </c>
    </row>
    <row r="32" spans="1:39" ht="14.25" customHeight="1">
      <c r="A32" s="4">
        <v>28</v>
      </c>
      <c r="B32" s="16" t="s">
        <v>236</v>
      </c>
      <c r="C32" s="16" t="s">
        <v>237</v>
      </c>
      <c r="D32" s="16" t="s">
        <v>238</v>
      </c>
      <c r="E32" s="16" t="s">
        <v>80</v>
      </c>
      <c r="F32" s="16" t="s">
        <v>81</v>
      </c>
      <c r="G32" s="16" t="s">
        <v>82</v>
      </c>
      <c r="H32" s="16" t="s">
        <v>83</v>
      </c>
      <c r="I32" s="16" t="s">
        <v>84</v>
      </c>
      <c r="J32" s="16" t="s">
        <v>219</v>
      </c>
      <c r="K32" s="16" t="s">
        <v>226</v>
      </c>
      <c r="L32" s="17" t="s">
        <v>239</v>
      </c>
      <c r="M32" s="16" t="s">
        <v>240</v>
      </c>
      <c r="N32" s="16" t="s">
        <v>89</v>
      </c>
      <c r="O32" s="16" t="s">
        <v>90</v>
      </c>
      <c r="P32" s="16">
        <v>3</v>
      </c>
      <c r="Q32" s="16" t="s">
        <v>208</v>
      </c>
      <c r="R32" s="16">
        <v>20</v>
      </c>
      <c r="S32" s="16" t="s">
        <v>229</v>
      </c>
      <c r="T32" s="16" t="s">
        <v>188</v>
      </c>
      <c r="U32" s="16">
        <v>10</v>
      </c>
      <c r="V32" s="18">
        <v>0.53472222222222199</v>
      </c>
      <c r="W32" s="18">
        <v>0.53888888888888897</v>
      </c>
      <c r="X32" s="16" t="s">
        <v>230</v>
      </c>
      <c r="Y32" s="16" t="s">
        <v>89</v>
      </c>
      <c r="Z32" s="16" t="s">
        <v>95</v>
      </c>
      <c r="AA32" s="16" t="s">
        <v>103</v>
      </c>
      <c r="AB32" s="16" t="s">
        <v>96</v>
      </c>
      <c r="AC32" s="16" t="s">
        <v>89</v>
      </c>
      <c r="AD32" s="16" t="s">
        <v>89</v>
      </c>
      <c r="AE32" s="16" t="s">
        <v>89</v>
      </c>
      <c r="AF32" s="16" t="s">
        <v>89</v>
      </c>
      <c r="AG32" s="16" t="s">
        <v>89</v>
      </c>
      <c r="AH32" s="16" t="s">
        <v>89</v>
      </c>
      <c r="AI32" s="16" t="s">
        <v>89</v>
      </c>
      <c r="AJ32" s="16" t="s">
        <v>89</v>
      </c>
      <c r="AK32" s="16" t="s">
        <v>89</v>
      </c>
      <c r="AL32" s="16" t="s">
        <v>97</v>
      </c>
      <c r="AM32" s="19" t="str">
        <f>HYPERLINK("http://store.pangaea.de/Projects/EMOSE2017/LOGSHEETS/EMOSE_201705300746Z_DAY1_WETLAB_size-fractionated_10-100L_R03.pdf","http://store.pangaea.de/Projects/EMOSE2017/LOGSHEETS/EMOSE_201705300746Z_DAY1_WETLAB_size-fractionated_10-100L_R03.pdf")</f>
        <v>http://store.pangaea.de/Projects/EMOSE2017/LOGSHEETS/EMOSE_201705300746Z_DAY1_WETLAB_size-fractionated_10-100L_R03.pdf</v>
      </c>
    </row>
    <row r="33" spans="1:39" ht="14.25" customHeight="1">
      <c r="A33" s="4">
        <v>29</v>
      </c>
      <c r="B33" s="4" t="s">
        <v>241</v>
      </c>
      <c r="C33" s="4" t="s">
        <v>242</v>
      </c>
      <c r="D33" s="4" t="s">
        <v>243</v>
      </c>
      <c r="E33" s="4" t="s">
        <v>80</v>
      </c>
      <c r="F33" s="4" t="s">
        <v>81</v>
      </c>
      <c r="G33" s="4" t="s">
        <v>82</v>
      </c>
      <c r="H33" s="4" t="s">
        <v>83</v>
      </c>
      <c r="I33" s="4" t="s">
        <v>84</v>
      </c>
      <c r="J33" s="4" t="s">
        <v>244</v>
      </c>
      <c r="K33" s="4" t="s">
        <v>245</v>
      </c>
      <c r="L33" s="20" t="s">
        <v>246</v>
      </c>
      <c r="M33" s="4" t="s">
        <v>89</v>
      </c>
      <c r="N33" s="4" t="s">
        <v>89</v>
      </c>
      <c r="O33" s="4" t="s">
        <v>90</v>
      </c>
      <c r="P33" s="4">
        <v>0.22</v>
      </c>
      <c r="Q33" s="4" t="s">
        <v>187</v>
      </c>
      <c r="R33" s="4">
        <v>0.8</v>
      </c>
      <c r="S33" s="4" t="s">
        <v>247</v>
      </c>
      <c r="T33" s="4" t="s">
        <v>188</v>
      </c>
      <c r="U33" s="4">
        <v>60</v>
      </c>
      <c r="V33" s="21">
        <v>0.47569444444444398</v>
      </c>
      <c r="W33" s="21">
        <v>0.63194444444444398</v>
      </c>
      <c r="X33" s="4" t="s">
        <v>189</v>
      </c>
      <c r="Y33" s="4" t="s">
        <v>89</v>
      </c>
      <c r="Z33" s="4" t="s">
        <v>95</v>
      </c>
      <c r="AA33" s="4" t="s">
        <v>103</v>
      </c>
      <c r="AB33" s="4" t="s">
        <v>96</v>
      </c>
      <c r="AC33" s="4" t="s">
        <v>89</v>
      </c>
      <c r="AD33" s="4" t="s">
        <v>89</v>
      </c>
      <c r="AE33" s="4" t="s">
        <v>89</v>
      </c>
      <c r="AF33" s="4" t="s">
        <v>89</v>
      </c>
      <c r="AG33" s="4" t="s">
        <v>89</v>
      </c>
      <c r="AH33" s="4" t="s">
        <v>89</v>
      </c>
      <c r="AI33" s="4" t="s">
        <v>89</v>
      </c>
      <c r="AJ33" s="4" t="s">
        <v>89</v>
      </c>
      <c r="AK33" s="4" t="s">
        <v>89</v>
      </c>
      <c r="AL33" s="4" t="s">
        <v>97</v>
      </c>
      <c r="AM33" s="4" t="s">
        <v>209</v>
      </c>
    </row>
    <row r="34" spans="1:39" ht="14.25" customHeight="1">
      <c r="A34" s="4">
        <v>30</v>
      </c>
      <c r="B34" s="4" t="s">
        <v>248</v>
      </c>
      <c r="C34" s="4" t="s">
        <v>249</v>
      </c>
      <c r="D34" s="4" t="s">
        <v>250</v>
      </c>
      <c r="E34" s="4" t="s">
        <v>80</v>
      </c>
      <c r="F34" s="4" t="s">
        <v>81</v>
      </c>
      <c r="G34" s="4" t="s">
        <v>82</v>
      </c>
      <c r="H34" s="4" t="s">
        <v>83</v>
      </c>
      <c r="I34" s="4" t="s">
        <v>84</v>
      </c>
      <c r="J34" s="4" t="s">
        <v>244</v>
      </c>
      <c r="K34" s="4" t="s">
        <v>251</v>
      </c>
      <c r="L34" s="20" t="s">
        <v>252</v>
      </c>
      <c r="M34" s="4" t="s">
        <v>89</v>
      </c>
      <c r="N34" s="4" t="s">
        <v>89</v>
      </c>
      <c r="O34" s="4" t="s">
        <v>90</v>
      </c>
      <c r="P34" s="4">
        <v>0.8</v>
      </c>
      <c r="Q34" s="4" t="s">
        <v>253</v>
      </c>
      <c r="R34" s="4">
        <v>20</v>
      </c>
      <c r="S34" s="4" t="s">
        <v>229</v>
      </c>
      <c r="T34" s="4" t="s">
        <v>188</v>
      </c>
      <c r="U34" s="4">
        <v>60</v>
      </c>
      <c r="V34" s="21">
        <v>0.47569444444444398</v>
      </c>
      <c r="W34" s="21">
        <v>0.63194444444444398</v>
      </c>
      <c r="X34" s="4" t="s">
        <v>254</v>
      </c>
      <c r="Y34" s="4" t="s">
        <v>89</v>
      </c>
      <c r="Z34" s="4" t="s">
        <v>95</v>
      </c>
      <c r="AA34" s="4" t="s">
        <v>103</v>
      </c>
      <c r="AB34" s="4" t="s">
        <v>96</v>
      </c>
      <c r="AC34" s="4" t="s">
        <v>89</v>
      </c>
      <c r="AD34" s="4" t="s">
        <v>89</v>
      </c>
      <c r="AE34" s="4" t="s">
        <v>89</v>
      </c>
      <c r="AF34" s="4" t="s">
        <v>89</v>
      </c>
      <c r="AG34" s="4" t="s">
        <v>89</v>
      </c>
      <c r="AH34" s="4" t="s">
        <v>255</v>
      </c>
      <c r="AI34" s="4" t="s">
        <v>89</v>
      </c>
      <c r="AJ34" s="4" t="s">
        <v>89</v>
      </c>
      <c r="AK34" s="4" t="s">
        <v>89</v>
      </c>
      <c r="AL34" s="4" t="s">
        <v>97</v>
      </c>
      <c r="AM34" s="4" t="s">
        <v>209</v>
      </c>
    </row>
    <row r="35" spans="1:39" ht="14.25" customHeight="1">
      <c r="A35" s="4">
        <v>22</v>
      </c>
      <c r="B35" s="4" t="s">
        <v>256</v>
      </c>
      <c r="C35" s="4" t="s">
        <v>257</v>
      </c>
      <c r="D35" s="4" t="s">
        <v>258</v>
      </c>
      <c r="E35" s="4" t="s">
        <v>80</v>
      </c>
      <c r="F35" s="4" t="s">
        <v>81</v>
      </c>
      <c r="G35" s="4" t="s">
        <v>82</v>
      </c>
      <c r="H35" s="4" t="s">
        <v>83</v>
      </c>
      <c r="I35" s="4" t="s">
        <v>84</v>
      </c>
      <c r="J35" s="4" t="s">
        <v>244</v>
      </c>
      <c r="K35" s="4" t="s">
        <v>259</v>
      </c>
      <c r="L35" s="20" t="s">
        <v>260</v>
      </c>
      <c r="M35" s="4" t="s">
        <v>89</v>
      </c>
      <c r="N35" s="4" t="s">
        <v>89</v>
      </c>
      <c r="O35" s="4" t="s">
        <v>90</v>
      </c>
      <c r="P35" s="4">
        <v>20</v>
      </c>
      <c r="Q35" s="4" t="s">
        <v>229</v>
      </c>
      <c r="R35" s="4" t="s">
        <v>261</v>
      </c>
      <c r="S35" s="4" t="s">
        <v>89</v>
      </c>
      <c r="T35" s="4" t="s">
        <v>188</v>
      </c>
      <c r="U35" s="4">
        <v>60</v>
      </c>
      <c r="V35" s="21">
        <v>0.47569444444444398</v>
      </c>
      <c r="W35" s="21">
        <v>0.63194444444444398</v>
      </c>
      <c r="X35" s="4" t="s">
        <v>262</v>
      </c>
      <c r="Y35" s="4" t="s">
        <v>89</v>
      </c>
      <c r="Z35" s="4" t="s">
        <v>95</v>
      </c>
      <c r="AA35" s="4" t="s">
        <v>103</v>
      </c>
      <c r="AB35" s="4" t="s">
        <v>96</v>
      </c>
      <c r="AC35" s="4" t="s">
        <v>89</v>
      </c>
      <c r="AD35" s="4" t="s">
        <v>89</v>
      </c>
      <c r="AE35" s="4" t="s">
        <v>263</v>
      </c>
      <c r="AF35" s="4" t="s">
        <v>89</v>
      </c>
      <c r="AG35" s="4" t="s">
        <v>89</v>
      </c>
      <c r="AH35" s="4" t="s">
        <v>89</v>
      </c>
      <c r="AI35" s="4" t="s">
        <v>89</v>
      </c>
      <c r="AJ35" s="4" t="s">
        <v>89</v>
      </c>
      <c r="AK35" s="4" t="s">
        <v>89</v>
      </c>
      <c r="AL35" s="4" t="s">
        <v>97</v>
      </c>
      <c r="AM35" s="4" t="s">
        <v>264</v>
      </c>
    </row>
    <row r="36" spans="1:39" ht="14.25" customHeight="1">
      <c r="A36" s="4">
        <v>31</v>
      </c>
      <c r="B36" s="22" t="s">
        <v>265</v>
      </c>
      <c r="C36" s="22" t="s">
        <v>266</v>
      </c>
      <c r="D36" s="22" t="s">
        <v>267</v>
      </c>
      <c r="E36" s="22" t="s">
        <v>80</v>
      </c>
      <c r="F36" s="22" t="s">
        <v>81</v>
      </c>
      <c r="G36" s="22" t="s">
        <v>82</v>
      </c>
      <c r="H36" s="22" t="s">
        <v>83</v>
      </c>
      <c r="I36" s="22" t="s">
        <v>84</v>
      </c>
      <c r="J36" s="22" t="s">
        <v>268</v>
      </c>
      <c r="K36" s="22" t="s">
        <v>259</v>
      </c>
      <c r="L36" s="23" t="s">
        <v>269</v>
      </c>
      <c r="M36" s="22" t="s">
        <v>89</v>
      </c>
      <c r="N36" s="22" t="s">
        <v>89</v>
      </c>
      <c r="O36" s="22" t="s">
        <v>90</v>
      </c>
      <c r="P36" s="22">
        <v>20</v>
      </c>
      <c r="Q36" s="22" t="s">
        <v>229</v>
      </c>
      <c r="R36" s="24" t="s">
        <v>261</v>
      </c>
      <c r="S36" s="22" t="s">
        <v>89</v>
      </c>
      <c r="T36" s="22" t="s">
        <v>188</v>
      </c>
      <c r="U36" s="22">
        <v>776</v>
      </c>
      <c r="V36" s="25">
        <v>0.47569444444444398</v>
      </c>
      <c r="W36" s="25">
        <v>3.125E-2</v>
      </c>
      <c r="X36" s="24" t="s">
        <v>262</v>
      </c>
      <c r="Y36" s="22" t="s">
        <v>89</v>
      </c>
      <c r="Z36" s="22" t="s">
        <v>95</v>
      </c>
      <c r="AA36" s="22" t="s">
        <v>103</v>
      </c>
      <c r="AB36" s="22" t="s">
        <v>96</v>
      </c>
      <c r="AC36" s="22" t="s">
        <v>270</v>
      </c>
      <c r="AD36" s="22" t="s">
        <v>89</v>
      </c>
      <c r="AE36" s="22" t="s">
        <v>89</v>
      </c>
      <c r="AF36" s="22" t="s">
        <v>89</v>
      </c>
      <c r="AG36" s="22" t="s">
        <v>89</v>
      </c>
      <c r="AH36" s="22" t="s">
        <v>89</v>
      </c>
      <c r="AI36" s="22" t="s">
        <v>89</v>
      </c>
      <c r="AJ36" s="22" t="s">
        <v>89</v>
      </c>
      <c r="AK36" s="22" t="s">
        <v>89</v>
      </c>
      <c r="AL36" s="22" t="s">
        <v>97</v>
      </c>
      <c r="AM36" s="22" t="s">
        <v>264</v>
      </c>
    </row>
    <row r="37" spans="1:39" ht="14.25" customHeight="1">
      <c r="A37" s="4">
        <v>32</v>
      </c>
      <c r="B37" s="15" t="s">
        <v>271</v>
      </c>
      <c r="C37" s="15" t="s">
        <v>272</v>
      </c>
      <c r="D37" s="15" t="s">
        <v>273</v>
      </c>
      <c r="E37" s="15" t="s">
        <v>80</v>
      </c>
      <c r="F37" s="15" t="s">
        <v>81</v>
      </c>
      <c r="G37" s="15" t="s">
        <v>82</v>
      </c>
      <c r="H37" s="15" t="s">
        <v>83</v>
      </c>
      <c r="I37" s="15" t="s">
        <v>84</v>
      </c>
      <c r="J37" s="15" t="s">
        <v>268</v>
      </c>
      <c r="K37" s="15" t="s">
        <v>274</v>
      </c>
      <c r="L37" s="26" t="s">
        <v>275</v>
      </c>
      <c r="M37" s="15" t="s">
        <v>89</v>
      </c>
      <c r="N37" s="15" t="s">
        <v>89</v>
      </c>
      <c r="O37" s="15" t="s">
        <v>90</v>
      </c>
      <c r="P37" s="15">
        <v>0.22</v>
      </c>
      <c r="Q37" s="15" t="s">
        <v>187</v>
      </c>
      <c r="R37" s="15">
        <v>3</v>
      </c>
      <c r="S37" s="15" t="s">
        <v>208</v>
      </c>
      <c r="T37" s="15" t="s">
        <v>188</v>
      </c>
      <c r="U37" s="15">
        <v>716</v>
      </c>
      <c r="V37" s="27">
        <v>0.47569444444444398</v>
      </c>
      <c r="W37" s="27">
        <v>3.125E-2</v>
      </c>
      <c r="X37" s="15" t="s">
        <v>189</v>
      </c>
      <c r="Y37" s="15" t="s">
        <v>89</v>
      </c>
      <c r="Z37" s="15" t="s">
        <v>95</v>
      </c>
      <c r="AA37" s="15" t="s">
        <v>103</v>
      </c>
      <c r="AB37" s="15" t="s">
        <v>96</v>
      </c>
      <c r="AC37" s="15" t="s">
        <v>276</v>
      </c>
      <c r="AD37" s="15" t="s">
        <v>89</v>
      </c>
      <c r="AE37" s="15" t="s">
        <v>89</v>
      </c>
      <c r="AF37" s="15" t="s">
        <v>89</v>
      </c>
      <c r="AG37" s="15" t="s">
        <v>89</v>
      </c>
      <c r="AH37" s="15" t="s">
        <v>89</v>
      </c>
      <c r="AI37" s="15" t="s">
        <v>89</v>
      </c>
      <c r="AJ37" s="15" t="s">
        <v>89</v>
      </c>
      <c r="AK37" s="15" t="s">
        <v>89</v>
      </c>
      <c r="AL37" s="15" t="s">
        <v>97</v>
      </c>
      <c r="AM37" s="15" t="s">
        <v>89</v>
      </c>
    </row>
    <row r="38" spans="1:39" ht="14.25" customHeight="1">
      <c r="A38" s="4">
        <v>33</v>
      </c>
      <c r="B38" s="28" t="s">
        <v>277</v>
      </c>
      <c r="C38" s="28" t="s">
        <v>278</v>
      </c>
      <c r="D38" s="28" t="s">
        <v>279</v>
      </c>
      <c r="E38" s="28" t="s">
        <v>80</v>
      </c>
      <c r="F38" s="28" t="s">
        <v>81</v>
      </c>
      <c r="G38" s="28" t="s">
        <v>82</v>
      </c>
      <c r="H38" s="28" t="s">
        <v>83</v>
      </c>
      <c r="I38" s="28" t="s">
        <v>84</v>
      </c>
      <c r="J38" s="28" t="s">
        <v>268</v>
      </c>
      <c r="K38" s="28" t="s">
        <v>280</v>
      </c>
      <c r="L38" s="29" t="s">
        <v>281</v>
      </c>
      <c r="M38" s="28" t="s">
        <v>89</v>
      </c>
      <c r="N38" s="28" t="s">
        <v>89</v>
      </c>
      <c r="O38" s="28" t="s">
        <v>90</v>
      </c>
      <c r="P38" s="28">
        <v>3</v>
      </c>
      <c r="Q38" s="28" t="s">
        <v>208</v>
      </c>
      <c r="R38" s="28">
        <v>20</v>
      </c>
      <c r="S38" s="28" t="s">
        <v>229</v>
      </c>
      <c r="T38" s="28" t="s">
        <v>188</v>
      </c>
      <c r="U38" s="28">
        <v>716</v>
      </c>
      <c r="V38" s="30">
        <v>0.47569444444444398</v>
      </c>
      <c r="W38" s="30">
        <v>3.125E-2</v>
      </c>
      <c r="X38" s="28" t="s">
        <v>230</v>
      </c>
      <c r="Y38" s="28" t="s">
        <v>89</v>
      </c>
      <c r="Z38" s="28" t="s">
        <v>95</v>
      </c>
      <c r="AA38" s="28" t="s">
        <v>103</v>
      </c>
      <c r="AB38" s="28" t="s">
        <v>96</v>
      </c>
      <c r="AC38" s="28" t="s">
        <v>282</v>
      </c>
      <c r="AD38" s="28" t="s">
        <v>89</v>
      </c>
      <c r="AE38" s="28" t="s">
        <v>89</v>
      </c>
      <c r="AF38" s="28" t="s">
        <v>89</v>
      </c>
      <c r="AG38" s="28" t="s">
        <v>89</v>
      </c>
      <c r="AH38" s="28" t="s">
        <v>89</v>
      </c>
      <c r="AI38" s="28" t="s">
        <v>89</v>
      </c>
      <c r="AJ38" s="28" t="s">
        <v>89</v>
      </c>
      <c r="AK38" s="28" t="s">
        <v>89</v>
      </c>
      <c r="AL38" s="28" t="s">
        <v>97</v>
      </c>
      <c r="AM38" s="28" t="s">
        <v>89</v>
      </c>
    </row>
    <row r="39" spans="1:39" ht="14.25" customHeight="1">
      <c r="A39" s="4">
        <v>34</v>
      </c>
      <c r="B39" s="31" t="s">
        <v>283</v>
      </c>
      <c r="C39" s="31" t="s">
        <v>284</v>
      </c>
      <c r="D39" s="31" t="s">
        <v>285</v>
      </c>
      <c r="E39" s="31" t="s">
        <v>80</v>
      </c>
      <c r="F39" s="31" t="s">
        <v>81</v>
      </c>
      <c r="G39" s="31" t="s">
        <v>82</v>
      </c>
      <c r="H39" s="31" t="s">
        <v>83</v>
      </c>
      <c r="I39" s="31" t="s">
        <v>84</v>
      </c>
      <c r="J39" s="31" t="s">
        <v>286</v>
      </c>
      <c r="K39" s="31" t="s">
        <v>259</v>
      </c>
      <c r="L39" s="32" t="s">
        <v>287</v>
      </c>
      <c r="M39" s="31" t="s">
        <v>288</v>
      </c>
      <c r="N39" s="31" t="s">
        <v>89</v>
      </c>
      <c r="O39" s="31" t="s">
        <v>90</v>
      </c>
      <c r="P39" s="31">
        <v>20</v>
      </c>
      <c r="Q39" s="31" t="s">
        <v>229</v>
      </c>
      <c r="R39" s="31" t="s">
        <v>261</v>
      </c>
      <c r="S39" s="31" t="s">
        <v>89</v>
      </c>
      <c r="T39" s="31" t="s">
        <v>188</v>
      </c>
      <c r="U39" s="33" t="s">
        <v>289</v>
      </c>
      <c r="V39" s="34">
        <v>0.47569444444444398</v>
      </c>
      <c r="W39" s="34">
        <v>0.63194444444444398</v>
      </c>
      <c r="X39" s="31" t="s">
        <v>262</v>
      </c>
      <c r="Y39" s="31" t="s">
        <v>89</v>
      </c>
      <c r="Z39" s="31" t="s">
        <v>95</v>
      </c>
      <c r="AA39" s="31" t="s">
        <v>103</v>
      </c>
      <c r="AB39" s="31" t="s">
        <v>96</v>
      </c>
      <c r="AC39" s="31" t="s">
        <v>89</v>
      </c>
      <c r="AD39" s="31" t="s">
        <v>89</v>
      </c>
      <c r="AE39" s="31" t="s">
        <v>89</v>
      </c>
      <c r="AF39" s="31" t="s">
        <v>89</v>
      </c>
      <c r="AG39" s="31" t="s">
        <v>89</v>
      </c>
      <c r="AH39" s="31" t="s">
        <v>290</v>
      </c>
      <c r="AI39" s="31" t="s">
        <v>89</v>
      </c>
      <c r="AJ39" s="31" t="s">
        <v>89</v>
      </c>
      <c r="AK39" s="31" t="s">
        <v>89</v>
      </c>
      <c r="AL39" s="31" t="s">
        <v>97</v>
      </c>
      <c r="AM39" s="31" t="s">
        <v>264</v>
      </c>
    </row>
    <row r="40" spans="1:39" ht="14.25" customHeight="1">
      <c r="A40" s="4">
        <v>35</v>
      </c>
      <c r="B40" s="31" t="s">
        <v>291</v>
      </c>
      <c r="C40" s="31" t="s">
        <v>292</v>
      </c>
      <c r="D40" s="31" t="s">
        <v>293</v>
      </c>
      <c r="E40" s="31" t="s">
        <v>80</v>
      </c>
      <c r="F40" s="31" t="s">
        <v>81</v>
      </c>
      <c r="G40" s="31" t="s">
        <v>82</v>
      </c>
      <c r="H40" s="31" t="s">
        <v>83</v>
      </c>
      <c r="I40" s="31" t="s">
        <v>84</v>
      </c>
      <c r="J40" s="31" t="s">
        <v>294</v>
      </c>
      <c r="K40" s="31" t="s">
        <v>259</v>
      </c>
      <c r="L40" s="32" t="s">
        <v>295</v>
      </c>
      <c r="M40" s="31" t="s">
        <v>296</v>
      </c>
      <c r="N40" s="31" t="s">
        <v>89</v>
      </c>
      <c r="O40" s="31" t="s">
        <v>90</v>
      </c>
      <c r="P40" s="31">
        <v>20</v>
      </c>
      <c r="Q40" s="31" t="s">
        <v>229</v>
      </c>
      <c r="R40" s="31" t="s">
        <v>261</v>
      </c>
      <c r="S40" s="31" t="s">
        <v>89</v>
      </c>
      <c r="T40" s="31" t="s">
        <v>188</v>
      </c>
      <c r="U40" s="31">
        <v>100</v>
      </c>
      <c r="V40" s="34">
        <v>0.58194444444444404</v>
      </c>
      <c r="W40" s="34">
        <v>0.6875</v>
      </c>
      <c r="X40" s="31" t="s">
        <v>262</v>
      </c>
      <c r="Y40" s="31" t="s">
        <v>89</v>
      </c>
      <c r="Z40" s="31" t="s">
        <v>95</v>
      </c>
      <c r="AA40" s="31" t="s">
        <v>103</v>
      </c>
      <c r="AB40" s="31" t="s">
        <v>96</v>
      </c>
      <c r="AC40" s="31" t="s">
        <v>89</v>
      </c>
      <c r="AD40" s="31" t="s">
        <v>89</v>
      </c>
      <c r="AE40" s="31" t="s">
        <v>89</v>
      </c>
      <c r="AF40" s="31" t="s">
        <v>89</v>
      </c>
      <c r="AG40" s="31" t="s">
        <v>89</v>
      </c>
      <c r="AH40" s="31" t="s">
        <v>89</v>
      </c>
      <c r="AI40" s="31" t="s">
        <v>89</v>
      </c>
      <c r="AJ40" s="31" t="s">
        <v>89</v>
      </c>
      <c r="AK40" s="31" t="s">
        <v>89</v>
      </c>
      <c r="AL40" s="31" t="s">
        <v>97</v>
      </c>
      <c r="AM40" s="31" t="s">
        <v>264</v>
      </c>
    </row>
    <row r="41" spans="1:39" ht="14.25" customHeight="1">
      <c r="A41" s="4">
        <v>36</v>
      </c>
      <c r="B41" s="31" t="s">
        <v>297</v>
      </c>
      <c r="C41" s="31" t="s">
        <v>298</v>
      </c>
      <c r="D41" s="31" t="s">
        <v>299</v>
      </c>
      <c r="E41" s="31" t="s">
        <v>80</v>
      </c>
      <c r="F41" s="31" t="s">
        <v>81</v>
      </c>
      <c r="G41" s="31" t="s">
        <v>82</v>
      </c>
      <c r="H41" s="31" t="s">
        <v>83</v>
      </c>
      <c r="I41" s="31" t="s">
        <v>84</v>
      </c>
      <c r="J41" s="31" t="s">
        <v>300</v>
      </c>
      <c r="K41" s="31" t="s">
        <v>259</v>
      </c>
      <c r="L41" s="32" t="s">
        <v>301</v>
      </c>
      <c r="M41" s="31" t="s">
        <v>302</v>
      </c>
      <c r="N41" s="31" t="s">
        <v>89</v>
      </c>
      <c r="O41" s="31" t="s">
        <v>90</v>
      </c>
      <c r="P41" s="31">
        <v>20</v>
      </c>
      <c r="Q41" s="31" t="s">
        <v>229</v>
      </c>
      <c r="R41" s="31" t="s">
        <v>261</v>
      </c>
      <c r="S41" s="31" t="s">
        <v>89</v>
      </c>
      <c r="T41" s="31" t="s">
        <v>188</v>
      </c>
      <c r="U41" s="31">
        <v>60</v>
      </c>
      <c r="V41" s="34">
        <v>0.71041666666666703</v>
      </c>
      <c r="W41" s="34">
        <v>0.82638888888888895</v>
      </c>
      <c r="X41" s="31" t="s">
        <v>262</v>
      </c>
      <c r="Y41" s="31" t="s">
        <v>89</v>
      </c>
      <c r="Z41" s="31" t="s">
        <v>95</v>
      </c>
      <c r="AA41" s="31" t="s">
        <v>103</v>
      </c>
      <c r="AB41" s="31" t="s">
        <v>96</v>
      </c>
      <c r="AC41" s="31" t="s">
        <v>89</v>
      </c>
      <c r="AD41" s="31" t="s">
        <v>89</v>
      </c>
      <c r="AE41" s="31" t="s">
        <v>89</v>
      </c>
      <c r="AF41" s="31" t="s">
        <v>89</v>
      </c>
      <c r="AG41" s="31" t="s">
        <v>89</v>
      </c>
      <c r="AH41" s="31" t="s">
        <v>89</v>
      </c>
      <c r="AI41" s="31" t="s">
        <v>89</v>
      </c>
      <c r="AJ41" s="31" t="s">
        <v>89</v>
      </c>
      <c r="AK41" s="31" t="s">
        <v>89</v>
      </c>
      <c r="AL41" s="31" t="s">
        <v>97</v>
      </c>
      <c r="AM41" s="31" t="s">
        <v>264</v>
      </c>
    </row>
    <row r="42" spans="1:39" ht="14.25" customHeight="1">
      <c r="A42" s="4">
        <v>37</v>
      </c>
      <c r="B42" s="12" t="s">
        <v>303</v>
      </c>
      <c r="C42" s="12" t="s">
        <v>304</v>
      </c>
      <c r="D42" s="12" t="s">
        <v>305</v>
      </c>
      <c r="E42" s="12" t="s">
        <v>80</v>
      </c>
      <c r="F42" s="12" t="s">
        <v>81</v>
      </c>
      <c r="G42" s="12" t="s">
        <v>82</v>
      </c>
      <c r="H42" s="12" t="s">
        <v>83</v>
      </c>
      <c r="I42" s="12" t="s">
        <v>84</v>
      </c>
      <c r="J42" s="12" t="s">
        <v>306</v>
      </c>
      <c r="K42" s="12" t="s">
        <v>274</v>
      </c>
      <c r="L42" s="13" t="s">
        <v>307</v>
      </c>
      <c r="M42" s="12" t="s">
        <v>308</v>
      </c>
      <c r="N42" s="12" t="s">
        <v>89</v>
      </c>
      <c r="O42" s="12" t="s">
        <v>90</v>
      </c>
      <c r="P42" s="12">
        <v>0.22</v>
      </c>
      <c r="Q42" s="12" t="s">
        <v>187</v>
      </c>
      <c r="R42" s="12">
        <v>3</v>
      </c>
      <c r="S42" s="12" t="s">
        <v>208</v>
      </c>
      <c r="T42" s="12" t="s">
        <v>188</v>
      </c>
      <c r="U42" s="12">
        <v>60</v>
      </c>
      <c r="V42" s="14">
        <v>0.47569444444444398</v>
      </c>
      <c r="W42" s="14">
        <v>0.63194444444444398</v>
      </c>
      <c r="X42" s="12" t="s">
        <v>189</v>
      </c>
      <c r="Y42" s="12" t="s">
        <v>89</v>
      </c>
      <c r="Z42" s="12" t="s">
        <v>95</v>
      </c>
      <c r="AA42" s="12" t="s">
        <v>103</v>
      </c>
      <c r="AB42" s="12" t="s">
        <v>96</v>
      </c>
      <c r="AC42" s="12" t="s">
        <v>89</v>
      </c>
      <c r="AD42" s="12" t="s">
        <v>89</v>
      </c>
      <c r="AE42" s="12" t="s">
        <v>89</v>
      </c>
      <c r="AF42" s="12" t="s">
        <v>89</v>
      </c>
      <c r="AG42" s="12" t="s">
        <v>89</v>
      </c>
      <c r="AH42" s="12" t="s">
        <v>89</v>
      </c>
      <c r="AI42" s="12" t="s">
        <v>89</v>
      </c>
      <c r="AJ42" s="12" t="s">
        <v>89</v>
      </c>
      <c r="AK42" s="12" t="s">
        <v>89</v>
      </c>
      <c r="AL42" s="12" t="s">
        <v>97</v>
      </c>
      <c r="AM42" s="12" t="s">
        <v>209</v>
      </c>
    </row>
    <row r="43" spans="1:39" ht="14.25" customHeight="1">
      <c r="A43" s="4">
        <v>38</v>
      </c>
      <c r="B43" s="12" t="s">
        <v>309</v>
      </c>
      <c r="C43" s="12" t="s">
        <v>310</v>
      </c>
      <c r="D43" s="12" t="s">
        <v>311</v>
      </c>
      <c r="E43" s="12" t="s">
        <v>80</v>
      </c>
      <c r="F43" s="12" t="s">
        <v>81</v>
      </c>
      <c r="G43" s="12" t="s">
        <v>82</v>
      </c>
      <c r="H43" s="12" t="s">
        <v>83</v>
      </c>
      <c r="I43" s="12" t="s">
        <v>84</v>
      </c>
      <c r="J43" s="12" t="s">
        <v>312</v>
      </c>
      <c r="K43" s="12" t="s">
        <v>274</v>
      </c>
      <c r="L43" s="13" t="s">
        <v>313</v>
      </c>
      <c r="M43" s="12" t="s">
        <v>314</v>
      </c>
      <c r="N43" s="12" t="s">
        <v>89</v>
      </c>
      <c r="O43" s="12" t="s">
        <v>90</v>
      </c>
      <c r="P43" s="12">
        <v>0.22</v>
      </c>
      <c r="Q43" s="12" t="s">
        <v>187</v>
      </c>
      <c r="R43" s="12">
        <v>3</v>
      </c>
      <c r="S43" s="12" t="s">
        <v>208</v>
      </c>
      <c r="T43" s="12" t="s">
        <v>188</v>
      </c>
      <c r="U43" s="12">
        <v>100</v>
      </c>
      <c r="V43" s="14">
        <v>0.58194444444444404</v>
      </c>
      <c r="W43" s="14">
        <v>0.6875</v>
      </c>
      <c r="X43" s="12" t="s">
        <v>189</v>
      </c>
      <c r="Y43" s="12" t="s">
        <v>89</v>
      </c>
      <c r="Z43" s="12" t="s">
        <v>95</v>
      </c>
      <c r="AA43" s="12" t="s">
        <v>103</v>
      </c>
      <c r="AB43" s="12" t="s">
        <v>96</v>
      </c>
      <c r="AC43" s="12" t="s">
        <v>89</v>
      </c>
      <c r="AD43" s="12" t="s">
        <v>89</v>
      </c>
      <c r="AE43" s="12" t="s">
        <v>89</v>
      </c>
      <c r="AF43" s="12" t="s">
        <v>89</v>
      </c>
      <c r="AG43" s="12" t="s">
        <v>89</v>
      </c>
      <c r="AH43" s="12" t="s">
        <v>89</v>
      </c>
      <c r="AI43" s="12" t="s">
        <v>89</v>
      </c>
      <c r="AJ43" s="12" t="s">
        <v>89</v>
      </c>
      <c r="AK43" s="12" t="s">
        <v>89</v>
      </c>
      <c r="AL43" s="12" t="s">
        <v>97</v>
      </c>
      <c r="AM43" s="12" t="s">
        <v>215</v>
      </c>
    </row>
    <row r="44" spans="1:39" ht="14.25" customHeight="1">
      <c r="A44" s="4">
        <v>39</v>
      </c>
      <c r="B44" s="12" t="s">
        <v>315</v>
      </c>
      <c r="C44" s="12" t="s">
        <v>316</v>
      </c>
      <c r="D44" s="12" t="s">
        <v>317</v>
      </c>
      <c r="E44" s="12" t="s">
        <v>80</v>
      </c>
      <c r="F44" s="12" t="s">
        <v>81</v>
      </c>
      <c r="G44" s="12" t="s">
        <v>82</v>
      </c>
      <c r="H44" s="12" t="s">
        <v>83</v>
      </c>
      <c r="I44" s="12" t="s">
        <v>84</v>
      </c>
      <c r="J44" s="12" t="s">
        <v>300</v>
      </c>
      <c r="K44" s="12" t="s">
        <v>274</v>
      </c>
      <c r="L44" s="13" t="s">
        <v>318</v>
      </c>
      <c r="M44" s="12" t="s">
        <v>319</v>
      </c>
      <c r="N44" s="12" t="s">
        <v>89</v>
      </c>
      <c r="O44" s="12" t="s">
        <v>90</v>
      </c>
      <c r="P44" s="12">
        <v>0.22</v>
      </c>
      <c r="Q44" s="12" t="s">
        <v>187</v>
      </c>
      <c r="R44" s="12">
        <v>3</v>
      </c>
      <c r="S44" s="12" t="s">
        <v>208</v>
      </c>
      <c r="T44" s="12" t="s">
        <v>188</v>
      </c>
      <c r="U44" s="12">
        <v>60</v>
      </c>
      <c r="V44" s="14">
        <v>0.71041666666666703</v>
      </c>
      <c r="W44" s="14">
        <v>0.82638888888888895</v>
      </c>
      <c r="X44" s="12" t="s">
        <v>189</v>
      </c>
      <c r="Y44" s="12" t="s">
        <v>89</v>
      </c>
      <c r="Z44" s="12" t="s">
        <v>95</v>
      </c>
      <c r="AA44" s="12" t="s">
        <v>103</v>
      </c>
      <c r="AB44" s="12" t="s">
        <v>96</v>
      </c>
      <c r="AC44" s="15" t="s">
        <v>320</v>
      </c>
      <c r="AD44" s="12" t="s">
        <v>89</v>
      </c>
      <c r="AE44" s="12" t="s">
        <v>89</v>
      </c>
      <c r="AF44" s="12" t="s">
        <v>89</v>
      </c>
      <c r="AG44" s="12" t="s">
        <v>89</v>
      </c>
      <c r="AH44" s="12" t="s">
        <v>89</v>
      </c>
      <c r="AI44" s="12" t="s">
        <v>89</v>
      </c>
      <c r="AJ44" s="12" t="s">
        <v>89</v>
      </c>
      <c r="AK44" s="12" t="s">
        <v>89</v>
      </c>
      <c r="AL44" s="12" t="s">
        <v>97</v>
      </c>
      <c r="AM44" s="12" t="s">
        <v>222</v>
      </c>
    </row>
    <row r="45" spans="1:39" ht="14.25" customHeight="1">
      <c r="A45" s="4">
        <v>40</v>
      </c>
      <c r="B45" s="16" t="s">
        <v>321</v>
      </c>
      <c r="C45" s="16" t="s">
        <v>322</v>
      </c>
      <c r="D45" s="16" t="s">
        <v>323</v>
      </c>
      <c r="E45" s="16" t="s">
        <v>80</v>
      </c>
      <c r="F45" s="16" t="s">
        <v>81</v>
      </c>
      <c r="G45" s="16" t="s">
        <v>82</v>
      </c>
      <c r="H45" s="16" t="s">
        <v>83</v>
      </c>
      <c r="I45" s="16" t="s">
        <v>84</v>
      </c>
      <c r="J45" s="16" t="s">
        <v>306</v>
      </c>
      <c r="K45" s="16" t="s">
        <v>280</v>
      </c>
      <c r="L45" s="17" t="s">
        <v>324</v>
      </c>
      <c r="M45" s="16" t="s">
        <v>325</v>
      </c>
      <c r="N45" s="16" t="s">
        <v>89</v>
      </c>
      <c r="O45" s="16" t="s">
        <v>90</v>
      </c>
      <c r="P45" s="16">
        <v>3</v>
      </c>
      <c r="Q45" s="16" t="s">
        <v>208</v>
      </c>
      <c r="R45" s="16">
        <v>20</v>
      </c>
      <c r="S45" s="16" t="s">
        <v>229</v>
      </c>
      <c r="T45" s="16" t="s">
        <v>188</v>
      </c>
      <c r="U45" s="16">
        <v>60</v>
      </c>
      <c r="V45" s="18">
        <v>0.47569444444444398</v>
      </c>
      <c r="W45" s="18">
        <v>0.63194444444444398</v>
      </c>
      <c r="X45" s="16" t="s">
        <v>230</v>
      </c>
      <c r="Y45" s="16" t="s">
        <v>89</v>
      </c>
      <c r="Z45" s="16" t="s">
        <v>95</v>
      </c>
      <c r="AA45" s="16" t="s">
        <v>103</v>
      </c>
      <c r="AB45" s="16" t="s">
        <v>96</v>
      </c>
      <c r="AC45" s="16" t="s">
        <v>89</v>
      </c>
      <c r="AD45" s="16" t="s">
        <v>89</v>
      </c>
      <c r="AE45" s="16" t="s">
        <v>89</v>
      </c>
      <c r="AF45" s="16" t="s">
        <v>89</v>
      </c>
      <c r="AG45" s="16" t="s">
        <v>89</v>
      </c>
      <c r="AH45" s="16" t="s">
        <v>255</v>
      </c>
      <c r="AI45" s="16" t="s">
        <v>89</v>
      </c>
      <c r="AJ45" s="16" t="s">
        <v>89</v>
      </c>
      <c r="AK45" s="16" t="s">
        <v>89</v>
      </c>
      <c r="AL45" s="16" t="s">
        <v>97</v>
      </c>
      <c r="AM45" s="16" t="s">
        <v>209</v>
      </c>
    </row>
    <row r="46" spans="1:39" ht="14.25" customHeight="1">
      <c r="A46" s="4">
        <v>41</v>
      </c>
      <c r="B46" s="16" t="s">
        <v>326</v>
      </c>
      <c r="C46" s="16" t="s">
        <v>327</v>
      </c>
      <c r="D46" s="16" t="s">
        <v>328</v>
      </c>
      <c r="E46" s="16" t="s">
        <v>80</v>
      </c>
      <c r="F46" s="16" t="s">
        <v>81</v>
      </c>
      <c r="G46" s="16" t="s">
        <v>82</v>
      </c>
      <c r="H46" s="16" t="s">
        <v>83</v>
      </c>
      <c r="I46" s="16" t="s">
        <v>84</v>
      </c>
      <c r="J46" s="16" t="s">
        <v>312</v>
      </c>
      <c r="K46" s="16" t="s">
        <v>280</v>
      </c>
      <c r="L46" s="17" t="s">
        <v>329</v>
      </c>
      <c r="M46" s="16" t="s">
        <v>330</v>
      </c>
      <c r="N46" s="16" t="s">
        <v>89</v>
      </c>
      <c r="O46" s="16" t="s">
        <v>90</v>
      </c>
      <c r="P46" s="16">
        <v>3</v>
      </c>
      <c r="Q46" s="16" t="s">
        <v>208</v>
      </c>
      <c r="R46" s="16">
        <v>20</v>
      </c>
      <c r="S46" s="16" t="s">
        <v>229</v>
      </c>
      <c r="T46" s="16" t="s">
        <v>188</v>
      </c>
      <c r="U46" s="16">
        <v>100</v>
      </c>
      <c r="V46" s="18">
        <v>0.58194444444444404</v>
      </c>
      <c r="W46" s="18">
        <v>0.6875</v>
      </c>
      <c r="X46" s="16" t="s">
        <v>230</v>
      </c>
      <c r="Y46" s="16" t="s">
        <v>89</v>
      </c>
      <c r="Z46" s="16" t="s">
        <v>95</v>
      </c>
      <c r="AA46" s="16" t="s">
        <v>103</v>
      </c>
      <c r="AB46" s="16" t="s">
        <v>96</v>
      </c>
      <c r="AC46" s="16" t="s">
        <v>89</v>
      </c>
      <c r="AD46" s="16" t="s">
        <v>89</v>
      </c>
      <c r="AE46" s="16" t="s">
        <v>89</v>
      </c>
      <c r="AF46" s="16" t="s">
        <v>89</v>
      </c>
      <c r="AG46" s="16" t="s">
        <v>89</v>
      </c>
      <c r="AH46" s="16" t="s">
        <v>255</v>
      </c>
      <c r="AI46" s="16" t="s">
        <v>89</v>
      </c>
      <c r="AJ46" s="16" t="s">
        <v>89</v>
      </c>
      <c r="AK46" s="16" t="s">
        <v>89</v>
      </c>
      <c r="AL46" s="16" t="s">
        <v>97</v>
      </c>
      <c r="AM46" s="16" t="s">
        <v>215</v>
      </c>
    </row>
    <row r="47" spans="1:39" ht="14.25" customHeight="1">
      <c r="A47" s="4">
        <v>42</v>
      </c>
      <c r="B47" s="16" t="s">
        <v>331</v>
      </c>
      <c r="C47" s="16" t="s">
        <v>332</v>
      </c>
      <c r="D47" s="16" t="s">
        <v>333</v>
      </c>
      <c r="E47" s="16" t="s">
        <v>80</v>
      </c>
      <c r="F47" s="16" t="s">
        <v>81</v>
      </c>
      <c r="G47" s="16" t="s">
        <v>82</v>
      </c>
      <c r="H47" s="16" t="s">
        <v>83</v>
      </c>
      <c r="I47" s="16" t="s">
        <v>84</v>
      </c>
      <c r="J47" s="16" t="s">
        <v>300</v>
      </c>
      <c r="K47" s="16" t="s">
        <v>280</v>
      </c>
      <c r="L47" s="17" t="s">
        <v>334</v>
      </c>
      <c r="M47" s="16" t="s">
        <v>335</v>
      </c>
      <c r="N47" s="16" t="s">
        <v>89</v>
      </c>
      <c r="O47" s="16" t="s">
        <v>90</v>
      </c>
      <c r="P47" s="16">
        <v>3</v>
      </c>
      <c r="Q47" s="16" t="s">
        <v>208</v>
      </c>
      <c r="R47" s="16">
        <v>20</v>
      </c>
      <c r="S47" s="16" t="s">
        <v>229</v>
      </c>
      <c r="T47" s="16" t="s">
        <v>188</v>
      </c>
      <c r="U47" s="16">
        <v>60</v>
      </c>
      <c r="V47" s="18">
        <v>0.71041666666666703</v>
      </c>
      <c r="W47" s="18">
        <v>0.82638888888888895</v>
      </c>
      <c r="X47" s="16" t="s">
        <v>230</v>
      </c>
      <c r="Y47" s="16" t="s">
        <v>89</v>
      </c>
      <c r="Z47" s="16" t="s">
        <v>95</v>
      </c>
      <c r="AA47" s="16" t="s">
        <v>103</v>
      </c>
      <c r="AB47" s="16" t="s">
        <v>96</v>
      </c>
      <c r="AC47" s="16" t="s">
        <v>89</v>
      </c>
      <c r="AD47" s="16" t="s">
        <v>89</v>
      </c>
      <c r="AE47" s="16" t="s">
        <v>89</v>
      </c>
      <c r="AF47" s="16" t="s">
        <v>89</v>
      </c>
      <c r="AG47" s="16" t="s">
        <v>89</v>
      </c>
      <c r="AH47" s="16" t="s">
        <v>255</v>
      </c>
      <c r="AI47" s="16" t="s">
        <v>89</v>
      </c>
      <c r="AJ47" s="16" t="s">
        <v>89</v>
      </c>
      <c r="AK47" s="16" t="s">
        <v>89</v>
      </c>
      <c r="AL47" s="16" t="s">
        <v>97</v>
      </c>
      <c r="AM47" s="16" t="s">
        <v>222</v>
      </c>
    </row>
    <row r="48" spans="1:39" ht="14.25" customHeight="1">
      <c r="A48" s="4">
        <v>43</v>
      </c>
      <c r="B48" s="22" t="s">
        <v>336</v>
      </c>
      <c r="C48" s="22" t="s">
        <v>337</v>
      </c>
      <c r="D48" s="22" t="s">
        <v>338</v>
      </c>
      <c r="E48" s="22" t="s">
        <v>80</v>
      </c>
      <c r="F48" s="22" t="s">
        <v>81</v>
      </c>
      <c r="G48" s="22" t="s">
        <v>82</v>
      </c>
      <c r="H48" s="22" t="s">
        <v>83</v>
      </c>
      <c r="I48" s="22" t="s">
        <v>84</v>
      </c>
      <c r="J48" s="22" t="s">
        <v>339</v>
      </c>
      <c r="K48" s="22" t="s">
        <v>259</v>
      </c>
      <c r="L48" s="23" t="s">
        <v>269</v>
      </c>
      <c r="M48" s="22" t="s">
        <v>89</v>
      </c>
      <c r="N48" s="22" t="s">
        <v>89</v>
      </c>
      <c r="O48" s="22" t="s">
        <v>90</v>
      </c>
      <c r="P48" s="22">
        <v>20</v>
      </c>
      <c r="Q48" s="22" t="s">
        <v>229</v>
      </c>
      <c r="R48" s="24" t="s">
        <v>261</v>
      </c>
      <c r="S48" s="22" t="s">
        <v>89</v>
      </c>
      <c r="T48" s="22" t="s">
        <v>188</v>
      </c>
      <c r="U48" s="22">
        <v>496</v>
      </c>
      <c r="V48" s="25">
        <v>0.72222222222222199</v>
      </c>
      <c r="W48" s="25">
        <v>3.125E-2</v>
      </c>
      <c r="X48" s="24" t="s">
        <v>262</v>
      </c>
      <c r="Y48" s="22" t="s">
        <v>89</v>
      </c>
      <c r="Z48" s="22" t="s">
        <v>95</v>
      </c>
      <c r="AA48" s="22" t="s">
        <v>103</v>
      </c>
      <c r="AB48" s="22" t="s">
        <v>96</v>
      </c>
      <c r="AC48" s="22" t="s">
        <v>340</v>
      </c>
      <c r="AD48" s="22" t="s">
        <v>89</v>
      </c>
      <c r="AE48" s="22" t="s">
        <v>89</v>
      </c>
      <c r="AF48" s="22" t="s">
        <v>89</v>
      </c>
      <c r="AG48" s="22" t="s">
        <v>89</v>
      </c>
      <c r="AH48" s="22" t="s">
        <v>89</v>
      </c>
      <c r="AI48" s="22" t="s">
        <v>89</v>
      </c>
      <c r="AJ48" s="22" t="s">
        <v>89</v>
      </c>
      <c r="AK48" s="22" t="s">
        <v>89</v>
      </c>
      <c r="AL48" s="22" t="s">
        <v>97</v>
      </c>
      <c r="AM48" s="22" t="s">
        <v>264</v>
      </c>
    </row>
    <row r="49" spans="1:39" ht="14.25" customHeight="1">
      <c r="A49" s="4">
        <v>44</v>
      </c>
      <c r="B49" s="24" t="s">
        <v>341</v>
      </c>
      <c r="C49" s="24" t="s">
        <v>342</v>
      </c>
      <c r="D49" s="24" t="s">
        <v>343</v>
      </c>
      <c r="E49" s="24" t="s">
        <v>80</v>
      </c>
      <c r="F49" s="24" t="s">
        <v>81</v>
      </c>
      <c r="G49" s="24" t="s">
        <v>82</v>
      </c>
      <c r="H49" s="24" t="s">
        <v>83</v>
      </c>
      <c r="I49" s="24" t="s">
        <v>84</v>
      </c>
      <c r="J49" s="24" t="s">
        <v>344</v>
      </c>
      <c r="K49" s="24" t="s">
        <v>259</v>
      </c>
      <c r="L49" s="35" t="s">
        <v>345</v>
      </c>
      <c r="M49" s="24" t="s">
        <v>346</v>
      </c>
      <c r="N49" s="24" t="s">
        <v>89</v>
      </c>
      <c r="O49" s="24" t="s">
        <v>90</v>
      </c>
      <c r="P49" s="24">
        <v>20</v>
      </c>
      <c r="Q49" s="24" t="s">
        <v>229</v>
      </c>
      <c r="R49" s="24" t="s">
        <v>261</v>
      </c>
      <c r="S49" s="24" t="s">
        <v>89</v>
      </c>
      <c r="T49" s="24" t="s">
        <v>188</v>
      </c>
      <c r="U49" s="24">
        <v>100</v>
      </c>
      <c r="V49" s="34">
        <v>0.72222222222222199</v>
      </c>
      <c r="W49" s="34">
        <v>0.79027777777777797</v>
      </c>
      <c r="X49" s="24" t="s">
        <v>262</v>
      </c>
      <c r="Y49" s="24" t="s">
        <v>89</v>
      </c>
      <c r="Z49" s="24" t="s">
        <v>95</v>
      </c>
      <c r="AA49" s="24" t="s">
        <v>103</v>
      </c>
      <c r="AB49" s="24" t="s">
        <v>96</v>
      </c>
      <c r="AC49" s="24" t="s">
        <v>89</v>
      </c>
      <c r="AD49" s="24" t="s">
        <v>89</v>
      </c>
      <c r="AE49" s="24" t="s">
        <v>89</v>
      </c>
      <c r="AF49" s="24" t="s">
        <v>89</v>
      </c>
      <c r="AG49" s="24" t="s">
        <v>89</v>
      </c>
      <c r="AH49" s="24" t="s">
        <v>89</v>
      </c>
      <c r="AI49" s="24" t="s">
        <v>89</v>
      </c>
      <c r="AJ49" s="24" t="s">
        <v>89</v>
      </c>
      <c r="AK49" s="24" t="s">
        <v>89</v>
      </c>
      <c r="AL49" s="24" t="s">
        <v>97</v>
      </c>
      <c r="AM49" s="24" t="s">
        <v>264</v>
      </c>
    </row>
    <row r="50" spans="1:39" ht="14.25" customHeight="1">
      <c r="A50" s="4">
        <v>45</v>
      </c>
      <c r="B50" s="24" t="s">
        <v>347</v>
      </c>
      <c r="C50" s="24" t="s">
        <v>348</v>
      </c>
      <c r="D50" s="24" t="s">
        <v>349</v>
      </c>
      <c r="E50" s="24" t="s">
        <v>80</v>
      </c>
      <c r="F50" s="24" t="s">
        <v>81</v>
      </c>
      <c r="G50" s="24" t="s">
        <v>82</v>
      </c>
      <c r="H50" s="24" t="s">
        <v>83</v>
      </c>
      <c r="I50" s="24" t="s">
        <v>84</v>
      </c>
      <c r="J50" s="24" t="s">
        <v>350</v>
      </c>
      <c r="K50" s="24" t="s">
        <v>259</v>
      </c>
      <c r="L50" s="35" t="s">
        <v>351</v>
      </c>
      <c r="M50" s="24" t="s">
        <v>352</v>
      </c>
      <c r="N50" s="24" t="s">
        <v>89</v>
      </c>
      <c r="O50" s="24" t="s">
        <v>90</v>
      </c>
      <c r="P50" s="24">
        <v>20</v>
      </c>
      <c r="Q50" s="24" t="s">
        <v>229</v>
      </c>
      <c r="R50" s="24" t="s">
        <v>261</v>
      </c>
      <c r="S50" s="24" t="s">
        <v>89</v>
      </c>
      <c r="T50" s="24" t="s">
        <v>188</v>
      </c>
      <c r="U50" s="24">
        <v>100</v>
      </c>
      <c r="V50" s="34">
        <v>0.80486111111111103</v>
      </c>
      <c r="W50" s="34">
        <v>0.88124999999999998</v>
      </c>
      <c r="X50" s="24" t="s">
        <v>262</v>
      </c>
      <c r="Y50" s="24" t="s">
        <v>89</v>
      </c>
      <c r="Z50" s="24" t="s">
        <v>95</v>
      </c>
      <c r="AA50" s="24" t="s">
        <v>103</v>
      </c>
      <c r="AB50" s="24" t="s">
        <v>96</v>
      </c>
      <c r="AC50" s="24" t="s">
        <v>89</v>
      </c>
      <c r="AD50" s="24" t="s">
        <v>89</v>
      </c>
      <c r="AE50" s="24" t="s">
        <v>89</v>
      </c>
      <c r="AF50" s="24" t="s">
        <v>89</v>
      </c>
      <c r="AG50" s="24" t="s">
        <v>89</v>
      </c>
      <c r="AH50" s="24" t="s">
        <v>89</v>
      </c>
      <c r="AI50" s="24" t="s">
        <v>89</v>
      </c>
      <c r="AJ50" s="24" t="s">
        <v>89</v>
      </c>
      <c r="AK50" s="24" t="s">
        <v>89</v>
      </c>
      <c r="AL50" s="24" t="s">
        <v>97</v>
      </c>
      <c r="AM50" s="24" t="s">
        <v>264</v>
      </c>
    </row>
    <row r="51" spans="1:39" ht="14.25" customHeight="1">
      <c r="A51" s="4">
        <v>46</v>
      </c>
      <c r="B51" s="24" t="s">
        <v>353</v>
      </c>
      <c r="C51" s="24" t="s">
        <v>354</v>
      </c>
      <c r="D51" s="24" t="s">
        <v>355</v>
      </c>
      <c r="E51" s="24" t="s">
        <v>80</v>
      </c>
      <c r="F51" s="24" t="s">
        <v>81</v>
      </c>
      <c r="G51" s="24" t="s">
        <v>82</v>
      </c>
      <c r="H51" s="24" t="s">
        <v>83</v>
      </c>
      <c r="I51" s="24" t="s">
        <v>84</v>
      </c>
      <c r="J51" s="24" t="s">
        <v>356</v>
      </c>
      <c r="K51" s="24" t="s">
        <v>259</v>
      </c>
      <c r="L51" s="35" t="s">
        <v>357</v>
      </c>
      <c r="M51" s="24" t="s">
        <v>358</v>
      </c>
      <c r="N51" s="24" t="s">
        <v>89</v>
      </c>
      <c r="O51" s="24" t="s">
        <v>90</v>
      </c>
      <c r="P51" s="24">
        <v>20</v>
      </c>
      <c r="Q51" s="24" t="s">
        <v>229</v>
      </c>
      <c r="R51" s="24" t="s">
        <v>261</v>
      </c>
      <c r="S51" s="24" t="s">
        <v>89</v>
      </c>
      <c r="T51" s="24" t="s">
        <v>188</v>
      </c>
      <c r="U51" s="24">
        <v>100</v>
      </c>
      <c r="V51" s="34">
        <v>0.83333333333333304</v>
      </c>
      <c r="W51" s="34">
        <v>3.125E-2</v>
      </c>
      <c r="X51" s="24" t="s">
        <v>262</v>
      </c>
      <c r="Y51" s="24" t="s">
        <v>89</v>
      </c>
      <c r="Z51" s="24" t="s">
        <v>95</v>
      </c>
      <c r="AA51" s="24" t="s">
        <v>103</v>
      </c>
      <c r="AB51" s="24" t="s">
        <v>96</v>
      </c>
      <c r="AC51" s="24" t="s">
        <v>89</v>
      </c>
      <c r="AD51" s="24" t="s">
        <v>89</v>
      </c>
      <c r="AE51" s="24" t="s">
        <v>89</v>
      </c>
      <c r="AF51" s="24" t="s">
        <v>89</v>
      </c>
      <c r="AG51" s="24" t="s">
        <v>89</v>
      </c>
      <c r="AH51" s="24" t="s">
        <v>255</v>
      </c>
      <c r="AI51" s="24" t="s">
        <v>89</v>
      </c>
      <c r="AJ51" s="24" t="s">
        <v>89</v>
      </c>
      <c r="AK51" s="24" t="s">
        <v>89</v>
      </c>
      <c r="AL51" s="24" t="s">
        <v>97</v>
      </c>
      <c r="AM51" s="24" t="s">
        <v>264</v>
      </c>
    </row>
    <row r="52" spans="1:39" ht="14.25" customHeight="1">
      <c r="A52" s="4">
        <v>47</v>
      </c>
      <c r="B52" s="24" t="s">
        <v>359</v>
      </c>
      <c r="C52" s="24" t="s">
        <v>360</v>
      </c>
      <c r="D52" s="24" t="s">
        <v>361</v>
      </c>
      <c r="E52" s="24" t="s">
        <v>80</v>
      </c>
      <c r="F52" s="24" t="s">
        <v>81</v>
      </c>
      <c r="G52" s="24" t="s">
        <v>82</v>
      </c>
      <c r="H52" s="24" t="s">
        <v>83</v>
      </c>
      <c r="I52" s="24" t="s">
        <v>84</v>
      </c>
      <c r="J52" s="24" t="s">
        <v>362</v>
      </c>
      <c r="K52" s="24" t="s">
        <v>259</v>
      </c>
      <c r="L52" s="35" t="s">
        <v>363</v>
      </c>
      <c r="M52" s="24" t="s">
        <v>364</v>
      </c>
      <c r="N52" s="24" t="s">
        <v>89</v>
      </c>
      <c r="O52" s="24" t="s">
        <v>90</v>
      </c>
      <c r="P52" s="24">
        <v>20</v>
      </c>
      <c r="Q52" s="24" t="s">
        <v>229</v>
      </c>
      <c r="R52" s="24" t="s">
        <v>261</v>
      </c>
      <c r="S52" s="24" t="s">
        <v>89</v>
      </c>
      <c r="T52" s="24" t="s">
        <v>188</v>
      </c>
      <c r="U52" s="24">
        <v>100</v>
      </c>
      <c r="V52" s="34">
        <v>0.86111111111111105</v>
      </c>
      <c r="W52" s="34">
        <v>0.95277777777777795</v>
      </c>
      <c r="X52" s="24" t="s">
        <v>262</v>
      </c>
      <c r="Y52" s="24" t="s">
        <v>89</v>
      </c>
      <c r="Z52" s="24" t="s">
        <v>95</v>
      </c>
      <c r="AA52" s="24" t="s">
        <v>103</v>
      </c>
      <c r="AB52" s="24" t="s">
        <v>96</v>
      </c>
      <c r="AC52" s="24" t="s">
        <v>89</v>
      </c>
      <c r="AD52" s="24" t="s">
        <v>89</v>
      </c>
      <c r="AE52" s="24" t="s">
        <v>89</v>
      </c>
      <c r="AF52" s="24" t="s">
        <v>89</v>
      </c>
      <c r="AG52" s="24" t="s">
        <v>89</v>
      </c>
      <c r="AH52" s="24" t="s">
        <v>89</v>
      </c>
      <c r="AI52" s="24" t="s">
        <v>89</v>
      </c>
      <c r="AJ52" s="24" t="s">
        <v>89</v>
      </c>
      <c r="AK52" s="24" t="s">
        <v>89</v>
      </c>
      <c r="AL52" s="24" t="s">
        <v>97</v>
      </c>
      <c r="AM52" s="24" t="s">
        <v>264</v>
      </c>
    </row>
    <row r="53" spans="1:39" ht="14.25" customHeight="1">
      <c r="A53" s="4">
        <v>48</v>
      </c>
      <c r="B53" s="24" t="s">
        <v>365</v>
      </c>
      <c r="C53" s="24" t="s">
        <v>366</v>
      </c>
      <c r="D53" s="24" t="s">
        <v>367</v>
      </c>
      <c r="E53" s="24" t="s">
        <v>80</v>
      </c>
      <c r="F53" s="24" t="s">
        <v>81</v>
      </c>
      <c r="G53" s="24" t="s">
        <v>82</v>
      </c>
      <c r="H53" s="24" t="s">
        <v>83</v>
      </c>
      <c r="I53" s="24" t="s">
        <v>84</v>
      </c>
      <c r="J53" s="24" t="s">
        <v>368</v>
      </c>
      <c r="K53" s="24" t="s">
        <v>259</v>
      </c>
      <c r="L53" s="35" t="s">
        <v>369</v>
      </c>
      <c r="M53" s="24" t="s">
        <v>370</v>
      </c>
      <c r="N53" s="24" t="s">
        <v>89</v>
      </c>
      <c r="O53" s="24" t="s">
        <v>90</v>
      </c>
      <c r="P53" s="24">
        <v>20</v>
      </c>
      <c r="Q53" s="24" t="s">
        <v>229</v>
      </c>
      <c r="R53" s="24" t="s">
        <v>261</v>
      </c>
      <c r="S53" s="24" t="s">
        <v>89</v>
      </c>
      <c r="T53" s="24" t="s">
        <v>188</v>
      </c>
      <c r="U53" s="24">
        <v>96</v>
      </c>
      <c r="V53" s="34">
        <v>0.91666666666666696</v>
      </c>
      <c r="W53" s="34">
        <v>3.125E-2</v>
      </c>
      <c r="X53" s="24" t="s">
        <v>262</v>
      </c>
      <c r="Y53" s="24" t="s">
        <v>89</v>
      </c>
      <c r="Z53" s="24" t="s">
        <v>95</v>
      </c>
      <c r="AA53" s="24" t="s">
        <v>103</v>
      </c>
      <c r="AB53" s="24" t="s">
        <v>96</v>
      </c>
      <c r="AC53" s="24" t="s">
        <v>89</v>
      </c>
      <c r="AD53" s="24" t="s">
        <v>89</v>
      </c>
      <c r="AE53" s="24" t="s">
        <v>89</v>
      </c>
      <c r="AF53" s="24" t="s">
        <v>89</v>
      </c>
      <c r="AG53" s="24" t="s">
        <v>89</v>
      </c>
      <c r="AH53" s="24" t="s">
        <v>89</v>
      </c>
      <c r="AI53" s="24" t="s">
        <v>89</v>
      </c>
      <c r="AJ53" s="24" t="s">
        <v>89</v>
      </c>
      <c r="AK53" s="24" t="s">
        <v>89</v>
      </c>
      <c r="AL53" s="24" t="s">
        <v>97</v>
      </c>
      <c r="AM53" s="24" t="s">
        <v>264</v>
      </c>
    </row>
    <row r="54" spans="1:39" ht="14.25" customHeight="1">
      <c r="A54" s="4">
        <v>49</v>
      </c>
      <c r="B54" s="15" t="s">
        <v>371</v>
      </c>
      <c r="C54" s="15" t="s">
        <v>372</v>
      </c>
      <c r="D54" s="15" t="s">
        <v>373</v>
      </c>
      <c r="E54" s="15" t="s">
        <v>80</v>
      </c>
      <c r="F54" s="15" t="s">
        <v>81</v>
      </c>
      <c r="G54" s="15" t="s">
        <v>82</v>
      </c>
      <c r="H54" s="15" t="s">
        <v>83</v>
      </c>
      <c r="I54" s="15" t="s">
        <v>84</v>
      </c>
      <c r="J54" s="15" t="s">
        <v>339</v>
      </c>
      <c r="K54" s="15" t="s">
        <v>274</v>
      </c>
      <c r="L54" s="26" t="s">
        <v>275</v>
      </c>
      <c r="M54" s="15" t="s">
        <v>89</v>
      </c>
      <c r="N54" s="15" t="s">
        <v>89</v>
      </c>
      <c r="O54" s="15" t="s">
        <v>90</v>
      </c>
      <c r="P54" s="15">
        <v>0.22</v>
      </c>
      <c r="Q54" s="15" t="s">
        <v>187</v>
      </c>
      <c r="R54" s="15">
        <v>3</v>
      </c>
      <c r="S54" s="15" t="s">
        <v>208</v>
      </c>
      <c r="T54" s="15" t="s">
        <v>188</v>
      </c>
      <c r="U54" s="15">
        <v>496</v>
      </c>
      <c r="V54" s="27">
        <v>0.72222222222222199</v>
      </c>
      <c r="W54" s="27">
        <v>3.125E-2</v>
      </c>
      <c r="X54" s="15" t="s">
        <v>189</v>
      </c>
      <c r="Y54" s="15" t="s">
        <v>89</v>
      </c>
      <c r="Z54" s="15" t="s">
        <v>95</v>
      </c>
      <c r="AA54" s="15" t="s">
        <v>103</v>
      </c>
      <c r="AB54" s="15" t="s">
        <v>96</v>
      </c>
      <c r="AC54" s="15" t="s">
        <v>340</v>
      </c>
      <c r="AD54" s="15" t="s">
        <v>89</v>
      </c>
      <c r="AE54" s="15" t="s">
        <v>89</v>
      </c>
      <c r="AF54" s="15" t="s">
        <v>89</v>
      </c>
      <c r="AG54" s="15" t="s">
        <v>89</v>
      </c>
      <c r="AH54" s="15" t="s">
        <v>89</v>
      </c>
      <c r="AI54" s="15" t="s">
        <v>89</v>
      </c>
      <c r="AJ54" s="15" t="s">
        <v>89</v>
      </c>
      <c r="AK54" s="15" t="s">
        <v>89</v>
      </c>
      <c r="AL54" s="15" t="s">
        <v>97</v>
      </c>
      <c r="AM54" s="15" t="s">
        <v>89</v>
      </c>
    </row>
    <row r="55" spans="1:39" ht="14.25" customHeight="1">
      <c r="A55" s="4">
        <v>50</v>
      </c>
      <c r="B55" s="12" t="s">
        <v>374</v>
      </c>
      <c r="C55" s="12" t="s">
        <v>375</v>
      </c>
      <c r="D55" s="12" t="s">
        <v>376</v>
      </c>
      <c r="E55" s="12" t="s">
        <v>80</v>
      </c>
      <c r="F55" s="12" t="s">
        <v>81</v>
      </c>
      <c r="G55" s="12" t="s">
        <v>82</v>
      </c>
      <c r="H55" s="12" t="s">
        <v>83</v>
      </c>
      <c r="I55" s="12" t="s">
        <v>84</v>
      </c>
      <c r="J55" s="12" t="s">
        <v>344</v>
      </c>
      <c r="K55" s="12" t="s">
        <v>274</v>
      </c>
      <c r="L55" s="13" t="s">
        <v>377</v>
      </c>
      <c r="M55" s="12" t="s">
        <v>378</v>
      </c>
      <c r="N55" s="12" t="s">
        <v>89</v>
      </c>
      <c r="O55" s="12" t="s">
        <v>90</v>
      </c>
      <c r="P55" s="12">
        <v>0.22</v>
      </c>
      <c r="Q55" s="12" t="s">
        <v>187</v>
      </c>
      <c r="R55" s="12">
        <v>3</v>
      </c>
      <c r="S55" s="12" t="s">
        <v>208</v>
      </c>
      <c r="T55" s="12" t="s">
        <v>188</v>
      </c>
      <c r="U55" s="12">
        <v>100</v>
      </c>
      <c r="V55" s="14">
        <v>0.72222222222222199</v>
      </c>
      <c r="W55" s="14">
        <v>0.81944444444444398</v>
      </c>
      <c r="X55" s="12" t="s">
        <v>189</v>
      </c>
      <c r="Y55" s="12" t="s">
        <v>89</v>
      </c>
      <c r="Z55" s="12" t="s">
        <v>95</v>
      </c>
      <c r="AA55" s="12" t="s">
        <v>103</v>
      </c>
      <c r="AB55" s="12" t="s">
        <v>96</v>
      </c>
      <c r="AC55" s="12" t="s">
        <v>89</v>
      </c>
      <c r="AD55" s="12" t="s">
        <v>89</v>
      </c>
      <c r="AE55" s="12" t="s">
        <v>89</v>
      </c>
      <c r="AF55" s="12" t="s">
        <v>89</v>
      </c>
      <c r="AG55" s="12" t="s">
        <v>89</v>
      </c>
      <c r="AH55" s="12" t="s">
        <v>89</v>
      </c>
      <c r="AI55" s="12" t="s">
        <v>89</v>
      </c>
      <c r="AJ55" s="12" t="s">
        <v>89</v>
      </c>
      <c r="AK55" s="12" t="s">
        <v>89</v>
      </c>
      <c r="AL55" s="12" t="s">
        <v>97</v>
      </c>
      <c r="AM55" s="12" t="s">
        <v>379</v>
      </c>
    </row>
    <row r="56" spans="1:39" ht="14.25" customHeight="1">
      <c r="A56" s="4">
        <v>51</v>
      </c>
      <c r="B56" s="12" t="s">
        <v>380</v>
      </c>
      <c r="C56" s="12" t="s">
        <v>381</v>
      </c>
      <c r="D56" s="12" t="s">
        <v>382</v>
      </c>
      <c r="E56" s="12" t="s">
        <v>80</v>
      </c>
      <c r="F56" s="12" t="s">
        <v>81</v>
      </c>
      <c r="G56" s="12" t="s">
        <v>82</v>
      </c>
      <c r="H56" s="12" t="s">
        <v>83</v>
      </c>
      <c r="I56" s="12" t="s">
        <v>84</v>
      </c>
      <c r="J56" s="12" t="s">
        <v>350</v>
      </c>
      <c r="K56" s="12" t="s">
        <v>274</v>
      </c>
      <c r="L56" s="13" t="s">
        <v>383</v>
      </c>
      <c r="M56" s="12" t="s">
        <v>384</v>
      </c>
      <c r="N56" s="12" t="s">
        <v>89</v>
      </c>
      <c r="O56" s="12" t="s">
        <v>90</v>
      </c>
      <c r="P56" s="12">
        <v>0.22</v>
      </c>
      <c r="Q56" s="12" t="s">
        <v>187</v>
      </c>
      <c r="R56" s="12">
        <v>3</v>
      </c>
      <c r="S56" s="12" t="s">
        <v>208</v>
      </c>
      <c r="T56" s="12" t="s">
        <v>188</v>
      </c>
      <c r="U56" s="12">
        <v>100</v>
      </c>
      <c r="V56" s="14">
        <v>0.80486111111111103</v>
      </c>
      <c r="W56" s="14">
        <v>0.89652777777777803</v>
      </c>
      <c r="X56" s="12" t="s">
        <v>189</v>
      </c>
      <c r="Y56" s="12" t="s">
        <v>89</v>
      </c>
      <c r="Z56" s="12" t="s">
        <v>95</v>
      </c>
      <c r="AA56" s="12" t="s">
        <v>103</v>
      </c>
      <c r="AB56" s="12" t="s">
        <v>96</v>
      </c>
      <c r="AC56" s="15" t="s">
        <v>320</v>
      </c>
      <c r="AD56" s="12" t="s">
        <v>89</v>
      </c>
      <c r="AE56" s="12" t="s">
        <v>89</v>
      </c>
      <c r="AF56" s="12" t="s">
        <v>89</v>
      </c>
      <c r="AG56" s="12" t="s">
        <v>89</v>
      </c>
      <c r="AH56" s="12" t="s">
        <v>89</v>
      </c>
      <c r="AI56" s="12" t="s">
        <v>89</v>
      </c>
      <c r="AJ56" s="12" t="s">
        <v>89</v>
      </c>
      <c r="AK56" s="12" t="s">
        <v>89</v>
      </c>
      <c r="AL56" s="12" t="s">
        <v>97</v>
      </c>
      <c r="AM56" s="12" t="s">
        <v>379</v>
      </c>
    </row>
    <row r="57" spans="1:39" ht="14.25" customHeight="1">
      <c r="A57" s="4">
        <v>52</v>
      </c>
      <c r="B57" s="12" t="s">
        <v>385</v>
      </c>
      <c r="C57" s="12" t="s">
        <v>386</v>
      </c>
      <c r="D57" s="12" t="s">
        <v>387</v>
      </c>
      <c r="E57" s="12" t="s">
        <v>80</v>
      </c>
      <c r="F57" s="12" t="s">
        <v>81</v>
      </c>
      <c r="G57" s="12" t="s">
        <v>82</v>
      </c>
      <c r="H57" s="12" t="s">
        <v>83</v>
      </c>
      <c r="I57" s="12" t="s">
        <v>84</v>
      </c>
      <c r="J57" s="12" t="s">
        <v>356</v>
      </c>
      <c r="K57" s="12" t="s">
        <v>274</v>
      </c>
      <c r="L57" s="13" t="s">
        <v>388</v>
      </c>
      <c r="M57" s="12" t="s">
        <v>389</v>
      </c>
      <c r="N57" s="12" t="s">
        <v>89</v>
      </c>
      <c r="O57" s="12" t="s">
        <v>90</v>
      </c>
      <c r="P57" s="12">
        <v>0.22</v>
      </c>
      <c r="Q57" s="12" t="s">
        <v>187</v>
      </c>
      <c r="R57" s="12">
        <v>3</v>
      </c>
      <c r="S57" s="12" t="s">
        <v>208</v>
      </c>
      <c r="T57" s="12" t="s">
        <v>188</v>
      </c>
      <c r="U57" s="12">
        <v>100</v>
      </c>
      <c r="V57" s="14">
        <v>0.83333333333333304</v>
      </c>
      <c r="W57" s="14">
        <v>3.125E-2</v>
      </c>
      <c r="X57" s="12" t="s">
        <v>189</v>
      </c>
      <c r="Y57" s="12" t="s">
        <v>89</v>
      </c>
      <c r="Z57" s="12" t="s">
        <v>95</v>
      </c>
      <c r="AA57" s="12" t="s">
        <v>103</v>
      </c>
      <c r="AB57" s="12" t="s">
        <v>96</v>
      </c>
      <c r="AC57" s="12" t="s">
        <v>89</v>
      </c>
      <c r="AD57" s="12" t="s">
        <v>89</v>
      </c>
      <c r="AE57" s="12" t="s">
        <v>89</v>
      </c>
      <c r="AF57" s="12" t="s">
        <v>89</v>
      </c>
      <c r="AG57" s="12" t="s">
        <v>89</v>
      </c>
      <c r="AH57" s="12" t="s">
        <v>390</v>
      </c>
      <c r="AI57" s="12" t="s">
        <v>89</v>
      </c>
      <c r="AJ57" s="12" t="s">
        <v>89</v>
      </c>
      <c r="AK57" s="12" t="s">
        <v>89</v>
      </c>
      <c r="AL57" s="12" t="s">
        <v>97</v>
      </c>
      <c r="AM57" s="12" t="s">
        <v>379</v>
      </c>
    </row>
    <row r="58" spans="1:39" ht="14.25" customHeight="1">
      <c r="A58" s="4">
        <v>53</v>
      </c>
      <c r="B58" s="12" t="s">
        <v>391</v>
      </c>
      <c r="C58" s="12" t="s">
        <v>392</v>
      </c>
      <c r="D58" s="12" t="s">
        <v>393</v>
      </c>
      <c r="E58" s="12" t="s">
        <v>80</v>
      </c>
      <c r="F58" s="12" t="s">
        <v>81</v>
      </c>
      <c r="G58" s="12" t="s">
        <v>82</v>
      </c>
      <c r="H58" s="12" t="s">
        <v>83</v>
      </c>
      <c r="I58" s="12" t="s">
        <v>84</v>
      </c>
      <c r="J58" s="12" t="s">
        <v>362</v>
      </c>
      <c r="K58" s="12" t="s">
        <v>274</v>
      </c>
      <c r="L58" s="13" t="s">
        <v>394</v>
      </c>
      <c r="M58" s="12" t="s">
        <v>395</v>
      </c>
      <c r="N58" s="12" t="s">
        <v>89</v>
      </c>
      <c r="O58" s="12" t="s">
        <v>90</v>
      </c>
      <c r="P58" s="12">
        <v>0.22</v>
      </c>
      <c r="Q58" s="12" t="s">
        <v>187</v>
      </c>
      <c r="R58" s="12">
        <v>3</v>
      </c>
      <c r="S58" s="12" t="s">
        <v>208</v>
      </c>
      <c r="T58" s="12" t="s">
        <v>188</v>
      </c>
      <c r="U58" s="12">
        <v>100</v>
      </c>
      <c r="V58" s="14">
        <v>0.86111111111111105</v>
      </c>
      <c r="W58" s="14">
        <v>0.95277777777777795</v>
      </c>
      <c r="X58" s="12" t="s">
        <v>189</v>
      </c>
      <c r="Y58" s="12" t="s">
        <v>89</v>
      </c>
      <c r="Z58" s="12" t="s">
        <v>95</v>
      </c>
      <c r="AA58" s="12" t="s">
        <v>103</v>
      </c>
      <c r="AB58" s="12" t="s">
        <v>96</v>
      </c>
      <c r="AC58" s="12" t="s">
        <v>89</v>
      </c>
      <c r="AD58" s="12" t="s">
        <v>89</v>
      </c>
      <c r="AE58" s="12" t="s">
        <v>89</v>
      </c>
      <c r="AF58" s="12" t="s">
        <v>89</v>
      </c>
      <c r="AG58" s="12" t="s">
        <v>89</v>
      </c>
      <c r="AH58" s="12" t="s">
        <v>89</v>
      </c>
      <c r="AI58" s="12" t="s">
        <v>89</v>
      </c>
      <c r="AJ58" s="12" t="s">
        <v>89</v>
      </c>
      <c r="AK58" s="12" t="s">
        <v>89</v>
      </c>
      <c r="AL58" s="12" t="s">
        <v>97</v>
      </c>
      <c r="AM58" s="12" t="s">
        <v>379</v>
      </c>
    </row>
    <row r="59" spans="1:39" ht="14.25" customHeight="1">
      <c r="A59" s="4">
        <v>54</v>
      </c>
      <c r="B59" s="12" t="s">
        <v>396</v>
      </c>
      <c r="C59" s="12" t="s">
        <v>397</v>
      </c>
      <c r="D59" s="12" t="s">
        <v>398</v>
      </c>
      <c r="E59" s="12" t="s">
        <v>80</v>
      </c>
      <c r="F59" s="12" t="s">
        <v>81</v>
      </c>
      <c r="G59" s="12" t="s">
        <v>82</v>
      </c>
      <c r="H59" s="12" t="s">
        <v>83</v>
      </c>
      <c r="I59" s="12" t="s">
        <v>84</v>
      </c>
      <c r="J59" s="12" t="s">
        <v>368</v>
      </c>
      <c r="K59" s="12" t="s">
        <v>274</v>
      </c>
      <c r="L59" s="13" t="s">
        <v>399</v>
      </c>
      <c r="M59" s="12" t="s">
        <v>400</v>
      </c>
      <c r="N59" s="12" t="s">
        <v>89</v>
      </c>
      <c r="O59" s="12" t="s">
        <v>90</v>
      </c>
      <c r="P59" s="12">
        <v>0.22</v>
      </c>
      <c r="Q59" s="12" t="s">
        <v>187</v>
      </c>
      <c r="R59" s="12">
        <v>3</v>
      </c>
      <c r="S59" s="12" t="s">
        <v>208</v>
      </c>
      <c r="T59" s="12" t="s">
        <v>188</v>
      </c>
      <c r="U59" s="12">
        <v>96</v>
      </c>
      <c r="V59" s="14">
        <v>0.91666666666666696</v>
      </c>
      <c r="W59" s="14">
        <v>3.125E-2</v>
      </c>
      <c r="X59" s="12" t="s">
        <v>189</v>
      </c>
      <c r="Y59" s="12" t="s">
        <v>89</v>
      </c>
      <c r="Z59" s="12" t="s">
        <v>95</v>
      </c>
      <c r="AA59" s="12" t="s">
        <v>103</v>
      </c>
      <c r="AB59" s="12" t="s">
        <v>96</v>
      </c>
      <c r="AC59" s="12" t="s">
        <v>89</v>
      </c>
      <c r="AD59" s="12" t="s">
        <v>89</v>
      </c>
      <c r="AE59" s="12" t="s">
        <v>89</v>
      </c>
      <c r="AF59" s="12" t="s">
        <v>89</v>
      </c>
      <c r="AG59" s="12" t="s">
        <v>89</v>
      </c>
      <c r="AH59" s="12" t="s">
        <v>89</v>
      </c>
      <c r="AI59" s="12" t="s">
        <v>89</v>
      </c>
      <c r="AJ59" s="12" t="s">
        <v>89</v>
      </c>
      <c r="AK59" s="12" t="s">
        <v>89</v>
      </c>
      <c r="AL59" s="12" t="s">
        <v>97</v>
      </c>
      <c r="AM59" s="12" t="s">
        <v>401</v>
      </c>
    </row>
    <row r="60" spans="1:39" ht="14.25" customHeight="1">
      <c r="A60" s="4">
        <v>55</v>
      </c>
      <c r="B60" s="28" t="s">
        <v>402</v>
      </c>
      <c r="C60" s="28" t="s">
        <v>403</v>
      </c>
      <c r="D60" s="28" t="s">
        <v>404</v>
      </c>
      <c r="E60" s="28" t="s">
        <v>80</v>
      </c>
      <c r="F60" s="28" t="s">
        <v>81</v>
      </c>
      <c r="G60" s="28" t="s">
        <v>82</v>
      </c>
      <c r="H60" s="28" t="s">
        <v>83</v>
      </c>
      <c r="I60" s="28" t="s">
        <v>84</v>
      </c>
      <c r="J60" s="28" t="s">
        <v>339</v>
      </c>
      <c r="K60" s="28" t="s">
        <v>280</v>
      </c>
      <c r="L60" s="29" t="s">
        <v>281</v>
      </c>
      <c r="M60" s="28" t="s">
        <v>89</v>
      </c>
      <c r="N60" s="28" t="s">
        <v>89</v>
      </c>
      <c r="O60" s="28" t="s">
        <v>90</v>
      </c>
      <c r="P60" s="28">
        <v>3</v>
      </c>
      <c r="Q60" s="28" t="s">
        <v>208</v>
      </c>
      <c r="R60" s="28">
        <v>20</v>
      </c>
      <c r="S60" s="28" t="s">
        <v>229</v>
      </c>
      <c r="T60" s="28" t="s">
        <v>188</v>
      </c>
      <c r="U60" s="28">
        <v>496</v>
      </c>
      <c r="V60" s="30">
        <v>0.72222222222222199</v>
      </c>
      <c r="W60" s="30">
        <v>3.125E-2</v>
      </c>
      <c r="X60" s="28" t="s">
        <v>230</v>
      </c>
      <c r="Y60" s="28" t="s">
        <v>89</v>
      </c>
      <c r="Z60" s="28" t="s">
        <v>95</v>
      </c>
      <c r="AA60" s="28" t="s">
        <v>103</v>
      </c>
      <c r="AB60" s="28" t="s">
        <v>96</v>
      </c>
      <c r="AC60" s="28" t="s">
        <v>405</v>
      </c>
      <c r="AD60" s="28" t="s">
        <v>89</v>
      </c>
      <c r="AE60" s="28" t="s">
        <v>89</v>
      </c>
      <c r="AF60" s="28" t="s">
        <v>89</v>
      </c>
      <c r="AG60" s="28" t="s">
        <v>89</v>
      </c>
      <c r="AH60" s="28" t="s">
        <v>89</v>
      </c>
      <c r="AI60" s="28" t="s">
        <v>89</v>
      </c>
      <c r="AJ60" s="28" t="s">
        <v>89</v>
      </c>
      <c r="AK60" s="28" t="s">
        <v>89</v>
      </c>
      <c r="AL60" s="28" t="s">
        <v>97</v>
      </c>
      <c r="AM60" s="28" t="s">
        <v>89</v>
      </c>
    </row>
    <row r="61" spans="1:39" ht="14.25" customHeight="1">
      <c r="A61" s="4">
        <v>56</v>
      </c>
      <c r="B61" s="28" t="s">
        <v>406</v>
      </c>
      <c r="C61" s="28" t="s">
        <v>407</v>
      </c>
      <c r="D61" s="28" t="s">
        <v>408</v>
      </c>
      <c r="E61" s="28" t="s">
        <v>80</v>
      </c>
      <c r="F61" s="28" t="s">
        <v>81</v>
      </c>
      <c r="G61" s="28" t="s">
        <v>82</v>
      </c>
      <c r="H61" s="28" t="s">
        <v>83</v>
      </c>
      <c r="I61" s="28" t="s">
        <v>84</v>
      </c>
      <c r="J61" s="28" t="s">
        <v>344</v>
      </c>
      <c r="K61" s="28" t="s">
        <v>280</v>
      </c>
      <c r="L61" s="29" t="s">
        <v>409</v>
      </c>
      <c r="M61" s="28" t="s">
        <v>410</v>
      </c>
      <c r="N61" s="28" t="s">
        <v>89</v>
      </c>
      <c r="O61" s="28" t="s">
        <v>90</v>
      </c>
      <c r="P61" s="28">
        <v>3</v>
      </c>
      <c r="Q61" s="28" t="s">
        <v>208</v>
      </c>
      <c r="R61" s="28">
        <v>20</v>
      </c>
      <c r="S61" s="28" t="s">
        <v>229</v>
      </c>
      <c r="T61" s="28" t="s">
        <v>188</v>
      </c>
      <c r="U61" s="28">
        <v>100</v>
      </c>
      <c r="V61" s="30">
        <v>0.72222222222222199</v>
      </c>
      <c r="W61" s="30">
        <v>0.79027777777777797</v>
      </c>
      <c r="X61" s="28" t="s">
        <v>230</v>
      </c>
      <c r="Y61" s="28" t="s">
        <v>89</v>
      </c>
      <c r="Z61" s="28" t="s">
        <v>95</v>
      </c>
      <c r="AA61" s="28" t="s">
        <v>103</v>
      </c>
      <c r="AB61" s="28" t="s">
        <v>96</v>
      </c>
      <c r="AC61" s="28" t="s">
        <v>411</v>
      </c>
      <c r="AD61" s="28" t="s">
        <v>89</v>
      </c>
      <c r="AE61" s="28" t="s">
        <v>89</v>
      </c>
      <c r="AF61" s="28" t="s">
        <v>89</v>
      </c>
      <c r="AG61" s="28" t="s">
        <v>89</v>
      </c>
      <c r="AH61" s="28" t="s">
        <v>89</v>
      </c>
      <c r="AI61" s="28" t="s">
        <v>89</v>
      </c>
      <c r="AJ61" s="28" t="s">
        <v>89</v>
      </c>
      <c r="AK61" s="28" t="s">
        <v>89</v>
      </c>
      <c r="AL61" s="28" t="s">
        <v>97</v>
      </c>
      <c r="AM61" s="28" t="s">
        <v>379</v>
      </c>
    </row>
    <row r="62" spans="1:39" ht="14.25" customHeight="1">
      <c r="A62" s="4">
        <v>57</v>
      </c>
      <c r="B62" s="16" t="s">
        <v>412</v>
      </c>
      <c r="C62" s="16" t="s">
        <v>413</v>
      </c>
      <c r="D62" s="16" t="s">
        <v>414</v>
      </c>
      <c r="E62" s="16" t="s">
        <v>80</v>
      </c>
      <c r="F62" s="16" t="s">
        <v>81</v>
      </c>
      <c r="G62" s="16" t="s">
        <v>82</v>
      </c>
      <c r="H62" s="16" t="s">
        <v>83</v>
      </c>
      <c r="I62" s="16" t="s">
        <v>84</v>
      </c>
      <c r="J62" s="16" t="s">
        <v>344</v>
      </c>
      <c r="K62" s="16" t="s">
        <v>280</v>
      </c>
      <c r="L62" s="17" t="s">
        <v>415</v>
      </c>
      <c r="M62" s="16" t="s">
        <v>410</v>
      </c>
      <c r="N62" s="16" t="s">
        <v>416</v>
      </c>
      <c r="O62" s="16" t="s">
        <v>90</v>
      </c>
      <c r="P62" s="16">
        <v>3</v>
      </c>
      <c r="Q62" s="16" t="s">
        <v>208</v>
      </c>
      <c r="R62" s="16">
        <v>20</v>
      </c>
      <c r="S62" s="16" t="s">
        <v>229</v>
      </c>
      <c r="T62" s="16" t="s">
        <v>188</v>
      </c>
      <c r="U62" s="16">
        <v>50</v>
      </c>
      <c r="V62" s="18">
        <v>0.72222222222222199</v>
      </c>
      <c r="W62" s="18">
        <v>0.79027777777777797</v>
      </c>
      <c r="X62" s="16" t="s">
        <v>230</v>
      </c>
      <c r="Y62" s="16" t="s">
        <v>89</v>
      </c>
      <c r="Z62" s="16" t="s">
        <v>95</v>
      </c>
      <c r="AA62" s="16" t="s">
        <v>103</v>
      </c>
      <c r="AB62" s="16" t="s">
        <v>96</v>
      </c>
      <c r="AC62" s="16" t="s">
        <v>89</v>
      </c>
      <c r="AD62" s="16" t="s">
        <v>89</v>
      </c>
      <c r="AE62" s="16" t="s">
        <v>89</v>
      </c>
      <c r="AF62" s="16" t="s">
        <v>89</v>
      </c>
      <c r="AG62" s="16" t="s">
        <v>89</v>
      </c>
      <c r="AH62" s="16" t="s">
        <v>89</v>
      </c>
      <c r="AI62" s="16" t="s">
        <v>89</v>
      </c>
      <c r="AJ62" s="16" t="s">
        <v>89</v>
      </c>
      <c r="AK62" s="16" t="s">
        <v>89</v>
      </c>
      <c r="AL62" s="16" t="s">
        <v>97</v>
      </c>
      <c r="AM62" s="16" t="s">
        <v>379</v>
      </c>
    </row>
    <row r="63" spans="1:39" ht="14.25" customHeight="1">
      <c r="A63" s="4">
        <v>58</v>
      </c>
      <c r="B63" s="16" t="s">
        <v>416</v>
      </c>
      <c r="C63" s="16" t="s">
        <v>417</v>
      </c>
      <c r="D63" s="16" t="s">
        <v>418</v>
      </c>
      <c r="E63" s="16" t="s">
        <v>80</v>
      </c>
      <c r="F63" s="16" t="s">
        <v>81</v>
      </c>
      <c r="G63" s="16" t="s">
        <v>82</v>
      </c>
      <c r="H63" s="16" t="s">
        <v>83</v>
      </c>
      <c r="I63" s="16" t="s">
        <v>84</v>
      </c>
      <c r="J63" s="16" t="s">
        <v>344</v>
      </c>
      <c r="K63" s="16" t="s">
        <v>280</v>
      </c>
      <c r="L63" s="17" t="s">
        <v>415</v>
      </c>
      <c r="M63" s="16" t="s">
        <v>419</v>
      </c>
      <c r="N63" s="16" t="s">
        <v>412</v>
      </c>
      <c r="O63" s="16" t="s">
        <v>90</v>
      </c>
      <c r="P63" s="16">
        <v>3</v>
      </c>
      <c r="Q63" s="16" t="s">
        <v>208</v>
      </c>
      <c r="R63" s="16">
        <v>20</v>
      </c>
      <c r="S63" s="16" t="s">
        <v>229</v>
      </c>
      <c r="T63" s="16" t="s">
        <v>188</v>
      </c>
      <c r="U63" s="16">
        <v>50</v>
      </c>
      <c r="V63" s="18">
        <v>0.72222222222222199</v>
      </c>
      <c r="W63" s="18">
        <v>0.79027777777777797</v>
      </c>
      <c r="X63" s="16" t="s">
        <v>230</v>
      </c>
      <c r="Y63" s="16" t="s">
        <v>89</v>
      </c>
      <c r="Z63" s="16" t="s">
        <v>95</v>
      </c>
      <c r="AA63" s="16" t="s">
        <v>103</v>
      </c>
      <c r="AB63" s="16" t="s">
        <v>96</v>
      </c>
      <c r="AC63" s="16" t="s">
        <v>89</v>
      </c>
      <c r="AD63" s="16" t="s">
        <v>89</v>
      </c>
      <c r="AE63" s="16" t="s">
        <v>89</v>
      </c>
      <c r="AF63" s="16" t="s">
        <v>89</v>
      </c>
      <c r="AG63" s="16" t="s">
        <v>89</v>
      </c>
      <c r="AH63" s="16" t="s">
        <v>89</v>
      </c>
      <c r="AI63" s="16" t="s">
        <v>89</v>
      </c>
      <c r="AJ63" s="16" t="s">
        <v>89</v>
      </c>
      <c r="AK63" s="16" t="s">
        <v>89</v>
      </c>
      <c r="AL63" s="16" t="s">
        <v>97</v>
      </c>
      <c r="AM63" s="16" t="s">
        <v>379</v>
      </c>
    </row>
    <row r="64" spans="1:39" ht="14.25" customHeight="1">
      <c r="A64" s="4">
        <v>59</v>
      </c>
      <c r="B64" s="16" t="s">
        <v>420</v>
      </c>
      <c r="C64" s="16" t="s">
        <v>421</v>
      </c>
      <c r="D64" s="16" t="s">
        <v>422</v>
      </c>
      <c r="E64" s="16" t="s">
        <v>80</v>
      </c>
      <c r="F64" s="16" t="s">
        <v>81</v>
      </c>
      <c r="G64" s="16" t="s">
        <v>82</v>
      </c>
      <c r="H64" s="16" t="s">
        <v>83</v>
      </c>
      <c r="I64" s="16" t="s">
        <v>84</v>
      </c>
      <c r="J64" s="16" t="s">
        <v>350</v>
      </c>
      <c r="K64" s="16" t="s">
        <v>280</v>
      </c>
      <c r="L64" s="17" t="s">
        <v>423</v>
      </c>
      <c r="M64" s="16" t="s">
        <v>424</v>
      </c>
      <c r="N64" s="16" t="s">
        <v>89</v>
      </c>
      <c r="O64" s="16" t="s">
        <v>90</v>
      </c>
      <c r="P64" s="16">
        <v>3</v>
      </c>
      <c r="Q64" s="16" t="s">
        <v>208</v>
      </c>
      <c r="R64" s="16">
        <v>20</v>
      </c>
      <c r="S64" s="16" t="s">
        <v>229</v>
      </c>
      <c r="T64" s="16" t="s">
        <v>188</v>
      </c>
      <c r="U64" s="16">
        <v>100</v>
      </c>
      <c r="V64" s="18">
        <v>0.80486111111111103</v>
      </c>
      <c r="W64" s="18">
        <v>0.88124999999999998</v>
      </c>
      <c r="X64" s="16" t="s">
        <v>230</v>
      </c>
      <c r="Y64" s="16" t="s">
        <v>89</v>
      </c>
      <c r="Z64" s="16" t="s">
        <v>95</v>
      </c>
      <c r="AA64" s="16" t="s">
        <v>103</v>
      </c>
      <c r="AB64" s="16" t="s">
        <v>96</v>
      </c>
      <c r="AC64" s="16" t="s">
        <v>89</v>
      </c>
      <c r="AD64" s="16" t="s">
        <v>89</v>
      </c>
      <c r="AE64" s="16" t="s">
        <v>89</v>
      </c>
      <c r="AF64" s="16" t="s">
        <v>89</v>
      </c>
      <c r="AG64" s="16" t="s">
        <v>89</v>
      </c>
      <c r="AH64" s="16" t="s">
        <v>255</v>
      </c>
      <c r="AI64" s="16" t="s">
        <v>89</v>
      </c>
      <c r="AJ64" s="16" t="s">
        <v>89</v>
      </c>
      <c r="AK64" s="16" t="s">
        <v>89</v>
      </c>
      <c r="AL64" s="16" t="s">
        <v>97</v>
      </c>
      <c r="AM64" s="16" t="s">
        <v>379</v>
      </c>
    </row>
    <row r="65" spans="1:39" ht="14.25" customHeight="1">
      <c r="A65" s="4">
        <v>60</v>
      </c>
      <c r="B65" s="16" t="s">
        <v>425</v>
      </c>
      <c r="C65" s="16" t="s">
        <v>426</v>
      </c>
      <c r="D65" s="16" t="s">
        <v>427</v>
      </c>
      <c r="E65" s="16" t="s">
        <v>80</v>
      </c>
      <c r="F65" s="16" t="s">
        <v>81</v>
      </c>
      <c r="G65" s="16" t="s">
        <v>82</v>
      </c>
      <c r="H65" s="16" t="s">
        <v>83</v>
      </c>
      <c r="I65" s="16" t="s">
        <v>84</v>
      </c>
      <c r="J65" s="16" t="s">
        <v>356</v>
      </c>
      <c r="K65" s="16" t="s">
        <v>280</v>
      </c>
      <c r="L65" s="17" t="s">
        <v>428</v>
      </c>
      <c r="M65" s="16" t="s">
        <v>429</v>
      </c>
      <c r="N65" s="16" t="s">
        <v>89</v>
      </c>
      <c r="O65" s="16" t="s">
        <v>90</v>
      </c>
      <c r="P65" s="16">
        <v>3</v>
      </c>
      <c r="Q65" s="16" t="s">
        <v>208</v>
      </c>
      <c r="R65" s="16">
        <v>20</v>
      </c>
      <c r="S65" s="16" t="s">
        <v>229</v>
      </c>
      <c r="T65" s="16" t="s">
        <v>188</v>
      </c>
      <c r="U65" s="16">
        <v>100</v>
      </c>
      <c r="V65" s="18">
        <v>0.83333333333333304</v>
      </c>
      <c r="W65" s="18">
        <v>3.125E-2</v>
      </c>
      <c r="X65" s="16" t="s">
        <v>230</v>
      </c>
      <c r="Y65" s="16" t="s">
        <v>89</v>
      </c>
      <c r="Z65" s="16" t="s">
        <v>95</v>
      </c>
      <c r="AA65" s="16" t="s">
        <v>103</v>
      </c>
      <c r="AB65" s="16" t="s">
        <v>96</v>
      </c>
      <c r="AC65" s="16" t="s">
        <v>89</v>
      </c>
      <c r="AD65" s="16" t="s">
        <v>89</v>
      </c>
      <c r="AE65" s="16" t="s">
        <v>89</v>
      </c>
      <c r="AF65" s="16" t="s">
        <v>89</v>
      </c>
      <c r="AG65" s="16" t="s">
        <v>89</v>
      </c>
      <c r="AH65" s="16" t="s">
        <v>255</v>
      </c>
      <c r="AI65" s="16" t="s">
        <v>89</v>
      </c>
      <c r="AJ65" s="16" t="s">
        <v>89</v>
      </c>
      <c r="AK65" s="16" t="s">
        <v>89</v>
      </c>
      <c r="AL65" s="16" t="s">
        <v>97</v>
      </c>
      <c r="AM65" s="16" t="s">
        <v>379</v>
      </c>
    </row>
    <row r="66" spans="1:39" ht="14.25" customHeight="1">
      <c r="A66" s="4">
        <v>61</v>
      </c>
      <c r="B66" s="16" t="s">
        <v>430</v>
      </c>
      <c r="C66" s="16" t="s">
        <v>431</v>
      </c>
      <c r="D66" s="16" t="s">
        <v>432</v>
      </c>
      <c r="E66" s="16" t="s">
        <v>80</v>
      </c>
      <c r="F66" s="16" t="s">
        <v>81</v>
      </c>
      <c r="G66" s="16" t="s">
        <v>82</v>
      </c>
      <c r="H66" s="16" t="s">
        <v>83</v>
      </c>
      <c r="I66" s="16" t="s">
        <v>84</v>
      </c>
      <c r="J66" s="16" t="s">
        <v>362</v>
      </c>
      <c r="K66" s="16" t="s">
        <v>280</v>
      </c>
      <c r="L66" s="17" t="s">
        <v>433</v>
      </c>
      <c r="M66" s="16" t="s">
        <v>434</v>
      </c>
      <c r="N66" s="16" t="s">
        <v>89</v>
      </c>
      <c r="O66" s="16" t="s">
        <v>90</v>
      </c>
      <c r="P66" s="16">
        <v>3</v>
      </c>
      <c r="Q66" s="16" t="s">
        <v>208</v>
      </c>
      <c r="R66" s="16">
        <v>20</v>
      </c>
      <c r="S66" s="16" t="s">
        <v>229</v>
      </c>
      <c r="T66" s="16" t="s">
        <v>188</v>
      </c>
      <c r="U66" s="16">
        <v>100</v>
      </c>
      <c r="V66" s="18">
        <v>0.86111111111111105</v>
      </c>
      <c r="W66" s="18">
        <v>0.95277777777777795</v>
      </c>
      <c r="X66" s="16" t="s">
        <v>230</v>
      </c>
      <c r="Y66" s="16" t="s">
        <v>89</v>
      </c>
      <c r="Z66" s="16" t="s">
        <v>95</v>
      </c>
      <c r="AA66" s="16" t="s">
        <v>103</v>
      </c>
      <c r="AB66" s="16" t="s">
        <v>96</v>
      </c>
      <c r="AC66" s="16" t="s">
        <v>89</v>
      </c>
      <c r="AD66" s="16" t="s">
        <v>89</v>
      </c>
      <c r="AE66" s="16" t="s">
        <v>89</v>
      </c>
      <c r="AF66" s="16" t="s">
        <v>89</v>
      </c>
      <c r="AG66" s="16" t="s">
        <v>89</v>
      </c>
      <c r="AH66" s="16" t="s">
        <v>255</v>
      </c>
      <c r="AI66" s="16" t="s">
        <v>89</v>
      </c>
      <c r="AJ66" s="16" t="s">
        <v>89</v>
      </c>
      <c r="AK66" s="16" t="s">
        <v>89</v>
      </c>
      <c r="AL66" s="16" t="s">
        <v>97</v>
      </c>
      <c r="AM66" s="16" t="s">
        <v>379</v>
      </c>
    </row>
    <row r="67" spans="1:39" ht="14.25" customHeight="1">
      <c r="A67" s="4">
        <v>62</v>
      </c>
      <c r="B67" s="16" t="s">
        <v>435</v>
      </c>
      <c r="C67" s="16" t="s">
        <v>436</v>
      </c>
      <c r="D67" s="16" t="s">
        <v>437</v>
      </c>
      <c r="E67" s="16" t="s">
        <v>80</v>
      </c>
      <c r="F67" s="16" t="s">
        <v>81</v>
      </c>
      <c r="G67" s="16" t="s">
        <v>82</v>
      </c>
      <c r="H67" s="16" t="s">
        <v>83</v>
      </c>
      <c r="I67" s="16" t="s">
        <v>84</v>
      </c>
      <c r="J67" s="16" t="s">
        <v>368</v>
      </c>
      <c r="K67" s="16" t="s">
        <v>280</v>
      </c>
      <c r="L67" s="17" t="s">
        <v>438</v>
      </c>
      <c r="M67" s="16" t="s">
        <v>439</v>
      </c>
      <c r="N67" s="16" t="s">
        <v>89</v>
      </c>
      <c r="O67" s="16" t="s">
        <v>90</v>
      </c>
      <c r="P67" s="16">
        <v>3</v>
      </c>
      <c r="Q67" s="16" t="s">
        <v>208</v>
      </c>
      <c r="R67" s="16">
        <v>20</v>
      </c>
      <c r="S67" s="16" t="s">
        <v>229</v>
      </c>
      <c r="T67" s="16" t="s">
        <v>188</v>
      </c>
      <c r="U67" s="16">
        <v>96</v>
      </c>
      <c r="V67" s="18">
        <v>0.91666666666666696</v>
      </c>
      <c r="W67" s="18">
        <v>3.125E-2</v>
      </c>
      <c r="X67" s="16" t="s">
        <v>230</v>
      </c>
      <c r="Y67" s="16" t="s">
        <v>89</v>
      </c>
      <c r="Z67" s="16" t="s">
        <v>95</v>
      </c>
      <c r="AA67" s="16" t="s">
        <v>103</v>
      </c>
      <c r="AB67" s="16" t="s">
        <v>96</v>
      </c>
      <c r="AC67" s="16" t="s">
        <v>89</v>
      </c>
      <c r="AD67" s="16" t="s">
        <v>89</v>
      </c>
      <c r="AE67" s="16" t="s">
        <v>89</v>
      </c>
      <c r="AF67" s="16" t="s">
        <v>89</v>
      </c>
      <c r="AG67" s="16" t="s">
        <v>89</v>
      </c>
      <c r="AH67" s="16" t="s">
        <v>255</v>
      </c>
      <c r="AI67" s="16" t="s">
        <v>89</v>
      </c>
      <c r="AJ67" s="16" t="s">
        <v>89</v>
      </c>
      <c r="AK67" s="16" t="s">
        <v>89</v>
      </c>
      <c r="AL67" s="16" t="s">
        <v>97</v>
      </c>
      <c r="AM67" s="16" t="s">
        <v>401</v>
      </c>
    </row>
    <row r="68" spans="1:39" ht="14.25" hidden="1" customHeight="1">
      <c r="A68" s="4">
        <v>63</v>
      </c>
      <c r="B68" s="22" t="s">
        <v>440</v>
      </c>
      <c r="C68" s="22" t="s">
        <v>441</v>
      </c>
      <c r="D68" s="22" t="s">
        <v>442</v>
      </c>
      <c r="E68" s="22" t="s">
        <v>80</v>
      </c>
      <c r="F68" s="22" t="s">
        <v>443</v>
      </c>
      <c r="G68" s="22" t="s">
        <v>444</v>
      </c>
      <c r="H68" s="22" t="s">
        <v>83</v>
      </c>
      <c r="I68" s="22" t="s">
        <v>445</v>
      </c>
      <c r="J68" s="22" t="s">
        <v>446</v>
      </c>
      <c r="K68" s="22" t="s">
        <v>259</v>
      </c>
      <c r="L68" s="23" t="s">
        <v>447</v>
      </c>
      <c r="M68" s="22" t="s">
        <v>89</v>
      </c>
      <c r="N68" s="22" t="s">
        <v>89</v>
      </c>
      <c r="O68" s="22" t="s">
        <v>90</v>
      </c>
      <c r="P68" s="22">
        <v>20</v>
      </c>
      <c r="Q68" s="22" t="s">
        <v>229</v>
      </c>
      <c r="R68" s="24" t="s">
        <v>261</v>
      </c>
      <c r="S68" s="22" t="s">
        <v>89</v>
      </c>
      <c r="T68" s="22" t="s">
        <v>448</v>
      </c>
      <c r="U68" s="22">
        <v>1000</v>
      </c>
      <c r="V68" s="25">
        <v>0.43333333333333302</v>
      </c>
      <c r="W68" s="25">
        <v>0.49652777777777801</v>
      </c>
      <c r="X68" s="22" t="s">
        <v>262</v>
      </c>
      <c r="Y68" s="22" t="s">
        <v>89</v>
      </c>
      <c r="Z68" s="22" t="s">
        <v>95</v>
      </c>
      <c r="AA68" s="22" t="s">
        <v>103</v>
      </c>
      <c r="AB68" s="22" t="s">
        <v>96</v>
      </c>
      <c r="AC68" s="22" t="s">
        <v>449</v>
      </c>
      <c r="AD68" s="22" t="s">
        <v>89</v>
      </c>
      <c r="AE68" s="22" t="s">
        <v>89</v>
      </c>
      <c r="AF68" s="22" t="s">
        <v>89</v>
      </c>
      <c r="AG68" s="22" t="s">
        <v>89</v>
      </c>
      <c r="AH68" s="22" t="s">
        <v>89</v>
      </c>
      <c r="AI68" s="22" t="s">
        <v>89</v>
      </c>
      <c r="AJ68" s="22" t="s">
        <v>89</v>
      </c>
      <c r="AK68" s="22" t="s">
        <v>89</v>
      </c>
      <c r="AL68" s="22" t="s">
        <v>450</v>
      </c>
      <c r="AM68" s="22" t="s">
        <v>89</v>
      </c>
    </row>
    <row r="69" spans="1:39" ht="14.25" hidden="1" customHeight="1">
      <c r="A69" s="4">
        <v>64</v>
      </c>
      <c r="B69" s="24" t="s">
        <v>451</v>
      </c>
      <c r="C69" s="24" t="s">
        <v>452</v>
      </c>
      <c r="D69" s="24" t="s">
        <v>453</v>
      </c>
      <c r="E69" s="24" t="s">
        <v>80</v>
      </c>
      <c r="F69" s="24" t="s">
        <v>443</v>
      </c>
      <c r="G69" s="24" t="s">
        <v>444</v>
      </c>
      <c r="H69" s="24" t="s">
        <v>83</v>
      </c>
      <c r="I69" s="24" t="s">
        <v>445</v>
      </c>
      <c r="J69" s="24" t="s">
        <v>446</v>
      </c>
      <c r="K69" s="24" t="s">
        <v>259</v>
      </c>
      <c r="L69" s="35" t="s">
        <v>454</v>
      </c>
      <c r="M69" s="24" t="s">
        <v>455</v>
      </c>
      <c r="N69" s="24" t="s">
        <v>89</v>
      </c>
      <c r="O69" s="24" t="s">
        <v>90</v>
      </c>
      <c r="P69" s="24">
        <v>20</v>
      </c>
      <c r="Q69" s="24" t="s">
        <v>229</v>
      </c>
      <c r="R69" s="24" t="s">
        <v>261</v>
      </c>
      <c r="S69" s="24" t="s">
        <v>89</v>
      </c>
      <c r="T69" s="24" t="s">
        <v>448</v>
      </c>
      <c r="U69" s="24">
        <v>100</v>
      </c>
      <c r="V69" s="34">
        <v>0.43333333333333302</v>
      </c>
      <c r="W69" s="34">
        <v>0.49652777777777801</v>
      </c>
      <c r="X69" s="24" t="s">
        <v>262</v>
      </c>
      <c r="Y69" s="24" t="s">
        <v>89</v>
      </c>
      <c r="Z69" s="24" t="s">
        <v>95</v>
      </c>
      <c r="AA69" s="24" t="s">
        <v>103</v>
      </c>
      <c r="AB69" s="24" t="s">
        <v>96</v>
      </c>
      <c r="AC69" s="24" t="s">
        <v>89</v>
      </c>
      <c r="AD69" s="24" t="s">
        <v>89</v>
      </c>
      <c r="AE69" s="24" t="s">
        <v>89</v>
      </c>
      <c r="AF69" s="24" t="s">
        <v>89</v>
      </c>
      <c r="AG69" s="24" t="s">
        <v>89</v>
      </c>
      <c r="AH69" s="24" t="s">
        <v>89</v>
      </c>
      <c r="AI69" s="24" t="s">
        <v>89</v>
      </c>
      <c r="AJ69" s="24" t="s">
        <v>89</v>
      </c>
      <c r="AK69" s="24" t="s">
        <v>89</v>
      </c>
      <c r="AL69" s="24" t="s">
        <v>450</v>
      </c>
      <c r="AM69" s="24" t="s">
        <v>456</v>
      </c>
    </row>
    <row r="70" spans="1:39" ht="14.25" hidden="1" customHeight="1">
      <c r="A70" s="4">
        <v>65</v>
      </c>
      <c r="B70" s="24" t="s">
        <v>457</v>
      </c>
      <c r="C70" s="24" t="s">
        <v>458</v>
      </c>
      <c r="D70" s="24" t="s">
        <v>459</v>
      </c>
      <c r="E70" s="24" t="s">
        <v>80</v>
      </c>
      <c r="F70" s="24" t="s">
        <v>443</v>
      </c>
      <c r="G70" s="24" t="s">
        <v>444</v>
      </c>
      <c r="H70" s="24" t="s">
        <v>83</v>
      </c>
      <c r="I70" s="24" t="s">
        <v>445</v>
      </c>
      <c r="J70" s="24" t="s">
        <v>460</v>
      </c>
      <c r="K70" s="24" t="s">
        <v>259</v>
      </c>
      <c r="L70" s="35" t="s">
        <v>461</v>
      </c>
      <c r="M70" s="24" t="s">
        <v>462</v>
      </c>
      <c r="N70" s="24" t="s">
        <v>89</v>
      </c>
      <c r="O70" s="24" t="s">
        <v>90</v>
      </c>
      <c r="P70" s="24">
        <v>20</v>
      </c>
      <c r="Q70" s="24" t="s">
        <v>229</v>
      </c>
      <c r="R70" s="24" t="s">
        <v>261</v>
      </c>
      <c r="S70" s="24" t="s">
        <v>89</v>
      </c>
      <c r="T70" s="24" t="s">
        <v>448</v>
      </c>
      <c r="U70" s="24">
        <v>100</v>
      </c>
      <c r="V70" s="34">
        <v>0.43888888888888899</v>
      </c>
      <c r="W70" s="34">
        <v>0.52916666666666701</v>
      </c>
      <c r="X70" s="24" t="s">
        <v>262</v>
      </c>
      <c r="Y70" s="24" t="s">
        <v>89</v>
      </c>
      <c r="Z70" s="24" t="s">
        <v>95</v>
      </c>
      <c r="AA70" s="24" t="s">
        <v>103</v>
      </c>
      <c r="AB70" s="24" t="s">
        <v>96</v>
      </c>
      <c r="AC70" s="24" t="s">
        <v>89</v>
      </c>
      <c r="AD70" s="24" t="s">
        <v>89</v>
      </c>
      <c r="AE70" s="24" t="s">
        <v>89</v>
      </c>
      <c r="AF70" s="24" t="s">
        <v>89</v>
      </c>
      <c r="AG70" s="24" t="s">
        <v>89</v>
      </c>
      <c r="AH70" s="24" t="s">
        <v>89</v>
      </c>
      <c r="AI70" s="24" t="s">
        <v>89</v>
      </c>
      <c r="AJ70" s="24" t="s">
        <v>89</v>
      </c>
      <c r="AK70" s="24" t="s">
        <v>89</v>
      </c>
      <c r="AL70" s="24" t="s">
        <v>450</v>
      </c>
      <c r="AM70" s="24" t="s">
        <v>456</v>
      </c>
    </row>
    <row r="71" spans="1:39" ht="14.25" hidden="1" customHeight="1">
      <c r="A71" s="4">
        <v>66</v>
      </c>
      <c r="B71" s="24" t="s">
        <v>463</v>
      </c>
      <c r="C71" s="24" t="s">
        <v>464</v>
      </c>
      <c r="D71" s="24" t="s">
        <v>465</v>
      </c>
      <c r="E71" s="24" t="s">
        <v>80</v>
      </c>
      <c r="F71" s="24" t="s">
        <v>443</v>
      </c>
      <c r="G71" s="24" t="s">
        <v>444</v>
      </c>
      <c r="H71" s="24" t="s">
        <v>83</v>
      </c>
      <c r="I71" s="24" t="s">
        <v>445</v>
      </c>
      <c r="J71" s="24" t="s">
        <v>466</v>
      </c>
      <c r="K71" s="24" t="s">
        <v>259</v>
      </c>
      <c r="L71" s="35" t="s">
        <v>467</v>
      </c>
      <c r="M71" s="24" t="s">
        <v>468</v>
      </c>
      <c r="N71" s="24" t="s">
        <v>89</v>
      </c>
      <c r="O71" s="24" t="s">
        <v>90</v>
      </c>
      <c r="P71" s="24">
        <v>20</v>
      </c>
      <c r="Q71" s="24" t="s">
        <v>229</v>
      </c>
      <c r="R71" s="24" t="s">
        <v>261</v>
      </c>
      <c r="S71" s="24" t="s">
        <v>89</v>
      </c>
      <c r="T71" s="24" t="s">
        <v>448</v>
      </c>
      <c r="U71" s="24">
        <v>100</v>
      </c>
      <c r="V71" s="34">
        <v>0.52083333333333304</v>
      </c>
      <c r="W71" s="34">
        <v>0.59027777777777801</v>
      </c>
      <c r="X71" s="24" t="s">
        <v>262</v>
      </c>
      <c r="Y71" s="24" t="s">
        <v>89</v>
      </c>
      <c r="Z71" s="24" t="s">
        <v>95</v>
      </c>
      <c r="AA71" s="24" t="s">
        <v>103</v>
      </c>
      <c r="AB71" s="24" t="s">
        <v>96</v>
      </c>
      <c r="AC71" s="24" t="s">
        <v>89</v>
      </c>
      <c r="AD71" s="24" t="s">
        <v>89</v>
      </c>
      <c r="AE71" s="24" t="s">
        <v>89</v>
      </c>
      <c r="AF71" s="24" t="s">
        <v>89</v>
      </c>
      <c r="AG71" s="24" t="s">
        <v>89</v>
      </c>
      <c r="AH71" s="24" t="s">
        <v>89</v>
      </c>
      <c r="AI71" s="24" t="s">
        <v>89</v>
      </c>
      <c r="AJ71" s="24" t="s">
        <v>89</v>
      </c>
      <c r="AK71" s="24" t="s">
        <v>89</v>
      </c>
      <c r="AL71" s="24" t="s">
        <v>450</v>
      </c>
      <c r="AM71" s="24" t="s">
        <v>456</v>
      </c>
    </row>
    <row r="72" spans="1:39" ht="14.25" hidden="1" customHeight="1">
      <c r="A72" s="4">
        <v>67</v>
      </c>
      <c r="B72" s="24" t="s">
        <v>469</v>
      </c>
      <c r="C72" s="24" t="s">
        <v>470</v>
      </c>
      <c r="D72" s="24" t="s">
        <v>471</v>
      </c>
      <c r="E72" s="24" t="s">
        <v>80</v>
      </c>
      <c r="F72" s="24" t="s">
        <v>443</v>
      </c>
      <c r="G72" s="24" t="s">
        <v>444</v>
      </c>
      <c r="H72" s="24" t="s">
        <v>83</v>
      </c>
      <c r="I72" s="24" t="s">
        <v>445</v>
      </c>
      <c r="J72" s="24" t="s">
        <v>472</v>
      </c>
      <c r="K72" s="24" t="s">
        <v>259</v>
      </c>
      <c r="L72" s="35" t="s">
        <v>473</v>
      </c>
      <c r="M72" s="24" t="s">
        <v>474</v>
      </c>
      <c r="N72" s="24" t="s">
        <v>89</v>
      </c>
      <c r="O72" s="24" t="s">
        <v>90</v>
      </c>
      <c r="P72" s="24">
        <v>20</v>
      </c>
      <c r="Q72" s="24" t="s">
        <v>229</v>
      </c>
      <c r="R72" s="24" t="s">
        <v>261</v>
      </c>
      <c r="S72" s="24" t="s">
        <v>89</v>
      </c>
      <c r="T72" s="24" t="s">
        <v>448</v>
      </c>
      <c r="U72" s="24">
        <v>100</v>
      </c>
      <c r="V72" s="34">
        <v>0.53819444444444398</v>
      </c>
      <c r="W72" s="34">
        <v>0.63611111111111096</v>
      </c>
      <c r="X72" s="24" t="s">
        <v>262</v>
      </c>
      <c r="Y72" s="24" t="s">
        <v>89</v>
      </c>
      <c r="Z72" s="24" t="s">
        <v>95</v>
      </c>
      <c r="AA72" s="24" t="s">
        <v>103</v>
      </c>
      <c r="AB72" s="24" t="s">
        <v>96</v>
      </c>
      <c r="AC72" s="24" t="s">
        <v>89</v>
      </c>
      <c r="AD72" s="24" t="s">
        <v>89</v>
      </c>
      <c r="AE72" s="24" t="s">
        <v>89</v>
      </c>
      <c r="AF72" s="24" t="s">
        <v>89</v>
      </c>
      <c r="AG72" s="24" t="s">
        <v>89</v>
      </c>
      <c r="AH72" s="24" t="s">
        <v>89</v>
      </c>
      <c r="AI72" s="24" t="s">
        <v>89</v>
      </c>
      <c r="AJ72" s="24" t="s">
        <v>89</v>
      </c>
      <c r="AK72" s="24" t="s">
        <v>89</v>
      </c>
      <c r="AL72" s="24" t="s">
        <v>450</v>
      </c>
      <c r="AM72" s="24" t="s">
        <v>456</v>
      </c>
    </row>
    <row r="73" spans="1:39" ht="14.25" hidden="1" customHeight="1">
      <c r="A73" s="4">
        <v>68</v>
      </c>
      <c r="B73" s="24" t="s">
        <v>475</v>
      </c>
      <c r="C73" s="24" t="s">
        <v>476</v>
      </c>
      <c r="D73" s="24" t="s">
        <v>477</v>
      </c>
      <c r="E73" s="24" t="s">
        <v>80</v>
      </c>
      <c r="F73" s="24" t="s">
        <v>443</v>
      </c>
      <c r="G73" s="24" t="s">
        <v>444</v>
      </c>
      <c r="H73" s="24" t="s">
        <v>83</v>
      </c>
      <c r="I73" s="24" t="s">
        <v>445</v>
      </c>
      <c r="J73" s="24" t="s">
        <v>478</v>
      </c>
      <c r="K73" s="24" t="s">
        <v>259</v>
      </c>
      <c r="L73" s="35" t="s">
        <v>479</v>
      </c>
      <c r="M73" s="24" t="s">
        <v>480</v>
      </c>
      <c r="N73" s="24" t="s">
        <v>89</v>
      </c>
      <c r="O73" s="24" t="s">
        <v>90</v>
      </c>
      <c r="P73" s="24">
        <v>20</v>
      </c>
      <c r="Q73" s="24" t="s">
        <v>229</v>
      </c>
      <c r="R73" s="24" t="s">
        <v>261</v>
      </c>
      <c r="S73" s="24" t="s">
        <v>89</v>
      </c>
      <c r="T73" s="24" t="s">
        <v>448</v>
      </c>
      <c r="U73" s="24">
        <v>100</v>
      </c>
      <c r="V73" s="34">
        <v>0.60069444444444398</v>
      </c>
      <c r="W73" s="34">
        <v>0.66319444444444398</v>
      </c>
      <c r="X73" s="24" t="s">
        <v>262</v>
      </c>
      <c r="Y73" s="24" t="s">
        <v>89</v>
      </c>
      <c r="Z73" s="24" t="s">
        <v>95</v>
      </c>
      <c r="AA73" s="24" t="s">
        <v>103</v>
      </c>
      <c r="AB73" s="24" t="s">
        <v>96</v>
      </c>
      <c r="AC73" s="24" t="s">
        <v>89</v>
      </c>
      <c r="AD73" s="24" t="s">
        <v>89</v>
      </c>
      <c r="AE73" s="24" t="s">
        <v>89</v>
      </c>
      <c r="AF73" s="24" t="s">
        <v>89</v>
      </c>
      <c r="AG73" s="24" t="s">
        <v>89</v>
      </c>
      <c r="AH73" s="24" t="s">
        <v>89</v>
      </c>
      <c r="AI73" s="24" t="s">
        <v>89</v>
      </c>
      <c r="AJ73" s="24" t="s">
        <v>89</v>
      </c>
      <c r="AK73" s="24" t="s">
        <v>89</v>
      </c>
      <c r="AL73" s="24" t="s">
        <v>450</v>
      </c>
      <c r="AM73" s="24" t="s">
        <v>456</v>
      </c>
    </row>
    <row r="74" spans="1:39" ht="14.25" hidden="1" customHeight="1">
      <c r="A74" s="4">
        <v>69</v>
      </c>
      <c r="B74" s="24" t="s">
        <v>481</v>
      </c>
      <c r="C74" s="24" t="s">
        <v>482</v>
      </c>
      <c r="D74" s="24" t="s">
        <v>483</v>
      </c>
      <c r="E74" s="24" t="s">
        <v>80</v>
      </c>
      <c r="F74" s="24" t="s">
        <v>443</v>
      </c>
      <c r="G74" s="24" t="s">
        <v>444</v>
      </c>
      <c r="H74" s="24" t="s">
        <v>83</v>
      </c>
      <c r="I74" s="24" t="s">
        <v>445</v>
      </c>
      <c r="J74" s="24" t="s">
        <v>484</v>
      </c>
      <c r="K74" s="24" t="s">
        <v>259</v>
      </c>
      <c r="L74" s="35" t="s">
        <v>485</v>
      </c>
      <c r="M74" s="24" t="s">
        <v>486</v>
      </c>
      <c r="N74" s="24" t="s">
        <v>89</v>
      </c>
      <c r="O74" s="24" t="s">
        <v>90</v>
      </c>
      <c r="P74" s="24">
        <v>20</v>
      </c>
      <c r="Q74" s="24" t="s">
        <v>229</v>
      </c>
      <c r="R74" s="24" t="s">
        <v>261</v>
      </c>
      <c r="S74" s="24" t="s">
        <v>89</v>
      </c>
      <c r="T74" s="24" t="s">
        <v>448</v>
      </c>
      <c r="U74" s="24">
        <v>100</v>
      </c>
      <c r="V74" s="34">
        <v>0.64930555555555602</v>
      </c>
      <c r="W74" s="34">
        <v>0.73263888888888895</v>
      </c>
      <c r="X74" s="24" t="s">
        <v>262</v>
      </c>
      <c r="Y74" s="24" t="s">
        <v>89</v>
      </c>
      <c r="Z74" s="24" t="s">
        <v>95</v>
      </c>
      <c r="AA74" s="24" t="s">
        <v>103</v>
      </c>
      <c r="AB74" s="24" t="s">
        <v>96</v>
      </c>
      <c r="AC74" s="24" t="s">
        <v>89</v>
      </c>
      <c r="AD74" s="24" t="s">
        <v>89</v>
      </c>
      <c r="AE74" s="24" t="s">
        <v>89</v>
      </c>
      <c r="AF74" s="24" t="s">
        <v>89</v>
      </c>
      <c r="AG74" s="24" t="s">
        <v>89</v>
      </c>
      <c r="AH74" s="24" t="s">
        <v>89</v>
      </c>
      <c r="AI74" s="24" t="s">
        <v>89</v>
      </c>
      <c r="AJ74" s="24" t="s">
        <v>89</v>
      </c>
      <c r="AK74" s="24" t="s">
        <v>89</v>
      </c>
      <c r="AL74" s="24" t="s">
        <v>450</v>
      </c>
      <c r="AM74" s="24" t="s">
        <v>456</v>
      </c>
    </row>
    <row r="75" spans="1:39" ht="14.25" hidden="1" customHeight="1">
      <c r="A75" s="4">
        <v>70</v>
      </c>
      <c r="B75" s="24" t="s">
        <v>487</v>
      </c>
      <c r="C75" s="24" t="s">
        <v>488</v>
      </c>
      <c r="D75" s="24" t="s">
        <v>489</v>
      </c>
      <c r="E75" s="24" t="s">
        <v>80</v>
      </c>
      <c r="F75" s="24" t="s">
        <v>443</v>
      </c>
      <c r="G75" s="24" t="s">
        <v>444</v>
      </c>
      <c r="H75" s="24" t="s">
        <v>83</v>
      </c>
      <c r="I75" s="24" t="s">
        <v>445</v>
      </c>
      <c r="J75" s="24" t="s">
        <v>490</v>
      </c>
      <c r="K75" s="24" t="s">
        <v>259</v>
      </c>
      <c r="L75" s="35" t="s">
        <v>491</v>
      </c>
      <c r="M75" s="24" t="s">
        <v>492</v>
      </c>
      <c r="N75" s="24" t="s">
        <v>89</v>
      </c>
      <c r="O75" s="24" t="s">
        <v>90</v>
      </c>
      <c r="P75" s="24">
        <v>20</v>
      </c>
      <c r="Q75" s="24" t="s">
        <v>229</v>
      </c>
      <c r="R75" s="24" t="s">
        <v>261</v>
      </c>
      <c r="S75" s="24" t="s">
        <v>89</v>
      </c>
      <c r="T75" s="24" t="s">
        <v>448</v>
      </c>
      <c r="U75" s="24">
        <v>100</v>
      </c>
      <c r="V75" s="34">
        <v>0.68055555555555503</v>
      </c>
      <c r="W75" s="34">
        <v>0.75</v>
      </c>
      <c r="X75" s="24" t="s">
        <v>262</v>
      </c>
      <c r="Y75" s="24" t="s">
        <v>89</v>
      </c>
      <c r="Z75" s="24" t="s">
        <v>95</v>
      </c>
      <c r="AA75" s="24" t="s">
        <v>103</v>
      </c>
      <c r="AB75" s="24" t="s">
        <v>96</v>
      </c>
      <c r="AC75" s="24" t="s">
        <v>89</v>
      </c>
      <c r="AD75" s="24" t="s">
        <v>89</v>
      </c>
      <c r="AE75" s="24" t="s">
        <v>89</v>
      </c>
      <c r="AF75" s="24" t="s">
        <v>89</v>
      </c>
      <c r="AG75" s="24" t="s">
        <v>89</v>
      </c>
      <c r="AH75" s="24" t="s">
        <v>89</v>
      </c>
      <c r="AI75" s="24" t="s">
        <v>89</v>
      </c>
      <c r="AJ75" s="24" t="s">
        <v>89</v>
      </c>
      <c r="AK75" s="24" t="s">
        <v>89</v>
      </c>
      <c r="AL75" s="24" t="s">
        <v>450</v>
      </c>
      <c r="AM75" s="24" t="s">
        <v>456</v>
      </c>
    </row>
    <row r="76" spans="1:39" ht="14.25" hidden="1" customHeight="1">
      <c r="A76" s="4">
        <v>71</v>
      </c>
      <c r="B76" s="24" t="s">
        <v>493</v>
      </c>
      <c r="C76" s="24" t="s">
        <v>494</v>
      </c>
      <c r="D76" s="24" t="s">
        <v>495</v>
      </c>
      <c r="E76" s="24" t="s">
        <v>80</v>
      </c>
      <c r="F76" s="24" t="s">
        <v>443</v>
      </c>
      <c r="G76" s="24" t="s">
        <v>444</v>
      </c>
      <c r="H76" s="24" t="s">
        <v>83</v>
      </c>
      <c r="I76" s="24" t="s">
        <v>445</v>
      </c>
      <c r="J76" s="24" t="s">
        <v>496</v>
      </c>
      <c r="K76" s="24" t="s">
        <v>259</v>
      </c>
      <c r="L76" s="35" t="s">
        <v>497</v>
      </c>
      <c r="M76" s="24" t="s">
        <v>498</v>
      </c>
      <c r="N76" s="24" t="s">
        <v>89</v>
      </c>
      <c r="O76" s="24" t="s">
        <v>90</v>
      </c>
      <c r="P76" s="24">
        <v>20</v>
      </c>
      <c r="Q76" s="24" t="s">
        <v>229</v>
      </c>
      <c r="R76" s="24" t="s">
        <v>261</v>
      </c>
      <c r="S76" s="24" t="s">
        <v>89</v>
      </c>
      <c r="T76" s="24" t="s">
        <v>448</v>
      </c>
      <c r="U76" s="24">
        <v>100</v>
      </c>
      <c r="V76" s="34">
        <v>0.74236111111111103</v>
      </c>
      <c r="W76" s="34">
        <v>0.82152777777777797</v>
      </c>
      <c r="X76" s="24" t="s">
        <v>262</v>
      </c>
      <c r="Y76" s="24" t="s">
        <v>89</v>
      </c>
      <c r="Z76" s="24" t="s">
        <v>95</v>
      </c>
      <c r="AA76" s="24" t="s">
        <v>103</v>
      </c>
      <c r="AB76" s="24" t="s">
        <v>96</v>
      </c>
      <c r="AC76" s="24" t="s">
        <v>89</v>
      </c>
      <c r="AD76" s="24" t="s">
        <v>89</v>
      </c>
      <c r="AE76" s="24" t="s">
        <v>89</v>
      </c>
      <c r="AF76" s="24" t="s">
        <v>89</v>
      </c>
      <c r="AG76" s="24" t="s">
        <v>89</v>
      </c>
      <c r="AH76" s="24" t="s">
        <v>89</v>
      </c>
      <c r="AI76" s="24" t="s">
        <v>89</v>
      </c>
      <c r="AJ76" s="24" t="s">
        <v>89</v>
      </c>
      <c r="AK76" s="24" t="s">
        <v>89</v>
      </c>
      <c r="AL76" s="24" t="s">
        <v>450</v>
      </c>
      <c r="AM76" s="24" t="s">
        <v>456</v>
      </c>
    </row>
    <row r="77" spans="1:39" ht="14.25" hidden="1" customHeight="1">
      <c r="A77" s="4">
        <v>72</v>
      </c>
      <c r="B77" s="24" t="s">
        <v>499</v>
      </c>
      <c r="C77" s="24" t="s">
        <v>500</v>
      </c>
      <c r="D77" s="24" t="s">
        <v>501</v>
      </c>
      <c r="E77" s="24" t="s">
        <v>80</v>
      </c>
      <c r="F77" s="24" t="s">
        <v>443</v>
      </c>
      <c r="G77" s="24" t="s">
        <v>444</v>
      </c>
      <c r="H77" s="24" t="s">
        <v>83</v>
      </c>
      <c r="I77" s="24" t="s">
        <v>445</v>
      </c>
      <c r="J77" s="24" t="s">
        <v>502</v>
      </c>
      <c r="K77" s="24" t="s">
        <v>259</v>
      </c>
      <c r="L77" s="35" t="s">
        <v>503</v>
      </c>
      <c r="M77" s="24" t="s">
        <v>504</v>
      </c>
      <c r="N77" s="24" t="s">
        <v>89</v>
      </c>
      <c r="O77" s="24" t="s">
        <v>90</v>
      </c>
      <c r="P77" s="24">
        <v>20</v>
      </c>
      <c r="Q77" s="24" t="s">
        <v>229</v>
      </c>
      <c r="R77" s="24" t="s">
        <v>261</v>
      </c>
      <c r="S77" s="24" t="s">
        <v>89</v>
      </c>
      <c r="T77" s="24" t="s">
        <v>448</v>
      </c>
      <c r="U77" s="24">
        <v>100</v>
      </c>
      <c r="V77" s="34">
        <v>0.76736111111111105</v>
      </c>
      <c r="W77" s="34">
        <v>0.82638888888888895</v>
      </c>
      <c r="X77" s="24" t="s">
        <v>262</v>
      </c>
      <c r="Y77" s="24" t="s">
        <v>89</v>
      </c>
      <c r="Z77" s="24" t="s">
        <v>95</v>
      </c>
      <c r="AA77" s="24" t="s">
        <v>103</v>
      </c>
      <c r="AB77" s="24" t="s">
        <v>96</v>
      </c>
      <c r="AC77" s="24" t="s">
        <v>89</v>
      </c>
      <c r="AD77" s="24" t="s">
        <v>89</v>
      </c>
      <c r="AE77" s="24" t="s">
        <v>89</v>
      </c>
      <c r="AF77" s="24" t="s">
        <v>89</v>
      </c>
      <c r="AG77" s="24" t="s">
        <v>89</v>
      </c>
      <c r="AH77" s="24" t="s">
        <v>89</v>
      </c>
      <c r="AI77" s="24" t="s">
        <v>89</v>
      </c>
      <c r="AJ77" s="24" t="s">
        <v>89</v>
      </c>
      <c r="AK77" s="24" t="s">
        <v>89</v>
      </c>
      <c r="AL77" s="24" t="s">
        <v>450</v>
      </c>
      <c r="AM77" s="24" t="s">
        <v>456</v>
      </c>
    </row>
    <row r="78" spans="1:39" ht="14.25" hidden="1" customHeight="1">
      <c r="A78" s="4">
        <v>73</v>
      </c>
      <c r="B78" s="24" t="s">
        <v>505</v>
      </c>
      <c r="C78" s="24" t="s">
        <v>506</v>
      </c>
      <c r="D78" s="24" t="s">
        <v>507</v>
      </c>
      <c r="E78" s="24" t="s">
        <v>80</v>
      </c>
      <c r="F78" s="24" t="s">
        <v>443</v>
      </c>
      <c r="G78" s="24" t="s">
        <v>444</v>
      </c>
      <c r="H78" s="24" t="s">
        <v>83</v>
      </c>
      <c r="I78" s="24" t="s">
        <v>445</v>
      </c>
      <c r="J78" s="24" t="s">
        <v>508</v>
      </c>
      <c r="K78" s="24" t="s">
        <v>259</v>
      </c>
      <c r="L78" s="35" t="s">
        <v>509</v>
      </c>
      <c r="M78" s="24" t="s">
        <v>510</v>
      </c>
      <c r="N78" s="24" t="s">
        <v>89</v>
      </c>
      <c r="O78" s="24" t="s">
        <v>90</v>
      </c>
      <c r="P78" s="24">
        <v>20</v>
      </c>
      <c r="Q78" s="24" t="s">
        <v>229</v>
      </c>
      <c r="R78" s="24" t="s">
        <v>261</v>
      </c>
      <c r="S78" s="24" t="s">
        <v>89</v>
      </c>
      <c r="T78" s="24" t="s">
        <v>448</v>
      </c>
      <c r="U78" s="24">
        <v>100</v>
      </c>
      <c r="V78" s="34">
        <v>0.83263888888888904</v>
      </c>
      <c r="W78" s="34">
        <v>0.92361111111111105</v>
      </c>
      <c r="X78" s="24" t="s">
        <v>262</v>
      </c>
      <c r="Y78" s="24" t="s">
        <v>89</v>
      </c>
      <c r="Z78" s="24" t="s">
        <v>95</v>
      </c>
      <c r="AA78" s="24" t="s">
        <v>103</v>
      </c>
      <c r="AB78" s="24" t="s">
        <v>96</v>
      </c>
      <c r="AC78" s="24" t="s">
        <v>89</v>
      </c>
      <c r="AD78" s="24" t="s">
        <v>89</v>
      </c>
      <c r="AE78" s="24" t="s">
        <v>89</v>
      </c>
      <c r="AF78" s="24" t="s">
        <v>89</v>
      </c>
      <c r="AG78" s="24" t="s">
        <v>89</v>
      </c>
      <c r="AH78" s="24" t="s">
        <v>89</v>
      </c>
      <c r="AI78" s="24" t="s">
        <v>89</v>
      </c>
      <c r="AJ78" s="24" t="s">
        <v>89</v>
      </c>
      <c r="AK78" s="24" t="s">
        <v>89</v>
      </c>
      <c r="AL78" s="24" t="s">
        <v>450</v>
      </c>
      <c r="AM78" s="24" t="s">
        <v>456</v>
      </c>
    </row>
    <row r="79" spans="1:39" ht="14.25" hidden="1" customHeight="1">
      <c r="A79" s="4">
        <v>74</v>
      </c>
      <c r="B79" s="24" t="s">
        <v>511</v>
      </c>
      <c r="C79" s="24" t="s">
        <v>512</v>
      </c>
      <c r="D79" s="24" t="s">
        <v>513</v>
      </c>
      <c r="E79" s="24" t="s">
        <v>80</v>
      </c>
      <c r="F79" s="24" t="s">
        <v>443</v>
      </c>
      <c r="G79" s="24" t="s">
        <v>444</v>
      </c>
      <c r="H79" s="24" t="s">
        <v>83</v>
      </c>
      <c r="I79" s="24" t="s">
        <v>445</v>
      </c>
      <c r="J79" s="24" t="s">
        <v>514</v>
      </c>
      <c r="K79" s="24" t="s">
        <v>259</v>
      </c>
      <c r="L79" s="35" t="s">
        <v>515</v>
      </c>
      <c r="M79" s="24" t="s">
        <v>516</v>
      </c>
      <c r="N79" s="24" t="s">
        <v>89</v>
      </c>
      <c r="O79" s="24" t="s">
        <v>90</v>
      </c>
      <c r="P79" s="24">
        <v>20</v>
      </c>
      <c r="Q79" s="24" t="s">
        <v>229</v>
      </c>
      <c r="R79" s="24" t="s">
        <v>261</v>
      </c>
      <c r="S79" s="24" t="s">
        <v>89</v>
      </c>
      <c r="T79" s="24" t="s">
        <v>448</v>
      </c>
      <c r="U79" s="24">
        <v>100</v>
      </c>
      <c r="V79" s="34">
        <v>0.84166666666666701</v>
      </c>
      <c r="W79" s="34">
        <v>0.90625</v>
      </c>
      <c r="X79" s="24" t="s">
        <v>262</v>
      </c>
      <c r="Y79" s="24" t="s">
        <v>89</v>
      </c>
      <c r="Z79" s="24" t="s">
        <v>95</v>
      </c>
      <c r="AA79" s="24" t="s">
        <v>103</v>
      </c>
      <c r="AB79" s="24" t="s">
        <v>96</v>
      </c>
      <c r="AC79" s="24" t="s">
        <v>89</v>
      </c>
      <c r="AD79" s="24" t="s">
        <v>89</v>
      </c>
      <c r="AE79" s="24" t="s">
        <v>89</v>
      </c>
      <c r="AF79" s="24" t="s">
        <v>89</v>
      </c>
      <c r="AG79" s="24" t="s">
        <v>89</v>
      </c>
      <c r="AH79" s="24" t="s">
        <v>89</v>
      </c>
      <c r="AI79" s="24" t="s">
        <v>89</v>
      </c>
      <c r="AJ79" s="24" t="s">
        <v>89</v>
      </c>
      <c r="AK79" s="24" t="s">
        <v>89</v>
      </c>
      <c r="AL79" s="24" t="s">
        <v>450</v>
      </c>
      <c r="AM79" s="24" t="s">
        <v>456</v>
      </c>
    </row>
    <row r="80" spans="1:39" ht="14.25" hidden="1" customHeight="1">
      <c r="A80" s="4">
        <v>75</v>
      </c>
      <c r="B80" s="24" t="s">
        <v>517</v>
      </c>
      <c r="C80" s="24" t="s">
        <v>518</v>
      </c>
      <c r="D80" s="24" t="s">
        <v>519</v>
      </c>
      <c r="E80" s="24" t="s">
        <v>80</v>
      </c>
      <c r="F80" s="24" t="s">
        <v>443</v>
      </c>
      <c r="G80" s="24" t="s">
        <v>444</v>
      </c>
      <c r="H80" s="24" t="s">
        <v>83</v>
      </c>
      <c r="I80" s="24" t="s">
        <v>445</v>
      </c>
      <c r="J80" s="24" t="s">
        <v>520</v>
      </c>
      <c r="K80" s="24" t="s">
        <v>259</v>
      </c>
      <c r="L80" s="35" t="s">
        <v>521</v>
      </c>
      <c r="M80" s="24" t="s">
        <v>522</v>
      </c>
      <c r="N80" s="24" t="s">
        <v>89</v>
      </c>
      <c r="O80" s="24" t="s">
        <v>90</v>
      </c>
      <c r="P80" s="24">
        <v>20</v>
      </c>
      <c r="Q80" s="24" t="s">
        <v>229</v>
      </c>
      <c r="R80" s="24" t="s">
        <v>261</v>
      </c>
      <c r="S80" s="24" t="s">
        <v>89</v>
      </c>
      <c r="T80" s="24" t="s">
        <v>448</v>
      </c>
      <c r="U80" s="24">
        <v>100</v>
      </c>
      <c r="V80" s="34">
        <v>0.92708333333333304</v>
      </c>
      <c r="W80" s="34">
        <v>0.97569444444444398</v>
      </c>
      <c r="X80" s="24" t="s">
        <v>262</v>
      </c>
      <c r="Y80" s="24" t="s">
        <v>89</v>
      </c>
      <c r="Z80" s="24" t="s">
        <v>95</v>
      </c>
      <c r="AA80" s="24" t="s">
        <v>103</v>
      </c>
      <c r="AB80" s="24" t="s">
        <v>96</v>
      </c>
      <c r="AC80" s="24" t="s">
        <v>89</v>
      </c>
      <c r="AD80" s="24" t="s">
        <v>89</v>
      </c>
      <c r="AE80" s="24" t="s">
        <v>89</v>
      </c>
      <c r="AF80" s="24" t="s">
        <v>89</v>
      </c>
      <c r="AG80" s="24" t="s">
        <v>89</v>
      </c>
      <c r="AH80" s="24" t="s">
        <v>89</v>
      </c>
      <c r="AI80" s="24" t="s">
        <v>89</v>
      </c>
      <c r="AJ80" s="24" t="s">
        <v>89</v>
      </c>
      <c r="AK80" s="24" t="s">
        <v>89</v>
      </c>
      <c r="AL80" s="24" t="s">
        <v>450</v>
      </c>
      <c r="AM80" s="24" t="s">
        <v>456</v>
      </c>
    </row>
    <row r="81" spans="1:39" ht="14.25" hidden="1" customHeight="1">
      <c r="A81" s="4">
        <v>76</v>
      </c>
      <c r="B81" s="15" t="s">
        <v>523</v>
      </c>
      <c r="C81" s="15" t="s">
        <v>524</v>
      </c>
      <c r="D81" s="15" t="s">
        <v>525</v>
      </c>
      <c r="E81" s="15" t="s">
        <v>80</v>
      </c>
      <c r="F81" s="15" t="s">
        <v>443</v>
      </c>
      <c r="G81" s="15" t="s">
        <v>444</v>
      </c>
      <c r="H81" s="15" t="s">
        <v>83</v>
      </c>
      <c r="I81" s="15" t="s">
        <v>445</v>
      </c>
      <c r="J81" s="15" t="s">
        <v>446</v>
      </c>
      <c r="K81" s="15" t="s">
        <v>274</v>
      </c>
      <c r="L81" s="26" t="s">
        <v>526</v>
      </c>
      <c r="M81" s="15" t="s">
        <v>89</v>
      </c>
      <c r="N81" s="15" t="s">
        <v>89</v>
      </c>
      <c r="O81" s="15" t="s">
        <v>90</v>
      </c>
      <c r="P81" s="15">
        <v>0.22</v>
      </c>
      <c r="Q81" s="15" t="s">
        <v>187</v>
      </c>
      <c r="R81" s="15">
        <v>3</v>
      </c>
      <c r="S81" s="15" t="s">
        <v>208</v>
      </c>
      <c r="T81" s="15" t="s">
        <v>188</v>
      </c>
      <c r="U81" s="15">
        <v>1000</v>
      </c>
      <c r="V81" s="27">
        <v>0.43333333333333302</v>
      </c>
      <c r="W81" s="27">
        <v>0.51388888888888895</v>
      </c>
      <c r="X81" s="15" t="s">
        <v>189</v>
      </c>
      <c r="Y81" s="15" t="s">
        <v>89</v>
      </c>
      <c r="Z81" s="15" t="s">
        <v>95</v>
      </c>
      <c r="AA81" s="15" t="s">
        <v>103</v>
      </c>
      <c r="AB81" s="15" t="s">
        <v>96</v>
      </c>
      <c r="AC81" s="15" t="s">
        <v>527</v>
      </c>
      <c r="AD81" s="15" t="s">
        <v>89</v>
      </c>
      <c r="AE81" s="15" t="s">
        <v>89</v>
      </c>
      <c r="AF81" s="15" t="s">
        <v>89</v>
      </c>
      <c r="AG81" s="15" t="s">
        <v>89</v>
      </c>
      <c r="AH81" s="15" t="s">
        <v>89</v>
      </c>
      <c r="AI81" s="15" t="s">
        <v>89</v>
      </c>
      <c r="AJ81" s="15" t="s">
        <v>89</v>
      </c>
      <c r="AK81" s="15" t="s">
        <v>89</v>
      </c>
      <c r="AL81" s="15" t="s">
        <v>450</v>
      </c>
      <c r="AM81" s="15" t="s">
        <v>89</v>
      </c>
    </row>
    <row r="82" spans="1:39" ht="14.25" hidden="1" customHeight="1">
      <c r="A82" s="4">
        <v>77</v>
      </c>
      <c r="B82" s="12" t="s">
        <v>528</v>
      </c>
      <c r="C82" s="12" t="s">
        <v>529</v>
      </c>
      <c r="D82" s="12" t="s">
        <v>530</v>
      </c>
      <c r="E82" s="12" t="s">
        <v>80</v>
      </c>
      <c r="F82" s="12" t="s">
        <v>443</v>
      </c>
      <c r="G82" s="12" t="s">
        <v>444</v>
      </c>
      <c r="H82" s="12" t="s">
        <v>83</v>
      </c>
      <c r="I82" s="12" t="s">
        <v>445</v>
      </c>
      <c r="J82" s="12" t="s">
        <v>446</v>
      </c>
      <c r="K82" s="12" t="s">
        <v>274</v>
      </c>
      <c r="L82" s="13" t="s">
        <v>531</v>
      </c>
      <c r="M82" s="12" t="s">
        <v>532</v>
      </c>
      <c r="N82" s="12" t="s">
        <v>89</v>
      </c>
      <c r="O82" s="12" t="s">
        <v>90</v>
      </c>
      <c r="P82" s="12">
        <v>0.22</v>
      </c>
      <c r="Q82" s="12" t="s">
        <v>187</v>
      </c>
      <c r="R82" s="12">
        <v>3</v>
      </c>
      <c r="S82" s="12" t="s">
        <v>208</v>
      </c>
      <c r="T82" s="12" t="s">
        <v>188</v>
      </c>
      <c r="U82" s="12">
        <v>100</v>
      </c>
      <c r="V82" s="14">
        <v>0.43333333333333302</v>
      </c>
      <c r="W82" s="14">
        <v>0.51388888888888895</v>
      </c>
      <c r="X82" s="12" t="s">
        <v>189</v>
      </c>
      <c r="Y82" s="12" t="s">
        <v>89</v>
      </c>
      <c r="Z82" s="12" t="s">
        <v>95</v>
      </c>
      <c r="AA82" s="12" t="s">
        <v>103</v>
      </c>
      <c r="AB82" s="12" t="s">
        <v>96</v>
      </c>
      <c r="AC82" s="12" t="s">
        <v>89</v>
      </c>
      <c r="AD82" s="12" t="s">
        <v>89</v>
      </c>
      <c r="AE82" s="12" t="s">
        <v>89</v>
      </c>
      <c r="AF82" s="12" t="s">
        <v>89</v>
      </c>
      <c r="AG82" s="12" t="s">
        <v>89</v>
      </c>
      <c r="AH82" s="12" t="s">
        <v>89</v>
      </c>
      <c r="AI82" s="12" t="s">
        <v>89</v>
      </c>
      <c r="AJ82" s="12" t="s">
        <v>89</v>
      </c>
      <c r="AK82" s="12" t="s">
        <v>89</v>
      </c>
      <c r="AL82" s="12" t="s">
        <v>450</v>
      </c>
      <c r="AM82" s="12" t="s">
        <v>533</v>
      </c>
    </row>
    <row r="83" spans="1:39" ht="14.25" hidden="1" customHeight="1">
      <c r="A83" s="4">
        <v>78</v>
      </c>
      <c r="B83" s="12" t="s">
        <v>534</v>
      </c>
      <c r="C83" s="12" t="s">
        <v>535</v>
      </c>
      <c r="D83" s="12" t="s">
        <v>536</v>
      </c>
      <c r="E83" s="12" t="s">
        <v>80</v>
      </c>
      <c r="F83" s="12" t="s">
        <v>443</v>
      </c>
      <c r="G83" s="12" t="s">
        <v>444</v>
      </c>
      <c r="H83" s="12" t="s">
        <v>83</v>
      </c>
      <c r="I83" s="12" t="s">
        <v>445</v>
      </c>
      <c r="J83" s="12" t="s">
        <v>460</v>
      </c>
      <c r="K83" s="12" t="s">
        <v>274</v>
      </c>
      <c r="L83" s="13" t="s">
        <v>537</v>
      </c>
      <c r="M83" s="12" t="s">
        <v>538</v>
      </c>
      <c r="N83" s="12" t="s">
        <v>89</v>
      </c>
      <c r="O83" s="12" t="s">
        <v>90</v>
      </c>
      <c r="P83" s="12">
        <v>0.22</v>
      </c>
      <c r="Q83" s="12" t="s">
        <v>187</v>
      </c>
      <c r="R83" s="12">
        <v>3</v>
      </c>
      <c r="S83" s="12" t="s">
        <v>208</v>
      </c>
      <c r="T83" s="12" t="s">
        <v>188</v>
      </c>
      <c r="U83" s="12">
        <v>100</v>
      </c>
      <c r="V83" s="14">
        <v>0.43888888888888899</v>
      </c>
      <c r="W83" s="14">
        <v>0.53472222222222199</v>
      </c>
      <c r="X83" s="12" t="s">
        <v>189</v>
      </c>
      <c r="Y83" s="12" t="s">
        <v>89</v>
      </c>
      <c r="Z83" s="12" t="s">
        <v>95</v>
      </c>
      <c r="AA83" s="12" t="s">
        <v>103</v>
      </c>
      <c r="AB83" s="12" t="s">
        <v>96</v>
      </c>
      <c r="AC83" s="12" t="s">
        <v>89</v>
      </c>
      <c r="AD83" s="12" t="s">
        <v>89</v>
      </c>
      <c r="AE83" s="12" t="s">
        <v>89</v>
      </c>
      <c r="AF83" s="12" t="s">
        <v>89</v>
      </c>
      <c r="AG83" s="12" t="s">
        <v>89</v>
      </c>
      <c r="AH83" s="12" t="s">
        <v>89</v>
      </c>
      <c r="AI83" s="12" t="s">
        <v>89</v>
      </c>
      <c r="AJ83" s="12" t="s">
        <v>89</v>
      </c>
      <c r="AK83" s="12" t="s">
        <v>89</v>
      </c>
      <c r="AL83" s="12" t="s">
        <v>450</v>
      </c>
      <c r="AM83" s="12" t="s">
        <v>533</v>
      </c>
    </row>
    <row r="84" spans="1:39" ht="14.25" hidden="1" customHeight="1">
      <c r="A84" s="4">
        <v>79</v>
      </c>
      <c r="B84" s="12" t="s">
        <v>539</v>
      </c>
      <c r="C84" s="12" t="s">
        <v>540</v>
      </c>
      <c r="D84" s="12" t="s">
        <v>541</v>
      </c>
      <c r="E84" s="12" t="s">
        <v>80</v>
      </c>
      <c r="F84" s="12" t="s">
        <v>443</v>
      </c>
      <c r="G84" s="12" t="s">
        <v>444</v>
      </c>
      <c r="H84" s="12" t="s">
        <v>83</v>
      </c>
      <c r="I84" s="12" t="s">
        <v>445</v>
      </c>
      <c r="J84" s="12" t="s">
        <v>466</v>
      </c>
      <c r="K84" s="12" t="s">
        <v>274</v>
      </c>
      <c r="L84" s="13" t="s">
        <v>542</v>
      </c>
      <c r="M84" s="12" t="s">
        <v>543</v>
      </c>
      <c r="N84" s="12" t="s">
        <v>89</v>
      </c>
      <c r="O84" s="12" t="s">
        <v>90</v>
      </c>
      <c r="P84" s="12">
        <v>0.22</v>
      </c>
      <c r="Q84" s="12" t="s">
        <v>187</v>
      </c>
      <c r="R84" s="12">
        <v>3</v>
      </c>
      <c r="S84" s="12" t="s">
        <v>208</v>
      </c>
      <c r="T84" s="12" t="s">
        <v>188</v>
      </c>
      <c r="U84" s="12">
        <v>100</v>
      </c>
      <c r="V84" s="14">
        <v>0.52083333333333304</v>
      </c>
      <c r="W84" s="14">
        <v>0.59375</v>
      </c>
      <c r="X84" s="12" t="s">
        <v>189</v>
      </c>
      <c r="Y84" s="12" t="s">
        <v>89</v>
      </c>
      <c r="Z84" s="12" t="s">
        <v>95</v>
      </c>
      <c r="AA84" s="12" t="s">
        <v>103</v>
      </c>
      <c r="AB84" s="12" t="s">
        <v>96</v>
      </c>
      <c r="AC84" s="12" t="s">
        <v>89</v>
      </c>
      <c r="AD84" s="12" t="s">
        <v>89</v>
      </c>
      <c r="AE84" s="12" t="s">
        <v>89</v>
      </c>
      <c r="AF84" s="12" t="s">
        <v>89</v>
      </c>
      <c r="AG84" s="12" t="s">
        <v>89</v>
      </c>
      <c r="AH84" s="12" t="s">
        <v>89</v>
      </c>
      <c r="AI84" s="12" t="s">
        <v>89</v>
      </c>
      <c r="AJ84" s="12" t="s">
        <v>89</v>
      </c>
      <c r="AK84" s="12" t="s">
        <v>89</v>
      </c>
      <c r="AL84" s="12" t="s">
        <v>450</v>
      </c>
      <c r="AM84" s="12" t="s">
        <v>533</v>
      </c>
    </row>
    <row r="85" spans="1:39" ht="14.25" hidden="1" customHeight="1">
      <c r="A85" s="4">
        <v>80</v>
      </c>
      <c r="B85" s="12" t="s">
        <v>544</v>
      </c>
      <c r="C85" s="12" t="s">
        <v>545</v>
      </c>
      <c r="D85" s="12" t="s">
        <v>546</v>
      </c>
      <c r="E85" s="12" t="s">
        <v>80</v>
      </c>
      <c r="F85" s="12" t="s">
        <v>443</v>
      </c>
      <c r="G85" s="12" t="s">
        <v>444</v>
      </c>
      <c r="H85" s="12" t="s">
        <v>83</v>
      </c>
      <c r="I85" s="12" t="s">
        <v>445</v>
      </c>
      <c r="J85" s="12" t="s">
        <v>472</v>
      </c>
      <c r="K85" s="12" t="s">
        <v>274</v>
      </c>
      <c r="L85" s="13" t="s">
        <v>547</v>
      </c>
      <c r="M85" s="12" t="s">
        <v>548</v>
      </c>
      <c r="N85" s="12" t="s">
        <v>89</v>
      </c>
      <c r="O85" s="12" t="s">
        <v>90</v>
      </c>
      <c r="P85" s="12">
        <v>0.22</v>
      </c>
      <c r="Q85" s="12" t="s">
        <v>187</v>
      </c>
      <c r="R85" s="12">
        <v>3</v>
      </c>
      <c r="S85" s="12" t="s">
        <v>208</v>
      </c>
      <c r="T85" s="12" t="s">
        <v>188</v>
      </c>
      <c r="U85" s="12">
        <v>100</v>
      </c>
      <c r="V85" s="14">
        <v>0.53819444444444398</v>
      </c>
      <c r="W85" s="14">
        <v>0.63888888888888895</v>
      </c>
      <c r="X85" s="12" t="s">
        <v>189</v>
      </c>
      <c r="Y85" s="12" t="s">
        <v>89</v>
      </c>
      <c r="Z85" s="12" t="s">
        <v>95</v>
      </c>
      <c r="AA85" s="12" t="s">
        <v>103</v>
      </c>
      <c r="AB85" s="12" t="s">
        <v>96</v>
      </c>
      <c r="AC85" s="12" t="s">
        <v>549</v>
      </c>
      <c r="AD85" s="12" t="s">
        <v>89</v>
      </c>
      <c r="AE85" s="12" t="s">
        <v>89</v>
      </c>
      <c r="AF85" s="12" t="s">
        <v>89</v>
      </c>
      <c r="AG85" s="12" t="s">
        <v>89</v>
      </c>
      <c r="AH85" s="12" t="s">
        <v>89</v>
      </c>
      <c r="AI85" s="12" t="s">
        <v>89</v>
      </c>
      <c r="AJ85" s="12" t="s">
        <v>89</v>
      </c>
      <c r="AK85" s="12" t="s">
        <v>89</v>
      </c>
      <c r="AL85" s="12" t="s">
        <v>450</v>
      </c>
      <c r="AM85" s="12" t="s">
        <v>533</v>
      </c>
    </row>
    <row r="86" spans="1:39" ht="14.25" hidden="1" customHeight="1">
      <c r="A86" s="4">
        <v>81</v>
      </c>
      <c r="B86" s="12" t="s">
        <v>550</v>
      </c>
      <c r="C86" s="12" t="s">
        <v>551</v>
      </c>
      <c r="D86" s="12" t="s">
        <v>552</v>
      </c>
      <c r="E86" s="12" t="s">
        <v>80</v>
      </c>
      <c r="F86" s="12" t="s">
        <v>443</v>
      </c>
      <c r="G86" s="12" t="s">
        <v>444</v>
      </c>
      <c r="H86" s="12" t="s">
        <v>83</v>
      </c>
      <c r="I86" s="12" t="s">
        <v>445</v>
      </c>
      <c r="J86" s="12" t="s">
        <v>478</v>
      </c>
      <c r="K86" s="12" t="s">
        <v>274</v>
      </c>
      <c r="L86" s="13" t="s">
        <v>553</v>
      </c>
      <c r="M86" s="12" t="s">
        <v>554</v>
      </c>
      <c r="N86" s="12" t="s">
        <v>89</v>
      </c>
      <c r="O86" s="12" t="s">
        <v>90</v>
      </c>
      <c r="P86" s="12">
        <v>0.22</v>
      </c>
      <c r="Q86" s="12" t="s">
        <v>187</v>
      </c>
      <c r="R86" s="12">
        <v>3</v>
      </c>
      <c r="S86" s="12" t="s">
        <v>208</v>
      </c>
      <c r="T86" s="12" t="s">
        <v>188</v>
      </c>
      <c r="U86" s="12">
        <v>100</v>
      </c>
      <c r="V86" s="14">
        <v>0.60069444444444398</v>
      </c>
      <c r="W86" s="14">
        <v>0.67361111111111105</v>
      </c>
      <c r="X86" s="12" t="s">
        <v>189</v>
      </c>
      <c r="Y86" s="12" t="s">
        <v>89</v>
      </c>
      <c r="Z86" s="12" t="s">
        <v>95</v>
      </c>
      <c r="AA86" s="12" t="s">
        <v>103</v>
      </c>
      <c r="AB86" s="12" t="s">
        <v>96</v>
      </c>
      <c r="AC86" s="12" t="s">
        <v>549</v>
      </c>
      <c r="AD86" s="12" t="s">
        <v>89</v>
      </c>
      <c r="AE86" s="12" t="s">
        <v>89</v>
      </c>
      <c r="AF86" s="12" t="s">
        <v>89</v>
      </c>
      <c r="AG86" s="12" t="s">
        <v>89</v>
      </c>
      <c r="AH86" s="12" t="s">
        <v>89</v>
      </c>
      <c r="AI86" s="12" t="s">
        <v>89</v>
      </c>
      <c r="AJ86" s="12" t="s">
        <v>89</v>
      </c>
      <c r="AK86" s="12" t="s">
        <v>89</v>
      </c>
      <c r="AL86" s="12" t="s">
        <v>450</v>
      </c>
      <c r="AM86" s="12" t="s">
        <v>555</v>
      </c>
    </row>
    <row r="87" spans="1:39" ht="14.25" hidden="1" customHeight="1">
      <c r="A87" s="4">
        <v>82</v>
      </c>
      <c r="B87" s="12" t="s">
        <v>556</v>
      </c>
      <c r="C87" s="12" t="s">
        <v>557</v>
      </c>
      <c r="D87" s="12" t="s">
        <v>558</v>
      </c>
      <c r="E87" s="12" t="s">
        <v>80</v>
      </c>
      <c r="F87" s="12" t="s">
        <v>443</v>
      </c>
      <c r="G87" s="12" t="s">
        <v>444</v>
      </c>
      <c r="H87" s="12" t="s">
        <v>83</v>
      </c>
      <c r="I87" s="12" t="s">
        <v>445</v>
      </c>
      <c r="J87" s="12" t="s">
        <v>484</v>
      </c>
      <c r="K87" s="12" t="s">
        <v>274</v>
      </c>
      <c r="L87" s="13" t="s">
        <v>559</v>
      </c>
      <c r="M87" s="12" t="s">
        <v>560</v>
      </c>
      <c r="N87" s="12" t="s">
        <v>89</v>
      </c>
      <c r="O87" s="12" t="s">
        <v>90</v>
      </c>
      <c r="P87" s="12">
        <v>0.22</v>
      </c>
      <c r="Q87" s="12" t="s">
        <v>187</v>
      </c>
      <c r="R87" s="12">
        <v>3</v>
      </c>
      <c r="S87" s="12" t="s">
        <v>208</v>
      </c>
      <c r="T87" s="12" t="s">
        <v>188</v>
      </c>
      <c r="U87" s="12">
        <v>100</v>
      </c>
      <c r="V87" s="14">
        <v>0.64930555555555602</v>
      </c>
      <c r="W87" s="14">
        <v>0.73263888888888895</v>
      </c>
      <c r="X87" s="12" t="s">
        <v>189</v>
      </c>
      <c r="Y87" s="12" t="s">
        <v>89</v>
      </c>
      <c r="Z87" s="12" t="s">
        <v>95</v>
      </c>
      <c r="AA87" s="12" t="s">
        <v>103</v>
      </c>
      <c r="AB87" s="12" t="s">
        <v>96</v>
      </c>
      <c r="AC87" s="12" t="s">
        <v>89</v>
      </c>
      <c r="AD87" s="12" t="s">
        <v>89</v>
      </c>
      <c r="AE87" s="12" t="s">
        <v>89</v>
      </c>
      <c r="AF87" s="12" t="s">
        <v>89</v>
      </c>
      <c r="AG87" s="12" t="s">
        <v>89</v>
      </c>
      <c r="AH87" s="12" t="s">
        <v>89</v>
      </c>
      <c r="AI87" s="12" t="s">
        <v>89</v>
      </c>
      <c r="AJ87" s="12" t="s">
        <v>89</v>
      </c>
      <c r="AK87" s="12" t="s">
        <v>89</v>
      </c>
      <c r="AL87" s="12" t="s">
        <v>450</v>
      </c>
      <c r="AM87" s="12" t="s">
        <v>555</v>
      </c>
    </row>
    <row r="88" spans="1:39" ht="14.25" hidden="1" customHeight="1">
      <c r="A88" s="4">
        <v>83</v>
      </c>
      <c r="B88" s="15" t="s">
        <v>561</v>
      </c>
      <c r="C88" s="15" t="s">
        <v>562</v>
      </c>
      <c r="D88" s="15" t="s">
        <v>563</v>
      </c>
      <c r="E88" s="15" t="s">
        <v>80</v>
      </c>
      <c r="F88" s="15" t="s">
        <v>443</v>
      </c>
      <c r="G88" s="15" t="s">
        <v>444</v>
      </c>
      <c r="H88" s="15" t="s">
        <v>83</v>
      </c>
      <c r="I88" s="15" t="s">
        <v>445</v>
      </c>
      <c r="J88" s="15" t="s">
        <v>490</v>
      </c>
      <c r="K88" s="15" t="s">
        <v>274</v>
      </c>
      <c r="L88" s="26" t="s">
        <v>564</v>
      </c>
      <c r="M88" s="15" t="s">
        <v>565</v>
      </c>
      <c r="N88" s="15" t="s">
        <v>89</v>
      </c>
      <c r="O88" s="15" t="s">
        <v>90</v>
      </c>
      <c r="P88" s="15">
        <v>0.22</v>
      </c>
      <c r="Q88" s="15" t="s">
        <v>187</v>
      </c>
      <c r="R88" s="15">
        <v>3</v>
      </c>
      <c r="S88" s="15" t="s">
        <v>208</v>
      </c>
      <c r="T88" s="15" t="s">
        <v>188</v>
      </c>
      <c r="U88" s="15">
        <v>100</v>
      </c>
      <c r="V88" s="27">
        <v>0.82361111111111096</v>
      </c>
      <c r="W88" s="27">
        <v>0.92013888888888895</v>
      </c>
      <c r="X88" s="15" t="s">
        <v>189</v>
      </c>
      <c r="Y88" s="15" t="s">
        <v>89</v>
      </c>
      <c r="Z88" s="15" t="s">
        <v>95</v>
      </c>
      <c r="AA88" s="15" t="s">
        <v>103</v>
      </c>
      <c r="AB88" s="15" t="s">
        <v>96</v>
      </c>
      <c r="AC88" s="15" t="s">
        <v>566</v>
      </c>
      <c r="AD88" s="15" t="s">
        <v>89</v>
      </c>
      <c r="AE88" s="15" t="s">
        <v>89</v>
      </c>
      <c r="AF88" s="15" t="s">
        <v>89</v>
      </c>
      <c r="AG88" s="15" t="s">
        <v>567</v>
      </c>
      <c r="AH88" s="15" t="s">
        <v>89</v>
      </c>
      <c r="AI88" s="15" t="s">
        <v>89</v>
      </c>
      <c r="AJ88" s="15" t="s">
        <v>89</v>
      </c>
      <c r="AK88" s="15" t="s">
        <v>89</v>
      </c>
      <c r="AL88" s="15" t="s">
        <v>450</v>
      </c>
      <c r="AM88" s="15" t="s">
        <v>555</v>
      </c>
    </row>
    <row r="89" spans="1:39" ht="14.25" hidden="1" customHeight="1">
      <c r="A89" s="4">
        <v>84</v>
      </c>
      <c r="B89" s="12" t="s">
        <v>568</v>
      </c>
      <c r="C89" s="12" t="s">
        <v>569</v>
      </c>
      <c r="D89" s="12" t="s">
        <v>570</v>
      </c>
      <c r="E89" s="12" t="s">
        <v>80</v>
      </c>
      <c r="F89" s="12" t="s">
        <v>443</v>
      </c>
      <c r="G89" s="12" t="s">
        <v>444</v>
      </c>
      <c r="H89" s="12" t="s">
        <v>83</v>
      </c>
      <c r="I89" s="12" t="s">
        <v>445</v>
      </c>
      <c r="J89" s="12" t="s">
        <v>490</v>
      </c>
      <c r="K89" s="12" t="s">
        <v>274</v>
      </c>
      <c r="L89" s="13" t="s">
        <v>571</v>
      </c>
      <c r="M89" s="12" t="s">
        <v>89</v>
      </c>
      <c r="N89" s="12" t="s">
        <v>572</v>
      </c>
      <c r="O89" s="12" t="s">
        <v>90</v>
      </c>
      <c r="P89" s="12">
        <v>0.22</v>
      </c>
      <c r="Q89" s="12" t="s">
        <v>187</v>
      </c>
      <c r="R89" s="12">
        <v>3</v>
      </c>
      <c r="S89" s="12" t="s">
        <v>208</v>
      </c>
      <c r="T89" s="12" t="s">
        <v>188</v>
      </c>
      <c r="U89" s="12">
        <v>40</v>
      </c>
      <c r="V89" s="14">
        <v>0.82361111111111096</v>
      </c>
      <c r="W89" s="14">
        <v>0.92013888888888895</v>
      </c>
      <c r="X89" s="12" t="s">
        <v>189</v>
      </c>
      <c r="Y89" s="12" t="s">
        <v>89</v>
      </c>
      <c r="Z89" s="12" t="s">
        <v>95</v>
      </c>
      <c r="AA89" s="12" t="s">
        <v>103</v>
      </c>
      <c r="AB89" s="12" t="s">
        <v>96</v>
      </c>
      <c r="AC89" s="12" t="s">
        <v>89</v>
      </c>
      <c r="AD89" s="12" t="s">
        <v>89</v>
      </c>
      <c r="AE89" s="12" t="s">
        <v>89</v>
      </c>
      <c r="AF89" s="12" t="s">
        <v>89</v>
      </c>
      <c r="AG89" s="12" t="s">
        <v>567</v>
      </c>
      <c r="AH89" s="12" t="s">
        <v>89</v>
      </c>
      <c r="AI89" s="12" t="s">
        <v>89</v>
      </c>
      <c r="AJ89" s="12" t="s">
        <v>89</v>
      </c>
      <c r="AK89" s="12" t="s">
        <v>89</v>
      </c>
      <c r="AL89" s="12" t="s">
        <v>450</v>
      </c>
      <c r="AM89" s="12" t="s">
        <v>555</v>
      </c>
    </row>
    <row r="90" spans="1:39" ht="14.25" hidden="1" customHeight="1">
      <c r="A90" s="4">
        <v>85</v>
      </c>
      <c r="B90" s="12" t="s">
        <v>573</v>
      </c>
      <c r="C90" s="12" t="s">
        <v>574</v>
      </c>
      <c r="D90" s="12" t="s">
        <v>575</v>
      </c>
      <c r="E90" s="12" t="s">
        <v>80</v>
      </c>
      <c r="F90" s="12" t="s">
        <v>443</v>
      </c>
      <c r="G90" s="12" t="s">
        <v>444</v>
      </c>
      <c r="H90" s="12" t="s">
        <v>83</v>
      </c>
      <c r="I90" s="12" t="s">
        <v>445</v>
      </c>
      <c r="J90" s="12" t="s">
        <v>490</v>
      </c>
      <c r="K90" s="12" t="s">
        <v>274</v>
      </c>
      <c r="L90" s="13" t="s">
        <v>576</v>
      </c>
      <c r="M90" s="12" t="s">
        <v>89</v>
      </c>
      <c r="N90" s="12" t="s">
        <v>577</v>
      </c>
      <c r="O90" s="12" t="s">
        <v>90</v>
      </c>
      <c r="P90" s="12">
        <v>0.22</v>
      </c>
      <c r="Q90" s="12" t="s">
        <v>187</v>
      </c>
      <c r="R90" s="12">
        <v>3</v>
      </c>
      <c r="S90" s="12" t="s">
        <v>208</v>
      </c>
      <c r="T90" s="12" t="s">
        <v>188</v>
      </c>
      <c r="U90" s="12">
        <v>50</v>
      </c>
      <c r="V90" s="14">
        <v>0.68055555555555503</v>
      </c>
      <c r="W90" s="14">
        <v>0.75</v>
      </c>
      <c r="X90" s="12" t="s">
        <v>189</v>
      </c>
      <c r="Y90" s="12" t="s">
        <v>89</v>
      </c>
      <c r="Z90" s="12" t="s">
        <v>95</v>
      </c>
      <c r="AA90" s="12" t="s">
        <v>103</v>
      </c>
      <c r="AB90" s="12" t="s">
        <v>96</v>
      </c>
      <c r="AC90" s="12" t="s">
        <v>89</v>
      </c>
      <c r="AD90" s="12" t="s">
        <v>89</v>
      </c>
      <c r="AE90" s="12" t="s">
        <v>89</v>
      </c>
      <c r="AF90" s="12" t="s">
        <v>89</v>
      </c>
      <c r="AG90" s="12" t="s">
        <v>567</v>
      </c>
      <c r="AH90" s="12" t="s">
        <v>89</v>
      </c>
      <c r="AI90" s="12" t="s">
        <v>89</v>
      </c>
      <c r="AJ90" s="12" t="s">
        <v>89</v>
      </c>
      <c r="AK90" s="12" t="s">
        <v>89</v>
      </c>
      <c r="AL90" s="12" t="s">
        <v>450</v>
      </c>
      <c r="AM90" s="12" t="s">
        <v>555</v>
      </c>
    </row>
    <row r="91" spans="1:39" ht="14.25" hidden="1" customHeight="1">
      <c r="A91" s="4">
        <v>86</v>
      </c>
      <c r="B91" s="12" t="s">
        <v>578</v>
      </c>
      <c r="C91" s="12" t="s">
        <v>579</v>
      </c>
      <c r="D91" s="12" t="s">
        <v>580</v>
      </c>
      <c r="E91" s="12" t="s">
        <v>80</v>
      </c>
      <c r="F91" s="12" t="s">
        <v>443</v>
      </c>
      <c r="G91" s="12" t="s">
        <v>444</v>
      </c>
      <c r="H91" s="12" t="s">
        <v>83</v>
      </c>
      <c r="I91" s="12" t="s">
        <v>445</v>
      </c>
      <c r="J91" s="12" t="s">
        <v>490</v>
      </c>
      <c r="K91" s="12" t="s">
        <v>274</v>
      </c>
      <c r="L91" s="13" t="s">
        <v>581</v>
      </c>
      <c r="M91" s="12" t="s">
        <v>89</v>
      </c>
      <c r="N91" s="12" t="s">
        <v>582</v>
      </c>
      <c r="O91" s="12" t="s">
        <v>90</v>
      </c>
      <c r="P91" s="12">
        <v>0.22</v>
      </c>
      <c r="Q91" s="12" t="s">
        <v>187</v>
      </c>
      <c r="R91" s="12">
        <v>3</v>
      </c>
      <c r="S91" s="12" t="s">
        <v>208</v>
      </c>
      <c r="T91" s="12" t="s">
        <v>188</v>
      </c>
      <c r="U91" s="12">
        <v>10</v>
      </c>
      <c r="V91" s="14">
        <v>0.68055555555555503</v>
      </c>
      <c r="W91" s="14">
        <v>0.75</v>
      </c>
      <c r="X91" s="12" t="s">
        <v>189</v>
      </c>
      <c r="Y91" s="12" t="s">
        <v>89</v>
      </c>
      <c r="Z91" s="12" t="s">
        <v>95</v>
      </c>
      <c r="AA91" s="12" t="s">
        <v>103</v>
      </c>
      <c r="AB91" s="12" t="s">
        <v>96</v>
      </c>
      <c r="AC91" s="12" t="s">
        <v>89</v>
      </c>
      <c r="AD91" s="12" t="s">
        <v>89</v>
      </c>
      <c r="AE91" s="12" t="s">
        <v>89</v>
      </c>
      <c r="AF91" s="12" t="s">
        <v>89</v>
      </c>
      <c r="AG91" s="12" t="s">
        <v>567</v>
      </c>
      <c r="AH91" s="12" t="s">
        <v>89</v>
      </c>
      <c r="AI91" s="12" t="s">
        <v>89</v>
      </c>
      <c r="AJ91" s="12" t="s">
        <v>89</v>
      </c>
      <c r="AK91" s="12" t="s">
        <v>89</v>
      </c>
      <c r="AL91" s="12" t="s">
        <v>450</v>
      </c>
      <c r="AM91" s="12" t="s">
        <v>555</v>
      </c>
    </row>
    <row r="92" spans="1:39" ht="14.25" hidden="1" customHeight="1">
      <c r="A92" s="4">
        <v>87</v>
      </c>
      <c r="B92" s="12" t="s">
        <v>583</v>
      </c>
      <c r="C92" s="12" t="s">
        <v>584</v>
      </c>
      <c r="D92" s="12" t="s">
        <v>585</v>
      </c>
      <c r="E92" s="12" t="s">
        <v>80</v>
      </c>
      <c r="F92" s="12" t="s">
        <v>443</v>
      </c>
      <c r="G92" s="12" t="s">
        <v>444</v>
      </c>
      <c r="H92" s="12" t="s">
        <v>83</v>
      </c>
      <c r="I92" s="12" t="s">
        <v>445</v>
      </c>
      <c r="J92" s="12" t="s">
        <v>496</v>
      </c>
      <c r="K92" s="12" t="s">
        <v>274</v>
      </c>
      <c r="L92" s="13" t="s">
        <v>586</v>
      </c>
      <c r="M92" s="12" t="s">
        <v>587</v>
      </c>
      <c r="N92" s="12" t="s">
        <v>89</v>
      </c>
      <c r="O92" s="12" t="s">
        <v>90</v>
      </c>
      <c r="P92" s="12">
        <v>0.22</v>
      </c>
      <c r="Q92" s="12" t="s">
        <v>187</v>
      </c>
      <c r="R92" s="12">
        <v>3</v>
      </c>
      <c r="S92" s="12" t="s">
        <v>208</v>
      </c>
      <c r="T92" s="12" t="s">
        <v>188</v>
      </c>
      <c r="U92" s="12">
        <v>100</v>
      </c>
      <c r="V92" s="14">
        <v>0.74236111111111103</v>
      </c>
      <c r="W92" s="14">
        <v>0.82569444444444395</v>
      </c>
      <c r="X92" s="12" t="s">
        <v>189</v>
      </c>
      <c r="Y92" s="12" t="s">
        <v>89</v>
      </c>
      <c r="Z92" s="12" t="s">
        <v>95</v>
      </c>
      <c r="AA92" s="12" t="s">
        <v>103</v>
      </c>
      <c r="AB92" s="12" t="s">
        <v>96</v>
      </c>
      <c r="AC92" s="12" t="s">
        <v>89</v>
      </c>
      <c r="AD92" s="12" t="s">
        <v>89</v>
      </c>
      <c r="AE92" s="12" t="s">
        <v>89</v>
      </c>
      <c r="AF92" s="12" t="s">
        <v>89</v>
      </c>
      <c r="AG92" s="12" t="s">
        <v>89</v>
      </c>
      <c r="AH92" s="12" t="s">
        <v>89</v>
      </c>
      <c r="AI92" s="12" t="s">
        <v>89</v>
      </c>
      <c r="AJ92" s="12" t="s">
        <v>89</v>
      </c>
      <c r="AK92" s="12" t="s">
        <v>89</v>
      </c>
      <c r="AL92" s="12" t="s">
        <v>450</v>
      </c>
      <c r="AM92" s="12" t="s">
        <v>555</v>
      </c>
    </row>
    <row r="93" spans="1:39" ht="14.25" hidden="1" customHeight="1">
      <c r="A93" s="4">
        <v>88</v>
      </c>
      <c r="B93" s="12" t="s">
        <v>588</v>
      </c>
      <c r="C93" s="12" t="s">
        <v>589</v>
      </c>
      <c r="D93" s="12" t="s">
        <v>590</v>
      </c>
      <c r="E93" s="12" t="s">
        <v>80</v>
      </c>
      <c r="F93" s="12" t="s">
        <v>443</v>
      </c>
      <c r="G93" s="12" t="s">
        <v>444</v>
      </c>
      <c r="H93" s="12" t="s">
        <v>83</v>
      </c>
      <c r="I93" s="12" t="s">
        <v>445</v>
      </c>
      <c r="J93" s="12" t="s">
        <v>502</v>
      </c>
      <c r="K93" s="12" t="s">
        <v>274</v>
      </c>
      <c r="L93" s="13" t="s">
        <v>591</v>
      </c>
      <c r="M93" s="12" t="s">
        <v>592</v>
      </c>
      <c r="N93" s="12" t="s">
        <v>89</v>
      </c>
      <c r="O93" s="12" t="s">
        <v>90</v>
      </c>
      <c r="P93" s="12">
        <v>0.22</v>
      </c>
      <c r="Q93" s="12" t="s">
        <v>187</v>
      </c>
      <c r="R93" s="12">
        <v>3</v>
      </c>
      <c r="S93" s="12" t="s">
        <v>208</v>
      </c>
      <c r="T93" s="12" t="s">
        <v>188</v>
      </c>
      <c r="U93" s="12">
        <v>100</v>
      </c>
      <c r="V93" s="14">
        <v>0.76736111111111105</v>
      </c>
      <c r="W93" s="14">
        <v>0.83680555555555602</v>
      </c>
      <c r="X93" s="12" t="s">
        <v>189</v>
      </c>
      <c r="Y93" s="12" t="s">
        <v>89</v>
      </c>
      <c r="Z93" s="12" t="s">
        <v>95</v>
      </c>
      <c r="AA93" s="12" t="s">
        <v>103</v>
      </c>
      <c r="AB93" s="12" t="s">
        <v>96</v>
      </c>
      <c r="AC93" s="12" t="s">
        <v>89</v>
      </c>
      <c r="AD93" s="12" t="s">
        <v>89</v>
      </c>
      <c r="AE93" s="12" t="s">
        <v>89</v>
      </c>
      <c r="AF93" s="12" t="s">
        <v>89</v>
      </c>
      <c r="AG93" s="12" t="s">
        <v>89</v>
      </c>
      <c r="AH93" s="12" t="s">
        <v>89</v>
      </c>
      <c r="AI93" s="12" t="s">
        <v>89</v>
      </c>
      <c r="AJ93" s="12" t="s">
        <v>89</v>
      </c>
      <c r="AK93" s="12" t="s">
        <v>89</v>
      </c>
      <c r="AL93" s="12" t="s">
        <v>450</v>
      </c>
      <c r="AM93" s="12" t="s">
        <v>456</v>
      </c>
    </row>
    <row r="94" spans="1:39" ht="14.25" hidden="1" customHeight="1">
      <c r="A94" s="4">
        <v>89</v>
      </c>
      <c r="B94" s="12" t="s">
        <v>593</v>
      </c>
      <c r="C94" s="12" t="s">
        <v>594</v>
      </c>
      <c r="D94" s="12" t="s">
        <v>595</v>
      </c>
      <c r="E94" s="12" t="s">
        <v>80</v>
      </c>
      <c r="F94" s="12" t="s">
        <v>443</v>
      </c>
      <c r="G94" s="12" t="s">
        <v>444</v>
      </c>
      <c r="H94" s="12" t="s">
        <v>83</v>
      </c>
      <c r="I94" s="12" t="s">
        <v>445</v>
      </c>
      <c r="J94" s="12" t="s">
        <v>508</v>
      </c>
      <c r="K94" s="12" t="s">
        <v>274</v>
      </c>
      <c r="L94" s="13" t="s">
        <v>596</v>
      </c>
      <c r="M94" s="12" t="s">
        <v>597</v>
      </c>
      <c r="N94" s="12" t="s">
        <v>89</v>
      </c>
      <c r="O94" s="12" t="s">
        <v>90</v>
      </c>
      <c r="P94" s="12">
        <v>0.22</v>
      </c>
      <c r="Q94" s="12" t="s">
        <v>187</v>
      </c>
      <c r="R94" s="12">
        <v>3</v>
      </c>
      <c r="S94" s="12" t="s">
        <v>208</v>
      </c>
      <c r="T94" s="12" t="s">
        <v>188</v>
      </c>
      <c r="U94" s="12">
        <v>100</v>
      </c>
      <c r="V94" s="14">
        <v>0.83263888888888904</v>
      </c>
      <c r="W94" s="14">
        <v>0.92361111111111105</v>
      </c>
      <c r="X94" s="12" t="s">
        <v>189</v>
      </c>
      <c r="Y94" s="12" t="s">
        <v>89</v>
      </c>
      <c r="Z94" s="12" t="s">
        <v>95</v>
      </c>
      <c r="AA94" s="12" t="s">
        <v>103</v>
      </c>
      <c r="AB94" s="12" t="s">
        <v>96</v>
      </c>
      <c r="AC94" s="12" t="s">
        <v>89</v>
      </c>
      <c r="AD94" s="12" t="s">
        <v>89</v>
      </c>
      <c r="AE94" s="12" t="s">
        <v>89</v>
      </c>
      <c r="AF94" s="12" t="s">
        <v>89</v>
      </c>
      <c r="AG94" s="12" t="s">
        <v>89</v>
      </c>
      <c r="AH94" s="12" t="s">
        <v>89</v>
      </c>
      <c r="AI94" s="12" t="s">
        <v>89</v>
      </c>
      <c r="AJ94" s="12" t="s">
        <v>89</v>
      </c>
      <c r="AK94" s="12" t="s">
        <v>89</v>
      </c>
      <c r="AL94" s="12" t="s">
        <v>450</v>
      </c>
      <c r="AM94" s="12" t="s">
        <v>456</v>
      </c>
    </row>
    <row r="95" spans="1:39" ht="14.25" hidden="1" customHeight="1">
      <c r="A95" s="4">
        <v>90</v>
      </c>
      <c r="B95" s="15" t="s">
        <v>598</v>
      </c>
      <c r="C95" s="15" t="s">
        <v>599</v>
      </c>
      <c r="D95" s="15" t="s">
        <v>600</v>
      </c>
      <c r="E95" s="15" t="s">
        <v>80</v>
      </c>
      <c r="F95" s="15" t="s">
        <v>443</v>
      </c>
      <c r="G95" s="15" t="s">
        <v>444</v>
      </c>
      <c r="H95" s="15" t="s">
        <v>83</v>
      </c>
      <c r="I95" s="15" t="s">
        <v>445</v>
      </c>
      <c r="J95" s="15" t="s">
        <v>601</v>
      </c>
      <c r="K95" s="15" t="s">
        <v>274</v>
      </c>
      <c r="L95" s="26" t="s">
        <v>602</v>
      </c>
      <c r="M95" s="15" t="s">
        <v>603</v>
      </c>
      <c r="N95" s="15" t="s">
        <v>89</v>
      </c>
      <c r="O95" s="15" t="s">
        <v>90</v>
      </c>
      <c r="P95" s="15">
        <v>0.22</v>
      </c>
      <c r="Q95" s="15" t="s">
        <v>187</v>
      </c>
      <c r="R95" s="15">
        <v>3</v>
      </c>
      <c r="S95" s="15" t="s">
        <v>208</v>
      </c>
      <c r="T95" s="15" t="s">
        <v>188</v>
      </c>
      <c r="U95" s="15">
        <v>100</v>
      </c>
      <c r="V95" s="27">
        <v>0.84166666666666701</v>
      </c>
      <c r="W95" s="27">
        <v>0.94791666666666696</v>
      </c>
      <c r="X95" s="15" t="s">
        <v>189</v>
      </c>
      <c r="Y95" s="15" t="s">
        <v>89</v>
      </c>
      <c r="Z95" s="15" t="s">
        <v>95</v>
      </c>
      <c r="AA95" s="15" t="s">
        <v>103</v>
      </c>
      <c r="AB95" s="15" t="s">
        <v>96</v>
      </c>
      <c r="AC95" s="15" t="s">
        <v>604</v>
      </c>
      <c r="AD95" s="15" t="s">
        <v>89</v>
      </c>
      <c r="AE95" s="15" t="s">
        <v>89</v>
      </c>
      <c r="AF95" s="15" t="s">
        <v>89</v>
      </c>
      <c r="AG95" s="15" t="s">
        <v>89</v>
      </c>
      <c r="AH95" s="15" t="s">
        <v>89</v>
      </c>
      <c r="AI95" s="15" t="s">
        <v>89</v>
      </c>
      <c r="AJ95" s="15" t="s">
        <v>89</v>
      </c>
      <c r="AK95" s="15" t="s">
        <v>89</v>
      </c>
      <c r="AL95" s="15" t="s">
        <v>450</v>
      </c>
      <c r="AM95" s="15" t="s">
        <v>605</v>
      </c>
    </row>
    <row r="96" spans="1:39" ht="14.25" hidden="1" customHeight="1">
      <c r="A96" s="4">
        <v>91</v>
      </c>
      <c r="B96" s="12" t="s">
        <v>606</v>
      </c>
      <c r="C96" s="12" t="s">
        <v>607</v>
      </c>
      <c r="D96" s="12" t="s">
        <v>608</v>
      </c>
      <c r="E96" s="12" t="s">
        <v>80</v>
      </c>
      <c r="F96" s="12" t="s">
        <v>443</v>
      </c>
      <c r="G96" s="12" t="s">
        <v>444</v>
      </c>
      <c r="H96" s="12" t="s">
        <v>83</v>
      </c>
      <c r="I96" s="12" t="s">
        <v>445</v>
      </c>
      <c r="J96" s="12" t="s">
        <v>514</v>
      </c>
      <c r="K96" s="12" t="s">
        <v>274</v>
      </c>
      <c r="L96" s="13" t="s">
        <v>609</v>
      </c>
      <c r="M96" s="12" t="s">
        <v>89</v>
      </c>
      <c r="N96" s="12" t="s">
        <v>610</v>
      </c>
      <c r="O96" s="12" t="s">
        <v>90</v>
      </c>
      <c r="P96" s="12">
        <v>0.22</v>
      </c>
      <c r="Q96" s="12" t="s">
        <v>187</v>
      </c>
      <c r="R96" s="12">
        <v>3</v>
      </c>
      <c r="S96" s="12" t="s">
        <v>208</v>
      </c>
      <c r="T96" s="12" t="s">
        <v>188</v>
      </c>
      <c r="U96" s="12">
        <v>50</v>
      </c>
      <c r="V96" s="14">
        <v>0.84166666666666701</v>
      </c>
      <c r="W96" s="14">
        <v>0.94791666666666696</v>
      </c>
      <c r="X96" s="12" t="s">
        <v>189</v>
      </c>
      <c r="Y96" s="12" t="s">
        <v>89</v>
      </c>
      <c r="Z96" s="12" t="s">
        <v>95</v>
      </c>
      <c r="AA96" s="12" t="s">
        <v>103</v>
      </c>
      <c r="AB96" s="12" t="s">
        <v>96</v>
      </c>
      <c r="AC96" s="12" t="s">
        <v>89</v>
      </c>
      <c r="AD96" s="12" t="s">
        <v>89</v>
      </c>
      <c r="AE96" s="12" t="s">
        <v>89</v>
      </c>
      <c r="AF96" s="12" t="s">
        <v>89</v>
      </c>
      <c r="AG96" s="12" t="s">
        <v>89</v>
      </c>
      <c r="AH96" s="12" t="s">
        <v>89</v>
      </c>
      <c r="AI96" s="12" t="s">
        <v>89</v>
      </c>
      <c r="AJ96" s="12" t="s">
        <v>89</v>
      </c>
      <c r="AK96" s="12" t="s">
        <v>89</v>
      </c>
      <c r="AL96" s="12" t="s">
        <v>450</v>
      </c>
      <c r="AM96" s="12" t="s">
        <v>605</v>
      </c>
    </row>
    <row r="97" spans="1:39" ht="14.25" hidden="1" customHeight="1">
      <c r="A97" s="4">
        <v>92</v>
      </c>
      <c r="B97" s="12" t="s">
        <v>610</v>
      </c>
      <c r="C97" s="12" t="s">
        <v>611</v>
      </c>
      <c r="D97" s="12" t="s">
        <v>612</v>
      </c>
      <c r="E97" s="12" t="s">
        <v>80</v>
      </c>
      <c r="F97" s="12" t="s">
        <v>443</v>
      </c>
      <c r="G97" s="12" t="s">
        <v>444</v>
      </c>
      <c r="H97" s="12" t="s">
        <v>83</v>
      </c>
      <c r="I97" s="12" t="s">
        <v>445</v>
      </c>
      <c r="J97" s="12" t="s">
        <v>520</v>
      </c>
      <c r="K97" s="12" t="s">
        <v>274</v>
      </c>
      <c r="L97" s="13" t="s">
        <v>613</v>
      </c>
      <c r="M97" s="12" t="s">
        <v>89</v>
      </c>
      <c r="N97" s="12" t="s">
        <v>606</v>
      </c>
      <c r="O97" s="12" t="s">
        <v>90</v>
      </c>
      <c r="P97" s="12">
        <v>0.22</v>
      </c>
      <c r="Q97" s="12" t="s">
        <v>187</v>
      </c>
      <c r="R97" s="12">
        <v>3</v>
      </c>
      <c r="S97" s="12" t="s">
        <v>208</v>
      </c>
      <c r="T97" s="12" t="s">
        <v>188</v>
      </c>
      <c r="U97" s="12">
        <v>50</v>
      </c>
      <c r="V97" s="14">
        <v>0.92708333333333304</v>
      </c>
      <c r="W97" s="14">
        <v>0.99513888888888902</v>
      </c>
      <c r="X97" s="12" t="s">
        <v>189</v>
      </c>
      <c r="Y97" s="12" t="s">
        <v>89</v>
      </c>
      <c r="Z97" s="12" t="s">
        <v>95</v>
      </c>
      <c r="AA97" s="12" t="s">
        <v>103</v>
      </c>
      <c r="AB97" s="12" t="s">
        <v>96</v>
      </c>
      <c r="AC97" s="12" t="s">
        <v>89</v>
      </c>
      <c r="AD97" s="12" t="s">
        <v>89</v>
      </c>
      <c r="AE97" s="12" t="s">
        <v>89</v>
      </c>
      <c r="AF97" s="12" t="s">
        <v>89</v>
      </c>
      <c r="AG97" s="12" t="s">
        <v>89</v>
      </c>
      <c r="AH97" s="12" t="s">
        <v>89</v>
      </c>
      <c r="AI97" s="12" t="s">
        <v>89</v>
      </c>
      <c r="AJ97" s="12" t="s">
        <v>89</v>
      </c>
      <c r="AK97" s="12" t="s">
        <v>89</v>
      </c>
      <c r="AL97" s="12" t="s">
        <v>450</v>
      </c>
      <c r="AM97" s="12" t="s">
        <v>605</v>
      </c>
    </row>
    <row r="98" spans="1:39" ht="14.25" hidden="1" customHeight="1">
      <c r="A98" s="4">
        <v>93</v>
      </c>
      <c r="B98" s="28" t="s">
        <v>614</v>
      </c>
      <c r="C98" s="28" t="s">
        <v>615</v>
      </c>
      <c r="D98" s="28" t="s">
        <v>616</v>
      </c>
      <c r="E98" s="28" t="s">
        <v>80</v>
      </c>
      <c r="F98" s="28" t="s">
        <v>443</v>
      </c>
      <c r="G98" s="28" t="s">
        <v>444</v>
      </c>
      <c r="H98" s="28" t="s">
        <v>83</v>
      </c>
      <c r="I98" s="28" t="s">
        <v>445</v>
      </c>
      <c r="J98" s="28" t="s">
        <v>446</v>
      </c>
      <c r="K98" s="28" t="s">
        <v>280</v>
      </c>
      <c r="L98" s="29" t="s">
        <v>617</v>
      </c>
      <c r="M98" s="28" t="s">
        <v>89</v>
      </c>
      <c r="N98" s="28" t="s">
        <v>89</v>
      </c>
      <c r="O98" s="28" t="s">
        <v>90</v>
      </c>
      <c r="P98" s="28">
        <v>3</v>
      </c>
      <c r="Q98" s="28" t="s">
        <v>208</v>
      </c>
      <c r="R98" s="28">
        <v>20</v>
      </c>
      <c r="S98" s="28" t="s">
        <v>229</v>
      </c>
      <c r="T98" s="28" t="s">
        <v>188</v>
      </c>
      <c r="U98" s="28">
        <v>1000</v>
      </c>
      <c r="V98" s="30">
        <v>0.43333333333333302</v>
      </c>
      <c r="W98" s="30">
        <v>0.49652777777777801</v>
      </c>
      <c r="X98" s="28" t="s">
        <v>230</v>
      </c>
      <c r="Y98" s="28" t="s">
        <v>89</v>
      </c>
      <c r="Z98" s="28" t="s">
        <v>95</v>
      </c>
      <c r="AA98" s="28" t="s">
        <v>103</v>
      </c>
      <c r="AB98" s="28" t="s">
        <v>96</v>
      </c>
      <c r="AC98" s="28" t="s">
        <v>618</v>
      </c>
      <c r="AD98" s="28" t="s">
        <v>89</v>
      </c>
      <c r="AE98" s="28" t="s">
        <v>89</v>
      </c>
      <c r="AF98" s="28" t="s">
        <v>89</v>
      </c>
      <c r="AG98" s="28" t="s">
        <v>89</v>
      </c>
      <c r="AH98" s="28" t="s">
        <v>255</v>
      </c>
      <c r="AI98" s="28" t="s">
        <v>89</v>
      </c>
      <c r="AJ98" s="28" t="s">
        <v>89</v>
      </c>
      <c r="AK98" s="28" t="s">
        <v>89</v>
      </c>
      <c r="AL98" s="28" t="s">
        <v>450</v>
      </c>
      <c r="AM98" s="28" t="s">
        <v>89</v>
      </c>
    </row>
    <row r="99" spans="1:39" ht="14.25" hidden="1" customHeight="1">
      <c r="A99" s="4">
        <v>94</v>
      </c>
      <c r="B99" s="16" t="s">
        <v>619</v>
      </c>
      <c r="C99" s="16" t="s">
        <v>620</v>
      </c>
      <c r="D99" s="16" t="s">
        <v>621</v>
      </c>
      <c r="E99" s="16" t="s">
        <v>80</v>
      </c>
      <c r="F99" s="16" t="s">
        <v>443</v>
      </c>
      <c r="G99" s="16" t="s">
        <v>444</v>
      </c>
      <c r="H99" s="16" t="s">
        <v>83</v>
      </c>
      <c r="I99" s="16" t="s">
        <v>445</v>
      </c>
      <c r="J99" s="16" t="s">
        <v>446</v>
      </c>
      <c r="K99" s="16" t="s">
        <v>280</v>
      </c>
      <c r="L99" s="17" t="s">
        <v>622</v>
      </c>
      <c r="M99" s="16" t="s">
        <v>623</v>
      </c>
      <c r="N99" s="16" t="s">
        <v>89</v>
      </c>
      <c r="O99" s="16" t="s">
        <v>90</v>
      </c>
      <c r="P99" s="16">
        <v>3</v>
      </c>
      <c r="Q99" s="16" t="s">
        <v>208</v>
      </c>
      <c r="R99" s="16">
        <v>20</v>
      </c>
      <c r="S99" s="16" t="s">
        <v>229</v>
      </c>
      <c r="T99" s="16" t="s">
        <v>188</v>
      </c>
      <c r="U99" s="16">
        <v>100</v>
      </c>
      <c r="V99" s="18">
        <v>0.43333333333333302</v>
      </c>
      <c r="W99" s="18">
        <v>0.49652777777777801</v>
      </c>
      <c r="X99" s="16" t="s">
        <v>230</v>
      </c>
      <c r="Y99" s="16" t="s">
        <v>89</v>
      </c>
      <c r="Z99" s="16" t="s">
        <v>95</v>
      </c>
      <c r="AA99" s="16" t="s">
        <v>103</v>
      </c>
      <c r="AB99" s="16" t="s">
        <v>96</v>
      </c>
      <c r="AC99" s="16" t="s">
        <v>89</v>
      </c>
      <c r="AD99" s="16" t="s">
        <v>89</v>
      </c>
      <c r="AE99" s="16" t="s">
        <v>89</v>
      </c>
      <c r="AF99" s="16" t="s">
        <v>89</v>
      </c>
      <c r="AG99" s="16" t="s">
        <v>89</v>
      </c>
      <c r="AH99" s="16" t="s">
        <v>255</v>
      </c>
      <c r="AI99" s="16" t="s">
        <v>89</v>
      </c>
      <c r="AJ99" s="16" t="s">
        <v>89</v>
      </c>
      <c r="AK99" s="16" t="s">
        <v>89</v>
      </c>
      <c r="AL99" s="16" t="s">
        <v>450</v>
      </c>
      <c r="AM99" s="16" t="s">
        <v>533</v>
      </c>
    </row>
    <row r="100" spans="1:39" ht="14.25" hidden="1" customHeight="1">
      <c r="A100" s="4">
        <v>95</v>
      </c>
      <c r="B100" s="16" t="s">
        <v>624</v>
      </c>
      <c r="C100" s="16" t="s">
        <v>625</v>
      </c>
      <c r="D100" s="16" t="s">
        <v>626</v>
      </c>
      <c r="E100" s="16" t="s">
        <v>80</v>
      </c>
      <c r="F100" s="16" t="s">
        <v>443</v>
      </c>
      <c r="G100" s="16" t="s">
        <v>444</v>
      </c>
      <c r="H100" s="16" t="s">
        <v>83</v>
      </c>
      <c r="I100" s="16" t="s">
        <v>445</v>
      </c>
      <c r="J100" s="16" t="s">
        <v>460</v>
      </c>
      <c r="K100" s="16" t="s">
        <v>280</v>
      </c>
      <c r="L100" s="17" t="s">
        <v>627</v>
      </c>
      <c r="M100" s="16" t="s">
        <v>628</v>
      </c>
      <c r="N100" s="16" t="s">
        <v>89</v>
      </c>
      <c r="O100" s="16" t="s">
        <v>90</v>
      </c>
      <c r="P100" s="16">
        <v>3</v>
      </c>
      <c r="Q100" s="16" t="s">
        <v>208</v>
      </c>
      <c r="R100" s="16">
        <v>20</v>
      </c>
      <c r="S100" s="16" t="s">
        <v>229</v>
      </c>
      <c r="T100" s="16" t="s">
        <v>188</v>
      </c>
      <c r="U100" s="16">
        <v>100</v>
      </c>
      <c r="V100" s="18">
        <v>0.43888888888888899</v>
      </c>
      <c r="W100" s="18">
        <v>0.52916666666666701</v>
      </c>
      <c r="X100" s="16" t="s">
        <v>230</v>
      </c>
      <c r="Y100" s="16" t="s">
        <v>89</v>
      </c>
      <c r="Z100" s="16" t="s">
        <v>95</v>
      </c>
      <c r="AA100" s="16" t="s">
        <v>103</v>
      </c>
      <c r="AB100" s="16" t="s">
        <v>96</v>
      </c>
      <c r="AC100" s="16" t="s">
        <v>89</v>
      </c>
      <c r="AD100" s="16" t="s">
        <v>89</v>
      </c>
      <c r="AE100" s="16" t="s">
        <v>89</v>
      </c>
      <c r="AF100" s="16" t="s">
        <v>89</v>
      </c>
      <c r="AG100" s="16" t="s">
        <v>89</v>
      </c>
      <c r="AH100" s="16" t="s">
        <v>255</v>
      </c>
      <c r="AI100" s="16" t="s">
        <v>89</v>
      </c>
      <c r="AJ100" s="16" t="s">
        <v>89</v>
      </c>
      <c r="AK100" s="16" t="s">
        <v>89</v>
      </c>
      <c r="AL100" s="16" t="s">
        <v>450</v>
      </c>
      <c r="AM100" s="16" t="s">
        <v>533</v>
      </c>
    </row>
    <row r="101" spans="1:39" ht="14.25" hidden="1" customHeight="1">
      <c r="A101" s="4">
        <v>96</v>
      </c>
      <c r="B101" s="16" t="s">
        <v>629</v>
      </c>
      <c r="C101" s="16" t="s">
        <v>630</v>
      </c>
      <c r="D101" s="16" t="s">
        <v>631</v>
      </c>
      <c r="E101" s="16" t="s">
        <v>80</v>
      </c>
      <c r="F101" s="16" t="s">
        <v>443</v>
      </c>
      <c r="G101" s="16" t="s">
        <v>444</v>
      </c>
      <c r="H101" s="16" t="s">
        <v>83</v>
      </c>
      <c r="I101" s="16" t="s">
        <v>445</v>
      </c>
      <c r="J101" s="16" t="s">
        <v>466</v>
      </c>
      <c r="K101" s="16" t="s">
        <v>280</v>
      </c>
      <c r="L101" s="17" t="s">
        <v>632</v>
      </c>
      <c r="M101" s="16" t="s">
        <v>633</v>
      </c>
      <c r="N101" s="16" t="s">
        <v>89</v>
      </c>
      <c r="O101" s="16" t="s">
        <v>90</v>
      </c>
      <c r="P101" s="16">
        <v>3</v>
      </c>
      <c r="Q101" s="16" t="s">
        <v>208</v>
      </c>
      <c r="R101" s="16">
        <v>20</v>
      </c>
      <c r="S101" s="16" t="s">
        <v>229</v>
      </c>
      <c r="T101" s="16" t="s">
        <v>188</v>
      </c>
      <c r="U101" s="16">
        <v>100</v>
      </c>
      <c r="V101" s="18">
        <v>0.52083333333333304</v>
      </c>
      <c r="W101" s="18">
        <v>0.59027777777777801</v>
      </c>
      <c r="X101" s="16" t="s">
        <v>230</v>
      </c>
      <c r="Y101" s="16" t="s">
        <v>89</v>
      </c>
      <c r="Z101" s="16" t="s">
        <v>95</v>
      </c>
      <c r="AA101" s="16" t="s">
        <v>103</v>
      </c>
      <c r="AB101" s="16" t="s">
        <v>96</v>
      </c>
      <c r="AC101" s="16" t="s">
        <v>89</v>
      </c>
      <c r="AD101" s="16" t="s">
        <v>89</v>
      </c>
      <c r="AE101" s="16" t="s">
        <v>89</v>
      </c>
      <c r="AF101" s="16" t="s">
        <v>89</v>
      </c>
      <c r="AG101" s="16" t="s">
        <v>89</v>
      </c>
      <c r="AH101" s="16" t="s">
        <v>255</v>
      </c>
      <c r="AI101" s="16" t="s">
        <v>89</v>
      </c>
      <c r="AJ101" s="16" t="s">
        <v>89</v>
      </c>
      <c r="AK101" s="16" t="s">
        <v>89</v>
      </c>
      <c r="AL101" s="16" t="s">
        <v>450</v>
      </c>
      <c r="AM101" s="16" t="s">
        <v>533</v>
      </c>
    </row>
    <row r="102" spans="1:39" ht="14.25" hidden="1" customHeight="1">
      <c r="A102" s="4">
        <v>97</v>
      </c>
      <c r="B102" s="16" t="s">
        <v>634</v>
      </c>
      <c r="C102" s="16" t="s">
        <v>635</v>
      </c>
      <c r="D102" s="16" t="s">
        <v>636</v>
      </c>
      <c r="E102" s="16" t="s">
        <v>80</v>
      </c>
      <c r="F102" s="16" t="s">
        <v>443</v>
      </c>
      <c r="G102" s="16" t="s">
        <v>444</v>
      </c>
      <c r="H102" s="16" t="s">
        <v>83</v>
      </c>
      <c r="I102" s="16" t="s">
        <v>445</v>
      </c>
      <c r="J102" s="16" t="s">
        <v>472</v>
      </c>
      <c r="K102" s="16" t="s">
        <v>280</v>
      </c>
      <c r="L102" s="17" t="s">
        <v>637</v>
      </c>
      <c r="M102" s="16" t="s">
        <v>638</v>
      </c>
      <c r="N102" s="16" t="s">
        <v>89</v>
      </c>
      <c r="O102" s="16" t="s">
        <v>90</v>
      </c>
      <c r="P102" s="16">
        <v>3</v>
      </c>
      <c r="Q102" s="16" t="s">
        <v>208</v>
      </c>
      <c r="R102" s="16">
        <v>20</v>
      </c>
      <c r="S102" s="16" t="s">
        <v>229</v>
      </c>
      <c r="T102" s="16" t="s">
        <v>188</v>
      </c>
      <c r="U102" s="16">
        <v>100</v>
      </c>
      <c r="V102" s="18">
        <v>0.53819444444444398</v>
      </c>
      <c r="W102" s="18">
        <v>0.63611111111111096</v>
      </c>
      <c r="X102" s="16" t="s">
        <v>230</v>
      </c>
      <c r="Y102" s="16" t="s">
        <v>89</v>
      </c>
      <c r="Z102" s="16" t="s">
        <v>95</v>
      </c>
      <c r="AA102" s="16" t="s">
        <v>103</v>
      </c>
      <c r="AB102" s="16" t="s">
        <v>96</v>
      </c>
      <c r="AC102" s="16" t="s">
        <v>89</v>
      </c>
      <c r="AD102" s="16" t="s">
        <v>89</v>
      </c>
      <c r="AE102" s="16" t="s">
        <v>89</v>
      </c>
      <c r="AF102" s="16" t="s">
        <v>89</v>
      </c>
      <c r="AG102" s="16" t="s">
        <v>89</v>
      </c>
      <c r="AH102" s="16" t="s">
        <v>255</v>
      </c>
      <c r="AI102" s="16" t="s">
        <v>89</v>
      </c>
      <c r="AJ102" s="16" t="s">
        <v>89</v>
      </c>
      <c r="AK102" s="16" t="s">
        <v>89</v>
      </c>
      <c r="AL102" s="16" t="s">
        <v>450</v>
      </c>
      <c r="AM102" s="16" t="s">
        <v>533</v>
      </c>
    </row>
    <row r="103" spans="1:39" ht="14.25" hidden="1" customHeight="1">
      <c r="A103" s="4">
        <v>98</v>
      </c>
      <c r="B103" s="16" t="s">
        <v>639</v>
      </c>
      <c r="C103" s="16" t="s">
        <v>640</v>
      </c>
      <c r="D103" s="16" t="s">
        <v>641</v>
      </c>
      <c r="E103" s="16" t="s">
        <v>80</v>
      </c>
      <c r="F103" s="16" t="s">
        <v>443</v>
      </c>
      <c r="G103" s="16" t="s">
        <v>444</v>
      </c>
      <c r="H103" s="16" t="s">
        <v>83</v>
      </c>
      <c r="I103" s="16" t="s">
        <v>445</v>
      </c>
      <c r="J103" s="16" t="s">
        <v>478</v>
      </c>
      <c r="K103" s="16" t="s">
        <v>280</v>
      </c>
      <c r="L103" s="17" t="s">
        <v>642</v>
      </c>
      <c r="M103" s="16" t="s">
        <v>643</v>
      </c>
      <c r="N103" s="16" t="s">
        <v>89</v>
      </c>
      <c r="O103" s="16" t="s">
        <v>90</v>
      </c>
      <c r="P103" s="16">
        <v>3</v>
      </c>
      <c r="Q103" s="16" t="s">
        <v>208</v>
      </c>
      <c r="R103" s="16">
        <v>20</v>
      </c>
      <c r="S103" s="16" t="s">
        <v>229</v>
      </c>
      <c r="T103" s="16" t="s">
        <v>188</v>
      </c>
      <c r="U103" s="16">
        <v>100</v>
      </c>
      <c r="V103" s="18">
        <v>0.60069444444444398</v>
      </c>
      <c r="W103" s="18">
        <v>0.66319444444444398</v>
      </c>
      <c r="X103" s="16" t="s">
        <v>230</v>
      </c>
      <c r="Y103" s="16" t="s">
        <v>89</v>
      </c>
      <c r="Z103" s="16" t="s">
        <v>95</v>
      </c>
      <c r="AA103" s="16" t="s">
        <v>103</v>
      </c>
      <c r="AB103" s="16" t="s">
        <v>96</v>
      </c>
      <c r="AC103" s="16" t="s">
        <v>89</v>
      </c>
      <c r="AD103" s="16" t="s">
        <v>89</v>
      </c>
      <c r="AE103" s="16" t="s">
        <v>89</v>
      </c>
      <c r="AF103" s="16" t="s">
        <v>89</v>
      </c>
      <c r="AG103" s="16" t="s">
        <v>89</v>
      </c>
      <c r="AH103" s="16" t="s">
        <v>255</v>
      </c>
      <c r="AI103" s="16" t="s">
        <v>89</v>
      </c>
      <c r="AJ103" s="16" t="s">
        <v>89</v>
      </c>
      <c r="AK103" s="16" t="s">
        <v>89</v>
      </c>
      <c r="AL103" s="16" t="s">
        <v>450</v>
      </c>
      <c r="AM103" s="16" t="s">
        <v>555</v>
      </c>
    </row>
    <row r="104" spans="1:39" ht="14.25" hidden="1" customHeight="1">
      <c r="A104" s="4">
        <v>99</v>
      </c>
      <c r="B104" s="16" t="s">
        <v>644</v>
      </c>
      <c r="C104" s="16" t="s">
        <v>645</v>
      </c>
      <c r="D104" s="16" t="s">
        <v>646</v>
      </c>
      <c r="E104" s="16" t="s">
        <v>80</v>
      </c>
      <c r="F104" s="16" t="s">
        <v>443</v>
      </c>
      <c r="G104" s="16" t="s">
        <v>444</v>
      </c>
      <c r="H104" s="16" t="s">
        <v>83</v>
      </c>
      <c r="I104" s="16" t="s">
        <v>445</v>
      </c>
      <c r="J104" s="16" t="s">
        <v>484</v>
      </c>
      <c r="K104" s="16" t="s">
        <v>280</v>
      </c>
      <c r="L104" s="17" t="s">
        <v>647</v>
      </c>
      <c r="M104" s="16" t="s">
        <v>648</v>
      </c>
      <c r="N104" s="16" t="s">
        <v>89</v>
      </c>
      <c r="O104" s="16" t="s">
        <v>90</v>
      </c>
      <c r="P104" s="16">
        <v>3</v>
      </c>
      <c r="Q104" s="16" t="s">
        <v>208</v>
      </c>
      <c r="R104" s="16">
        <v>20</v>
      </c>
      <c r="S104" s="16" t="s">
        <v>229</v>
      </c>
      <c r="T104" s="16" t="s">
        <v>188</v>
      </c>
      <c r="U104" s="16">
        <v>100</v>
      </c>
      <c r="V104" s="18">
        <v>0.64930555555555602</v>
      </c>
      <c r="W104" s="18">
        <v>0.73263888888888895</v>
      </c>
      <c r="X104" s="16" t="s">
        <v>230</v>
      </c>
      <c r="Y104" s="16" t="s">
        <v>89</v>
      </c>
      <c r="Z104" s="16" t="s">
        <v>95</v>
      </c>
      <c r="AA104" s="16" t="s">
        <v>103</v>
      </c>
      <c r="AB104" s="16" t="s">
        <v>96</v>
      </c>
      <c r="AC104" s="16" t="s">
        <v>89</v>
      </c>
      <c r="AD104" s="16" t="s">
        <v>89</v>
      </c>
      <c r="AE104" s="16" t="s">
        <v>89</v>
      </c>
      <c r="AF104" s="16" t="s">
        <v>89</v>
      </c>
      <c r="AG104" s="16" t="s">
        <v>89</v>
      </c>
      <c r="AH104" s="16" t="s">
        <v>255</v>
      </c>
      <c r="AI104" s="16" t="s">
        <v>89</v>
      </c>
      <c r="AJ104" s="16" t="s">
        <v>89</v>
      </c>
      <c r="AK104" s="16" t="s">
        <v>89</v>
      </c>
      <c r="AL104" s="16" t="s">
        <v>450</v>
      </c>
      <c r="AM104" s="16" t="s">
        <v>555</v>
      </c>
    </row>
    <row r="105" spans="1:39" ht="14.25" hidden="1" customHeight="1">
      <c r="A105" s="4">
        <v>100</v>
      </c>
      <c r="B105" s="16" t="s">
        <v>649</v>
      </c>
      <c r="C105" s="16" t="s">
        <v>650</v>
      </c>
      <c r="D105" s="16" t="s">
        <v>651</v>
      </c>
      <c r="E105" s="16" t="s">
        <v>80</v>
      </c>
      <c r="F105" s="16" t="s">
        <v>443</v>
      </c>
      <c r="G105" s="16" t="s">
        <v>444</v>
      </c>
      <c r="H105" s="16" t="s">
        <v>83</v>
      </c>
      <c r="I105" s="16" t="s">
        <v>445</v>
      </c>
      <c r="J105" s="16" t="s">
        <v>490</v>
      </c>
      <c r="K105" s="16" t="s">
        <v>280</v>
      </c>
      <c r="L105" s="17" t="s">
        <v>652</v>
      </c>
      <c r="M105" s="16" t="s">
        <v>653</v>
      </c>
      <c r="N105" s="16" t="s">
        <v>89</v>
      </c>
      <c r="O105" s="16" t="s">
        <v>90</v>
      </c>
      <c r="P105" s="16">
        <v>3</v>
      </c>
      <c r="Q105" s="16" t="s">
        <v>208</v>
      </c>
      <c r="R105" s="16">
        <v>20</v>
      </c>
      <c r="S105" s="16" t="s">
        <v>229</v>
      </c>
      <c r="T105" s="16" t="s">
        <v>188</v>
      </c>
      <c r="U105" s="16">
        <v>100</v>
      </c>
      <c r="V105" s="18">
        <v>0.68055555555555503</v>
      </c>
      <c r="W105" s="18">
        <v>0.75</v>
      </c>
      <c r="X105" s="16" t="s">
        <v>230</v>
      </c>
      <c r="Y105" s="16" t="s">
        <v>89</v>
      </c>
      <c r="Z105" s="16" t="s">
        <v>95</v>
      </c>
      <c r="AA105" s="16" t="s">
        <v>103</v>
      </c>
      <c r="AB105" s="16" t="s">
        <v>96</v>
      </c>
      <c r="AC105" s="16" t="s">
        <v>89</v>
      </c>
      <c r="AD105" s="16" t="s">
        <v>89</v>
      </c>
      <c r="AE105" s="16" t="s">
        <v>89</v>
      </c>
      <c r="AF105" s="16" t="s">
        <v>89</v>
      </c>
      <c r="AG105" s="16" t="s">
        <v>89</v>
      </c>
      <c r="AH105" s="16" t="s">
        <v>255</v>
      </c>
      <c r="AI105" s="16" t="s">
        <v>89</v>
      </c>
      <c r="AJ105" s="16" t="s">
        <v>89</v>
      </c>
      <c r="AK105" s="16" t="s">
        <v>89</v>
      </c>
      <c r="AL105" s="16" t="s">
        <v>450</v>
      </c>
      <c r="AM105" s="16" t="s">
        <v>555</v>
      </c>
    </row>
    <row r="106" spans="1:39" ht="14.25" hidden="1" customHeight="1">
      <c r="A106" s="4">
        <v>101</v>
      </c>
      <c r="B106" s="16" t="s">
        <v>654</v>
      </c>
      <c r="C106" s="16" t="s">
        <v>655</v>
      </c>
      <c r="D106" s="16" t="s">
        <v>656</v>
      </c>
      <c r="E106" s="16" t="s">
        <v>80</v>
      </c>
      <c r="F106" s="16" t="s">
        <v>443</v>
      </c>
      <c r="G106" s="16" t="s">
        <v>444</v>
      </c>
      <c r="H106" s="16" t="s">
        <v>83</v>
      </c>
      <c r="I106" s="16" t="s">
        <v>445</v>
      </c>
      <c r="J106" s="16" t="s">
        <v>496</v>
      </c>
      <c r="K106" s="16" t="s">
        <v>280</v>
      </c>
      <c r="L106" s="17" t="s">
        <v>657</v>
      </c>
      <c r="M106" s="16" t="s">
        <v>658</v>
      </c>
      <c r="N106" s="16" t="s">
        <v>89</v>
      </c>
      <c r="O106" s="16" t="s">
        <v>90</v>
      </c>
      <c r="P106" s="16">
        <v>3</v>
      </c>
      <c r="Q106" s="16" t="s">
        <v>208</v>
      </c>
      <c r="R106" s="16">
        <v>20</v>
      </c>
      <c r="S106" s="16" t="s">
        <v>229</v>
      </c>
      <c r="T106" s="16" t="s">
        <v>188</v>
      </c>
      <c r="U106" s="16">
        <v>100</v>
      </c>
      <c r="V106" s="18">
        <v>0.74236111111111103</v>
      </c>
      <c r="W106" s="18">
        <v>0.82152777777777797</v>
      </c>
      <c r="X106" s="16" t="s">
        <v>230</v>
      </c>
      <c r="Y106" s="16" t="s">
        <v>89</v>
      </c>
      <c r="Z106" s="16" t="s">
        <v>95</v>
      </c>
      <c r="AA106" s="16" t="s">
        <v>103</v>
      </c>
      <c r="AB106" s="16" t="s">
        <v>96</v>
      </c>
      <c r="AC106" s="16" t="s">
        <v>89</v>
      </c>
      <c r="AD106" s="16" t="s">
        <v>89</v>
      </c>
      <c r="AE106" s="16" t="s">
        <v>89</v>
      </c>
      <c r="AF106" s="16" t="s">
        <v>89</v>
      </c>
      <c r="AG106" s="16" t="s">
        <v>89</v>
      </c>
      <c r="AH106" s="16" t="s">
        <v>255</v>
      </c>
      <c r="AI106" s="16" t="s">
        <v>89</v>
      </c>
      <c r="AJ106" s="16" t="s">
        <v>89</v>
      </c>
      <c r="AK106" s="16" t="s">
        <v>89</v>
      </c>
      <c r="AL106" s="16" t="s">
        <v>450</v>
      </c>
      <c r="AM106" s="16" t="s">
        <v>555</v>
      </c>
    </row>
    <row r="107" spans="1:39" ht="14.25" hidden="1" customHeight="1">
      <c r="A107" s="4">
        <v>102</v>
      </c>
      <c r="B107" s="16" t="s">
        <v>659</v>
      </c>
      <c r="C107" s="16" t="s">
        <v>660</v>
      </c>
      <c r="D107" s="16" t="s">
        <v>661</v>
      </c>
      <c r="E107" s="16" t="s">
        <v>80</v>
      </c>
      <c r="F107" s="16" t="s">
        <v>443</v>
      </c>
      <c r="G107" s="16" t="s">
        <v>444</v>
      </c>
      <c r="H107" s="16" t="s">
        <v>83</v>
      </c>
      <c r="I107" s="16" t="s">
        <v>445</v>
      </c>
      <c r="J107" s="16" t="s">
        <v>502</v>
      </c>
      <c r="K107" s="16" t="s">
        <v>280</v>
      </c>
      <c r="L107" s="17" t="s">
        <v>662</v>
      </c>
      <c r="M107" s="16" t="s">
        <v>663</v>
      </c>
      <c r="N107" s="16" t="s">
        <v>89</v>
      </c>
      <c r="O107" s="16" t="s">
        <v>90</v>
      </c>
      <c r="P107" s="16">
        <v>3</v>
      </c>
      <c r="Q107" s="16" t="s">
        <v>208</v>
      </c>
      <c r="R107" s="16">
        <v>20</v>
      </c>
      <c r="S107" s="16" t="s">
        <v>229</v>
      </c>
      <c r="T107" s="16" t="s">
        <v>188</v>
      </c>
      <c r="U107" s="16">
        <v>100</v>
      </c>
      <c r="V107" s="18">
        <v>0.76736111111111105</v>
      </c>
      <c r="W107" s="18">
        <v>0.82638888888888895</v>
      </c>
      <c r="X107" s="16" t="s">
        <v>230</v>
      </c>
      <c r="Y107" s="16" t="s">
        <v>89</v>
      </c>
      <c r="Z107" s="16" t="s">
        <v>95</v>
      </c>
      <c r="AA107" s="16" t="s">
        <v>103</v>
      </c>
      <c r="AB107" s="16" t="s">
        <v>96</v>
      </c>
      <c r="AC107" s="16" t="s">
        <v>89</v>
      </c>
      <c r="AD107" s="16" t="s">
        <v>89</v>
      </c>
      <c r="AE107" s="16" t="s">
        <v>89</v>
      </c>
      <c r="AF107" s="16" t="s">
        <v>89</v>
      </c>
      <c r="AG107" s="16" t="s">
        <v>89</v>
      </c>
      <c r="AH107" s="16" t="s">
        <v>255</v>
      </c>
      <c r="AI107" s="16" t="s">
        <v>89</v>
      </c>
      <c r="AJ107" s="16" t="s">
        <v>89</v>
      </c>
      <c r="AK107" s="16" t="s">
        <v>89</v>
      </c>
      <c r="AL107" s="16" t="s">
        <v>450</v>
      </c>
      <c r="AM107" s="16" t="s">
        <v>456</v>
      </c>
    </row>
    <row r="108" spans="1:39" ht="14.25" hidden="1" customHeight="1">
      <c r="A108" s="4">
        <v>103</v>
      </c>
      <c r="B108" s="16" t="s">
        <v>664</v>
      </c>
      <c r="C108" s="16" t="s">
        <v>665</v>
      </c>
      <c r="D108" s="16" t="s">
        <v>666</v>
      </c>
      <c r="E108" s="16" t="s">
        <v>80</v>
      </c>
      <c r="F108" s="16" t="s">
        <v>443</v>
      </c>
      <c r="G108" s="16" t="s">
        <v>444</v>
      </c>
      <c r="H108" s="16" t="s">
        <v>83</v>
      </c>
      <c r="I108" s="16" t="s">
        <v>445</v>
      </c>
      <c r="J108" s="16" t="s">
        <v>508</v>
      </c>
      <c r="K108" s="16" t="s">
        <v>280</v>
      </c>
      <c r="L108" s="17" t="s">
        <v>667</v>
      </c>
      <c r="M108" s="16" t="s">
        <v>668</v>
      </c>
      <c r="N108" s="16" t="s">
        <v>89</v>
      </c>
      <c r="O108" s="16" t="s">
        <v>90</v>
      </c>
      <c r="P108" s="16">
        <v>3</v>
      </c>
      <c r="Q108" s="16" t="s">
        <v>208</v>
      </c>
      <c r="R108" s="16">
        <v>20</v>
      </c>
      <c r="S108" s="16" t="s">
        <v>229</v>
      </c>
      <c r="T108" s="16" t="s">
        <v>188</v>
      </c>
      <c r="U108" s="16">
        <v>100</v>
      </c>
      <c r="V108" s="18">
        <v>0.83263888888888904</v>
      </c>
      <c r="W108" s="18">
        <v>0.92361111111111105</v>
      </c>
      <c r="X108" s="16" t="s">
        <v>230</v>
      </c>
      <c r="Y108" s="16" t="s">
        <v>89</v>
      </c>
      <c r="Z108" s="16" t="s">
        <v>95</v>
      </c>
      <c r="AA108" s="16" t="s">
        <v>103</v>
      </c>
      <c r="AB108" s="16" t="s">
        <v>96</v>
      </c>
      <c r="AC108" s="16" t="s">
        <v>89</v>
      </c>
      <c r="AD108" s="16" t="s">
        <v>89</v>
      </c>
      <c r="AE108" s="16" t="s">
        <v>89</v>
      </c>
      <c r="AF108" s="16" t="s">
        <v>89</v>
      </c>
      <c r="AG108" s="16" t="s">
        <v>89</v>
      </c>
      <c r="AH108" s="16" t="s">
        <v>255</v>
      </c>
      <c r="AI108" s="16" t="s">
        <v>89</v>
      </c>
      <c r="AJ108" s="16" t="s">
        <v>89</v>
      </c>
      <c r="AK108" s="16" t="s">
        <v>89</v>
      </c>
      <c r="AL108" s="16" t="s">
        <v>450</v>
      </c>
      <c r="AM108" s="16" t="s">
        <v>456</v>
      </c>
    </row>
    <row r="109" spans="1:39" ht="14.25" hidden="1" customHeight="1">
      <c r="A109" s="4">
        <v>104</v>
      </c>
      <c r="B109" s="16" t="s">
        <v>669</v>
      </c>
      <c r="C109" s="16" t="s">
        <v>670</v>
      </c>
      <c r="D109" s="16" t="s">
        <v>671</v>
      </c>
      <c r="E109" s="16" t="s">
        <v>80</v>
      </c>
      <c r="F109" s="16" t="s">
        <v>443</v>
      </c>
      <c r="G109" s="16" t="s">
        <v>444</v>
      </c>
      <c r="H109" s="16" t="s">
        <v>83</v>
      </c>
      <c r="I109" s="16" t="s">
        <v>445</v>
      </c>
      <c r="J109" s="16" t="s">
        <v>514</v>
      </c>
      <c r="K109" s="16" t="s">
        <v>280</v>
      </c>
      <c r="L109" s="17" t="s">
        <v>672</v>
      </c>
      <c r="M109" s="16" t="s">
        <v>673</v>
      </c>
      <c r="N109" s="16" t="s">
        <v>89</v>
      </c>
      <c r="O109" s="16" t="s">
        <v>90</v>
      </c>
      <c r="P109" s="16">
        <v>3</v>
      </c>
      <c r="Q109" s="16" t="s">
        <v>208</v>
      </c>
      <c r="R109" s="16">
        <v>20</v>
      </c>
      <c r="S109" s="16" t="s">
        <v>229</v>
      </c>
      <c r="T109" s="16" t="s">
        <v>188</v>
      </c>
      <c r="U109" s="16">
        <v>100</v>
      </c>
      <c r="V109" s="18">
        <v>0.84166666666666701</v>
      </c>
      <c r="W109" s="18">
        <v>0.90625</v>
      </c>
      <c r="X109" s="16" t="s">
        <v>230</v>
      </c>
      <c r="Y109" s="16" t="s">
        <v>89</v>
      </c>
      <c r="Z109" s="16" t="s">
        <v>95</v>
      </c>
      <c r="AA109" s="16" t="s">
        <v>103</v>
      </c>
      <c r="AB109" s="16" t="s">
        <v>96</v>
      </c>
      <c r="AC109" s="16" t="s">
        <v>89</v>
      </c>
      <c r="AD109" s="16" t="s">
        <v>89</v>
      </c>
      <c r="AE109" s="16" t="s">
        <v>89</v>
      </c>
      <c r="AF109" s="16" t="s">
        <v>89</v>
      </c>
      <c r="AG109" s="16" t="s">
        <v>89</v>
      </c>
      <c r="AH109" s="16" t="s">
        <v>255</v>
      </c>
      <c r="AI109" s="16" t="s">
        <v>89</v>
      </c>
      <c r="AJ109" s="16" t="s">
        <v>89</v>
      </c>
      <c r="AK109" s="16" t="s">
        <v>89</v>
      </c>
      <c r="AL109" s="16" t="s">
        <v>450</v>
      </c>
      <c r="AM109" s="16" t="s">
        <v>605</v>
      </c>
    </row>
    <row r="110" spans="1:39" ht="14.25" hidden="1" customHeight="1">
      <c r="A110" s="4">
        <v>105</v>
      </c>
      <c r="B110" s="16" t="s">
        <v>674</v>
      </c>
      <c r="C110" s="16" t="s">
        <v>675</v>
      </c>
      <c r="D110" s="16" t="s">
        <v>676</v>
      </c>
      <c r="E110" s="16" t="s">
        <v>80</v>
      </c>
      <c r="F110" s="16" t="s">
        <v>443</v>
      </c>
      <c r="G110" s="16" t="s">
        <v>444</v>
      </c>
      <c r="H110" s="16" t="s">
        <v>83</v>
      </c>
      <c r="I110" s="16" t="s">
        <v>445</v>
      </c>
      <c r="J110" s="16" t="s">
        <v>520</v>
      </c>
      <c r="K110" s="16" t="s">
        <v>280</v>
      </c>
      <c r="L110" s="17" t="s">
        <v>677</v>
      </c>
      <c r="M110" s="16" t="s">
        <v>678</v>
      </c>
      <c r="N110" s="16" t="s">
        <v>89</v>
      </c>
      <c r="O110" s="16" t="s">
        <v>90</v>
      </c>
      <c r="P110" s="16">
        <v>3</v>
      </c>
      <c r="Q110" s="16" t="s">
        <v>208</v>
      </c>
      <c r="R110" s="16">
        <v>20</v>
      </c>
      <c r="S110" s="16" t="s">
        <v>229</v>
      </c>
      <c r="T110" s="16" t="s">
        <v>188</v>
      </c>
      <c r="U110" s="16">
        <v>100</v>
      </c>
      <c r="V110" s="18">
        <v>0.92708333333333304</v>
      </c>
      <c r="W110" s="18">
        <v>0.97569444444444398</v>
      </c>
      <c r="X110" s="16" t="s">
        <v>230</v>
      </c>
      <c r="Y110" s="16" t="s">
        <v>89</v>
      </c>
      <c r="Z110" s="16" t="s">
        <v>95</v>
      </c>
      <c r="AA110" s="16" t="s">
        <v>103</v>
      </c>
      <c r="AB110" s="16" t="s">
        <v>96</v>
      </c>
      <c r="AC110" s="16" t="s">
        <v>89</v>
      </c>
      <c r="AD110" s="16" t="s">
        <v>89</v>
      </c>
      <c r="AE110" s="16" t="s">
        <v>89</v>
      </c>
      <c r="AF110" s="16" t="s">
        <v>89</v>
      </c>
      <c r="AG110" s="16" t="s">
        <v>89</v>
      </c>
      <c r="AH110" s="16" t="s">
        <v>255</v>
      </c>
      <c r="AI110" s="16" t="s">
        <v>89</v>
      </c>
      <c r="AJ110" s="16" t="s">
        <v>89</v>
      </c>
      <c r="AK110" s="16" t="s">
        <v>89</v>
      </c>
      <c r="AL110" s="16" t="s">
        <v>450</v>
      </c>
      <c r="AM110" s="16" t="s">
        <v>605</v>
      </c>
    </row>
    <row r="111" spans="1:39" ht="14.25" hidden="1" customHeight="1">
      <c r="A111" s="4">
        <v>106</v>
      </c>
      <c r="B111" s="36" t="s">
        <v>679</v>
      </c>
      <c r="C111" s="36" t="s">
        <v>680</v>
      </c>
      <c r="D111" s="36" t="s">
        <v>681</v>
      </c>
      <c r="E111" s="36" t="s">
        <v>80</v>
      </c>
      <c r="F111" s="36" t="s">
        <v>682</v>
      </c>
      <c r="G111" s="36" t="s">
        <v>683</v>
      </c>
      <c r="H111" s="36" t="s">
        <v>83</v>
      </c>
      <c r="I111" s="36" t="s">
        <v>684</v>
      </c>
      <c r="J111" s="36" t="s">
        <v>685</v>
      </c>
      <c r="K111" s="36" t="s">
        <v>686</v>
      </c>
      <c r="L111" s="37" t="s">
        <v>687</v>
      </c>
      <c r="M111" s="36" t="s">
        <v>688</v>
      </c>
      <c r="N111" s="36" t="s">
        <v>689</v>
      </c>
      <c r="O111" s="36" t="s">
        <v>90</v>
      </c>
      <c r="P111" s="36">
        <v>3</v>
      </c>
      <c r="Q111" s="36" t="s">
        <v>208</v>
      </c>
      <c r="R111" s="36" t="s">
        <v>690</v>
      </c>
      <c r="S111" s="36" t="s">
        <v>89</v>
      </c>
      <c r="T111" s="36" t="s">
        <v>188</v>
      </c>
      <c r="U111" s="36" t="s">
        <v>691</v>
      </c>
      <c r="V111" s="38">
        <v>0.41944444444444401</v>
      </c>
      <c r="W111" s="38">
        <v>0.48611111111111099</v>
      </c>
      <c r="X111" s="36" t="s">
        <v>230</v>
      </c>
      <c r="Y111" s="36" t="s">
        <v>89</v>
      </c>
      <c r="Z111" s="36" t="s">
        <v>95</v>
      </c>
      <c r="AA111" s="36" t="s">
        <v>103</v>
      </c>
      <c r="AB111" s="36" t="s">
        <v>96</v>
      </c>
      <c r="AC111" s="36" t="s">
        <v>89</v>
      </c>
      <c r="AD111" s="36" t="s">
        <v>89</v>
      </c>
      <c r="AE111" s="36" t="s">
        <v>89</v>
      </c>
      <c r="AF111" s="36" t="s">
        <v>89</v>
      </c>
      <c r="AG111" s="36" t="s">
        <v>89</v>
      </c>
      <c r="AH111" s="36" t="s">
        <v>89</v>
      </c>
      <c r="AI111" s="36" t="s">
        <v>89</v>
      </c>
      <c r="AJ111" s="36" t="s">
        <v>89</v>
      </c>
      <c r="AK111" s="36" t="s">
        <v>89</v>
      </c>
      <c r="AL111" s="36" t="s">
        <v>692</v>
      </c>
      <c r="AM111" s="36" t="s">
        <v>693</v>
      </c>
    </row>
    <row r="112" spans="1:39" ht="14.25" hidden="1" customHeight="1">
      <c r="A112" s="4">
        <v>107</v>
      </c>
      <c r="B112" s="36" t="s">
        <v>694</v>
      </c>
      <c r="C112" s="36" t="s">
        <v>695</v>
      </c>
      <c r="D112" s="36" t="s">
        <v>696</v>
      </c>
      <c r="E112" s="36" t="s">
        <v>80</v>
      </c>
      <c r="F112" s="36" t="s">
        <v>682</v>
      </c>
      <c r="G112" s="36" t="s">
        <v>683</v>
      </c>
      <c r="H112" s="36" t="s">
        <v>83</v>
      </c>
      <c r="I112" s="36" t="s">
        <v>684</v>
      </c>
      <c r="J112" s="36" t="s">
        <v>685</v>
      </c>
      <c r="K112" s="36" t="s">
        <v>686</v>
      </c>
      <c r="L112" s="37" t="s">
        <v>687</v>
      </c>
      <c r="M112" s="36" t="s">
        <v>697</v>
      </c>
      <c r="N112" s="36" t="s">
        <v>698</v>
      </c>
      <c r="O112" s="36" t="s">
        <v>90</v>
      </c>
      <c r="P112" s="36">
        <v>3</v>
      </c>
      <c r="Q112" s="36" t="s">
        <v>208</v>
      </c>
      <c r="R112" s="36" t="s">
        <v>690</v>
      </c>
      <c r="S112" s="36" t="s">
        <v>89</v>
      </c>
      <c r="T112" s="36" t="s">
        <v>188</v>
      </c>
      <c r="U112" s="36" t="s">
        <v>691</v>
      </c>
      <c r="V112" s="38">
        <v>0.41944444444444401</v>
      </c>
      <c r="W112" s="38">
        <v>0.48611111111111099</v>
      </c>
      <c r="X112" s="36" t="s">
        <v>230</v>
      </c>
      <c r="Y112" s="36" t="s">
        <v>89</v>
      </c>
      <c r="Z112" s="36" t="s">
        <v>95</v>
      </c>
      <c r="AA112" s="36" t="s">
        <v>103</v>
      </c>
      <c r="AB112" s="36" t="s">
        <v>96</v>
      </c>
      <c r="AC112" s="36" t="s">
        <v>89</v>
      </c>
      <c r="AD112" s="36" t="s">
        <v>89</v>
      </c>
      <c r="AE112" s="36" t="s">
        <v>89</v>
      </c>
      <c r="AF112" s="36" t="s">
        <v>89</v>
      </c>
      <c r="AG112" s="36" t="s">
        <v>89</v>
      </c>
      <c r="AH112" s="36" t="s">
        <v>89</v>
      </c>
      <c r="AI112" s="36" t="s">
        <v>89</v>
      </c>
      <c r="AJ112" s="36" t="s">
        <v>89</v>
      </c>
      <c r="AK112" s="36" t="s">
        <v>89</v>
      </c>
      <c r="AL112" s="36" t="s">
        <v>692</v>
      </c>
      <c r="AM112" s="36" t="s">
        <v>693</v>
      </c>
    </row>
    <row r="113" spans="1:39" ht="14.25" hidden="1" customHeight="1">
      <c r="A113" s="4">
        <v>108</v>
      </c>
      <c r="B113" s="36" t="s">
        <v>699</v>
      </c>
      <c r="C113" s="36" t="s">
        <v>700</v>
      </c>
      <c r="D113" s="36" t="s">
        <v>701</v>
      </c>
      <c r="E113" s="36" t="s">
        <v>80</v>
      </c>
      <c r="F113" s="36" t="s">
        <v>682</v>
      </c>
      <c r="G113" s="36" t="s">
        <v>683</v>
      </c>
      <c r="H113" s="36" t="s">
        <v>83</v>
      </c>
      <c r="I113" s="36" t="s">
        <v>684</v>
      </c>
      <c r="J113" s="36" t="s">
        <v>685</v>
      </c>
      <c r="K113" s="36" t="s">
        <v>686</v>
      </c>
      <c r="L113" s="37" t="s">
        <v>687</v>
      </c>
      <c r="M113" s="36" t="s">
        <v>702</v>
      </c>
      <c r="N113" s="36" t="s">
        <v>703</v>
      </c>
      <c r="O113" s="36" t="s">
        <v>90</v>
      </c>
      <c r="P113" s="36">
        <v>3</v>
      </c>
      <c r="Q113" s="36" t="s">
        <v>208</v>
      </c>
      <c r="R113" s="36" t="s">
        <v>690</v>
      </c>
      <c r="S113" s="36" t="s">
        <v>89</v>
      </c>
      <c r="T113" s="36" t="s">
        <v>188</v>
      </c>
      <c r="U113" s="36" t="s">
        <v>691</v>
      </c>
      <c r="V113" s="38">
        <v>0.41944444444444401</v>
      </c>
      <c r="W113" s="38">
        <v>0.48611111111111099</v>
      </c>
      <c r="X113" s="36" t="s">
        <v>230</v>
      </c>
      <c r="Y113" s="36" t="s">
        <v>89</v>
      </c>
      <c r="Z113" s="36" t="s">
        <v>95</v>
      </c>
      <c r="AA113" s="36" t="s">
        <v>103</v>
      </c>
      <c r="AB113" s="36" t="s">
        <v>96</v>
      </c>
      <c r="AC113" s="36" t="s">
        <v>89</v>
      </c>
      <c r="AD113" s="36" t="s">
        <v>89</v>
      </c>
      <c r="AE113" s="36" t="s">
        <v>89</v>
      </c>
      <c r="AF113" s="36" t="s">
        <v>89</v>
      </c>
      <c r="AG113" s="36" t="s">
        <v>89</v>
      </c>
      <c r="AH113" s="36" t="s">
        <v>89</v>
      </c>
      <c r="AI113" s="36" t="s">
        <v>89</v>
      </c>
      <c r="AJ113" s="36" t="s">
        <v>89</v>
      </c>
      <c r="AK113" s="36" t="s">
        <v>89</v>
      </c>
      <c r="AL113" s="36" t="s">
        <v>692</v>
      </c>
      <c r="AM113" s="36" t="s">
        <v>693</v>
      </c>
    </row>
    <row r="114" spans="1:39" ht="14.25" hidden="1" customHeight="1">
      <c r="A114" s="4">
        <v>109</v>
      </c>
      <c r="B114" s="36" t="s">
        <v>704</v>
      </c>
      <c r="C114" s="36" t="s">
        <v>705</v>
      </c>
      <c r="D114" s="36" t="s">
        <v>706</v>
      </c>
      <c r="E114" s="36" t="s">
        <v>80</v>
      </c>
      <c r="F114" s="36" t="s">
        <v>682</v>
      </c>
      <c r="G114" s="36" t="s">
        <v>683</v>
      </c>
      <c r="H114" s="36" t="s">
        <v>83</v>
      </c>
      <c r="I114" s="36" t="s">
        <v>684</v>
      </c>
      <c r="J114" s="36" t="s">
        <v>707</v>
      </c>
      <c r="K114" s="36" t="s">
        <v>686</v>
      </c>
      <c r="L114" s="37" t="s">
        <v>708</v>
      </c>
      <c r="M114" s="36" t="s">
        <v>709</v>
      </c>
      <c r="N114" s="36" t="s">
        <v>710</v>
      </c>
      <c r="O114" s="36" t="s">
        <v>90</v>
      </c>
      <c r="P114" s="36">
        <v>3</v>
      </c>
      <c r="Q114" s="36" t="s">
        <v>208</v>
      </c>
      <c r="R114" s="36" t="s">
        <v>690</v>
      </c>
      <c r="S114" s="36" t="s">
        <v>89</v>
      </c>
      <c r="T114" s="36" t="s">
        <v>188</v>
      </c>
      <c r="U114" s="36" t="s">
        <v>691</v>
      </c>
      <c r="V114" s="38">
        <v>0.69097222222222199</v>
      </c>
      <c r="W114" s="38">
        <v>0.77083333333333304</v>
      </c>
      <c r="X114" s="36" t="s">
        <v>230</v>
      </c>
      <c r="Y114" s="36" t="s">
        <v>89</v>
      </c>
      <c r="Z114" s="36" t="s">
        <v>95</v>
      </c>
      <c r="AA114" s="36" t="s">
        <v>103</v>
      </c>
      <c r="AB114" s="36" t="s">
        <v>96</v>
      </c>
      <c r="AC114" s="36" t="s">
        <v>89</v>
      </c>
      <c r="AD114" s="36" t="s">
        <v>89</v>
      </c>
      <c r="AE114" s="36" t="s">
        <v>89</v>
      </c>
      <c r="AF114" s="36" t="s">
        <v>89</v>
      </c>
      <c r="AG114" s="36" t="s">
        <v>89</v>
      </c>
      <c r="AH114" s="36" t="s">
        <v>89</v>
      </c>
      <c r="AI114" s="36" t="s">
        <v>89</v>
      </c>
      <c r="AJ114" s="36" t="s">
        <v>89</v>
      </c>
      <c r="AK114" s="36" t="s">
        <v>89</v>
      </c>
      <c r="AL114" s="36" t="s">
        <v>692</v>
      </c>
      <c r="AM114" s="36" t="s">
        <v>693</v>
      </c>
    </row>
    <row r="115" spans="1:39" ht="14.25" hidden="1" customHeight="1">
      <c r="A115" s="4">
        <v>110</v>
      </c>
      <c r="B115" s="36" t="s">
        <v>711</v>
      </c>
      <c r="C115" s="36" t="s">
        <v>712</v>
      </c>
      <c r="D115" s="36" t="s">
        <v>713</v>
      </c>
      <c r="E115" s="36" t="s">
        <v>80</v>
      </c>
      <c r="F115" s="36" t="s">
        <v>682</v>
      </c>
      <c r="G115" s="36" t="s">
        <v>683</v>
      </c>
      <c r="H115" s="36" t="s">
        <v>83</v>
      </c>
      <c r="I115" s="36" t="s">
        <v>684</v>
      </c>
      <c r="J115" s="36" t="s">
        <v>707</v>
      </c>
      <c r="K115" s="36" t="s">
        <v>686</v>
      </c>
      <c r="L115" s="37" t="s">
        <v>708</v>
      </c>
      <c r="M115" s="36" t="s">
        <v>714</v>
      </c>
      <c r="N115" s="36" t="s">
        <v>715</v>
      </c>
      <c r="O115" s="36" t="s">
        <v>90</v>
      </c>
      <c r="P115" s="36">
        <v>3</v>
      </c>
      <c r="Q115" s="36" t="s">
        <v>208</v>
      </c>
      <c r="R115" s="36" t="s">
        <v>690</v>
      </c>
      <c r="S115" s="36" t="s">
        <v>89</v>
      </c>
      <c r="T115" s="36" t="s">
        <v>188</v>
      </c>
      <c r="U115" s="36" t="s">
        <v>691</v>
      </c>
      <c r="V115" s="38">
        <v>0.69097222222222199</v>
      </c>
      <c r="W115" s="38">
        <v>0.77083333333333304</v>
      </c>
      <c r="X115" s="36" t="s">
        <v>230</v>
      </c>
      <c r="Y115" s="36" t="s">
        <v>89</v>
      </c>
      <c r="Z115" s="36" t="s">
        <v>95</v>
      </c>
      <c r="AA115" s="36" t="s">
        <v>103</v>
      </c>
      <c r="AB115" s="36" t="s">
        <v>96</v>
      </c>
      <c r="AC115" s="36" t="s">
        <v>89</v>
      </c>
      <c r="AD115" s="36" t="s">
        <v>89</v>
      </c>
      <c r="AE115" s="36" t="s">
        <v>89</v>
      </c>
      <c r="AF115" s="36" t="s">
        <v>89</v>
      </c>
      <c r="AG115" s="36" t="s">
        <v>89</v>
      </c>
      <c r="AH115" s="36" t="s">
        <v>89</v>
      </c>
      <c r="AI115" s="36" t="s">
        <v>89</v>
      </c>
      <c r="AJ115" s="36" t="s">
        <v>89</v>
      </c>
      <c r="AK115" s="36" t="s">
        <v>89</v>
      </c>
      <c r="AL115" s="36" t="s">
        <v>692</v>
      </c>
      <c r="AM115" s="36" t="s">
        <v>693</v>
      </c>
    </row>
    <row r="116" spans="1:39" ht="14.25" hidden="1" customHeight="1">
      <c r="A116" s="4">
        <v>111</v>
      </c>
      <c r="B116" s="36" t="s">
        <v>716</v>
      </c>
      <c r="C116" s="36" t="s">
        <v>717</v>
      </c>
      <c r="D116" s="36" t="s">
        <v>718</v>
      </c>
      <c r="E116" s="36" t="s">
        <v>80</v>
      </c>
      <c r="F116" s="36" t="s">
        <v>682</v>
      </c>
      <c r="G116" s="36" t="s">
        <v>683</v>
      </c>
      <c r="H116" s="36" t="s">
        <v>83</v>
      </c>
      <c r="I116" s="36" t="s">
        <v>684</v>
      </c>
      <c r="J116" s="36" t="s">
        <v>707</v>
      </c>
      <c r="K116" s="36" t="s">
        <v>686</v>
      </c>
      <c r="L116" s="37" t="s">
        <v>708</v>
      </c>
      <c r="M116" s="36" t="s">
        <v>719</v>
      </c>
      <c r="N116" s="36" t="s">
        <v>720</v>
      </c>
      <c r="O116" s="36" t="s">
        <v>90</v>
      </c>
      <c r="P116" s="36">
        <v>3</v>
      </c>
      <c r="Q116" s="36" t="s">
        <v>208</v>
      </c>
      <c r="R116" s="36" t="s">
        <v>690</v>
      </c>
      <c r="S116" s="36" t="s">
        <v>89</v>
      </c>
      <c r="T116" s="36" t="s">
        <v>188</v>
      </c>
      <c r="U116" s="36" t="s">
        <v>691</v>
      </c>
      <c r="V116" s="38">
        <v>0.69097222222222199</v>
      </c>
      <c r="W116" s="38">
        <v>0.77083333333333304</v>
      </c>
      <c r="X116" s="36" t="s">
        <v>230</v>
      </c>
      <c r="Y116" s="36" t="s">
        <v>89</v>
      </c>
      <c r="Z116" s="36" t="s">
        <v>95</v>
      </c>
      <c r="AA116" s="36" t="s">
        <v>103</v>
      </c>
      <c r="AB116" s="36" t="s">
        <v>96</v>
      </c>
      <c r="AC116" s="36" t="s">
        <v>89</v>
      </c>
      <c r="AD116" s="36" t="s">
        <v>89</v>
      </c>
      <c r="AE116" s="36" t="s">
        <v>89</v>
      </c>
      <c r="AF116" s="36" t="s">
        <v>89</v>
      </c>
      <c r="AG116" s="36" t="s">
        <v>89</v>
      </c>
      <c r="AH116" s="36" t="s">
        <v>89</v>
      </c>
      <c r="AI116" s="36" t="s">
        <v>89</v>
      </c>
      <c r="AJ116" s="36" t="s">
        <v>89</v>
      </c>
      <c r="AK116" s="36" t="s">
        <v>89</v>
      </c>
      <c r="AL116" s="36" t="s">
        <v>692</v>
      </c>
      <c r="AM116" s="36" t="s">
        <v>693</v>
      </c>
    </row>
    <row r="117" spans="1:39" ht="14.25" hidden="1" customHeight="1">
      <c r="A117" s="4">
        <v>112</v>
      </c>
      <c r="B117" s="36" t="s">
        <v>721</v>
      </c>
      <c r="C117" s="36" t="s">
        <v>722</v>
      </c>
      <c r="D117" s="36" t="s">
        <v>723</v>
      </c>
      <c r="E117" s="36" t="s">
        <v>80</v>
      </c>
      <c r="F117" s="36" t="s">
        <v>682</v>
      </c>
      <c r="G117" s="36" t="s">
        <v>683</v>
      </c>
      <c r="H117" s="36" t="s">
        <v>83</v>
      </c>
      <c r="I117" s="36" t="s">
        <v>684</v>
      </c>
      <c r="J117" s="36" t="s">
        <v>724</v>
      </c>
      <c r="K117" s="36" t="s">
        <v>686</v>
      </c>
      <c r="L117" s="37" t="s">
        <v>708</v>
      </c>
      <c r="M117" s="36" t="s">
        <v>725</v>
      </c>
      <c r="N117" s="36" t="s">
        <v>726</v>
      </c>
      <c r="O117" s="36" t="s">
        <v>90</v>
      </c>
      <c r="P117" s="36">
        <v>3</v>
      </c>
      <c r="Q117" s="36" t="s">
        <v>208</v>
      </c>
      <c r="R117" s="36" t="s">
        <v>690</v>
      </c>
      <c r="S117" s="36" t="s">
        <v>89</v>
      </c>
      <c r="T117" s="36" t="s">
        <v>188</v>
      </c>
      <c r="U117" s="36" t="s">
        <v>691</v>
      </c>
      <c r="V117" s="38">
        <v>0.69097222222222199</v>
      </c>
      <c r="W117" s="38">
        <v>0.77083333333333304</v>
      </c>
      <c r="X117" s="36" t="s">
        <v>230</v>
      </c>
      <c r="Y117" s="36" t="s">
        <v>89</v>
      </c>
      <c r="Z117" s="36" t="s">
        <v>95</v>
      </c>
      <c r="AA117" s="36" t="s">
        <v>103</v>
      </c>
      <c r="AB117" s="36" t="s">
        <v>96</v>
      </c>
      <c r="AC117" s="36" t="s">
        <v>89</v>
      </c>
      <c r="AD117" s="36" t="s">
        <v>89</v>
      </c>
      <c r="AE117" s="36" t="s">
        <v>89</v>
      </c>
      <c r="AF117" s="36" t="s">
        <v>89</v>
      </c>
      <c r="AG117" s="36" t="s">
        <v>89</v>
      </c>
      <c r="AH117" s="36" t="s">
        <v>89</v>
      </c>
      <c r="AI117" s="36" t="s">
        <v>89</v>
      </c>
      <c r="AJ117" s="36" t="s">
        <v>89</v>
      </c>
      <c r="AK117" s="36" t="s">
        <v>89</v>
      </c>
      <c r="AL117" s="36" t="s">
        <v>692</v>
      </c>
      <c r="AM117" s="36" t="s">
        <v>693</v>
      </c>
    </row>
    <row r="118" spans="1:39" ht="14.25" hidden="1" customHeight="1">
      <c r="A118" s="4">
        <v>113</v>
      </c>
      <c r="B118" s="36" t="s">
        <v>727</v>
      </c>
      <c r="C118" s="36" t="s">
        <v>728</v>
      </c>
      <c r="D118" s="36" t="s">
        <v>729</v>
      </c>
      <c r="E118" s="36" t="s">
        <v>80</v>
      </c>
      <c r="F118" s="36" t="s">
        <v>682</v>
      </c>
      <c r="G118" s="36" t="s">
        <v>683</v>
      </c>
      <c r="H118" s="36" t="s">
        <v>83</v>
      </c>
      <c r="I118" s="36" t="s">
        <v>684</v>
      </c>
      <c r="J118" s="36" t="s">
        <v>724</v>
      </c>
      <c r="K118" s="36" t="s">
        <v>686</v>
      </c>
      <c r="L118" s="37" t="s">
        <v>708</v>
      </c>
      <c r="M118" s="36" t="s">
        <v>730</v>
      </c>
      <c r="N118" s="36" t="s">
        <v>731</v>
      </c>
      <c r="O118" s="36" t="s">
        <v>90</v>
      </c>
      <c r="P118" s="36">
        <v>3</v>
      </c>
      <c r="Q118" s="36" t="s">
        <v>208</v>
      </c>
      <c r="R118" s="36" t="s">
        <v>690</v>
      </c>
      <c r="S118" s="36" t="s">
        <v>89</v>
      </c>
      <c r="T118" s="36" t="s">
        <v>188</v>
      </c>
      <c r="U118" s="36" t="s">
        <v>691</v>
      </c>
      <c r="V118" s="38">
        <v>0.69097222222222199</v>
      </c>
      <c r="W118" s="38">
        <v>0.77083333333333304</v>
      </c>
      <c r="X118" s="36" t="s">
        <v>230</v>
      </c>
      <c r="Y118" s="36" t="s">
        <v>89</v>
      </c>
      <c r="Z118" s="36" t="s">
        <v>95</v>
      </c>
      <c r="AA118" s="36" t="s">
        <v>103</v>
      </c>
      <c r="AB118" s="36" t="s">
        <v>96</v>
      </c>
      <c r="AC118" s="36" t="s">
        <v>89</v>
      </c>
      <c r="AD118" s="36" t="s">
        <v>89</v>
      </c>
      <c r="AE118" s="36" t="s">
        <v>89</v>
      </c>
      <c r="AF118" s="36" t="s">
        <v>89</v>
      </c>
      <c r="AG118" s="36" t="s">
        <v>89</v>
      </c>
      <c r="AH118" s="36" t="s">
        <v>89</v>
      </c>
      <c r="AI118" s="36" t="s">
        <v>89</v>
      </c>
      <c r="AJ118" s="36" t="s">
        <v>89</v>
      </c>
      <c r="AK118" s="36" t="s">
        <v>89</v>
      </c>
      <c r="AL118" s="36" t="s">
        <v>692</v>
      </c>
      <c r="AM118" s="36" t="s">
        <v>693</v>
      </c>
    </row>
    <row r="119" spans="1:39" ht="14.25" hidden="1" customHeight="1">
      <c r="A119" s="4">
        <v>114</v>
      </c>
      <c r="B119" s="36" t="s">
        <v>732</v>
      </c>
      <c r="C119" s="36" t="s">
        <v>733</v>
      </c>
      <c r="D119" s="36" t="s">
        <v>734</v>
      </c>
      <c r="E119" s="36" t="s">
        <v>80</v>
      </c>
      <c r="F119" s="36" t="s">
        <v>682</v>
      </c>
      <c r="G119" s="36" t="s">
        <v>683</v>
      </c>
      <c r="H119" s="36" t="s">
        <v>83</v>
      </c>
      <c r="I119" s="36" t="s">
        <v>684</v>
      </c>
      <c r="J119" s="36" t="s">
        <v>724</v>
      </c>
      <c r="K119" s="36" t="s">
        <v>686</v>
      </c>
      <c r="L119" s="37" t="s">
        <v>708</v>
      </c>
      <c r="M119" s="36" t="s">
        <v>735</v>
      </c>
      <c r="N119" s="36" t="s">
        <v>736</v>
      </c>
      <c r="O119" s="36" t="s">
        <v>90</v>
      </c>
      <c r="P119" s="36">
        <v>3</v>
      </c>
      <c r="Q119" s="36" t="s">
        <v>208</v>
      </c>
      <c r="R119" s="36" t="s">
        <v>690</v>
      </c>
      <c r="S119" s="36" t="s">
        <v>89</v>
      </c>
      <c r="T119" s="36" t="s">
        <v>188</v>
      </c>
      <c r="U119" s="36" t="s">
        <v>691</v>
      </c>
      <c r="V119" s="38">
        <v>0.69097222222222199</v>
      </c>
      <c r="W119" s="38">
        <v>0.77083333333333304</v>
      </c>
      <c r="X119" s="36" t="s">
        <v>230</v>
      </c>
      <c r="Y119" s="36" t="s">
        <v>89</v>
      </c>
      <c r="Z119" s="36" t="s">
        <v>95</v>
      </c>
      <c r="AA119" s="36" t="s">
        <v>103</v>
      </c>
      <c r="AB119" s="36" t="s">
        <v>96</v>
      </c>
      <c r="AC119" s="36" t="s">
        <v>89</v>
      </c>
      <c r="AD119" s="36" t="s">
        <v>89</v>
      </c>
      <c r="AE119" s="36" t="s">
        <v>89</v>
      </c>
      <c r="AF119" s="36" t="s">
        <v>89</v>
      </c>
      <c r="AG119" s="36" t="s">
        <v>89</v>
      </c>
      <c r="AH119" s="36" t="s">
        <v>89</v>
      </c>
      <c r="AI119" s="36" t="s">
        <v>89</v>
      </c>
      <c r="AJ119" s="36" t="s">
        <v>89</v>
      </c>
      <c r="AK119" s="36" t="s">
        <v>89</v>
      </c>
      <c r="AL119" s="36" t="s">
        <v>692</v>
      </c>
      <c r="AM119" s="36" t="s">
        <v>693</v>
      </c>
    </row>
    <row r="120" spans="1:39" ht="14.25" hidden="1" customHeight="1">
      <c r="A120" s="4">
        <v>115</v>
      </c>
      <c r="B120" s="12" t="s">
        <v>737</v>
      </c>
      <c r="C120" s="12" t="s">
        <v>738</v>
      </c>
      <c r="D120" s="12" t="s">
        <v>739</v>
      </c>
      <c r="E120" s="12" t="s">
        <v>80</v>
      </c>
      <c r="F120" s="12" t="s">
        <v>682</v>
      </c>
      <c r="G120" s="12" t="s">
        <v>683</v>
      </c>
      <c r="H120" s="12" t="s">
        <v>83</v>
      </c>
      <c r="I120" s="12" t="s">
        <v>684</v>
      </c>
      <c r="J120" s="12" t="s">
        <v>685</v>
      </c>
      <c r="K120" s="12" t="s">
        <v>274</v>
      </c>
      <c r="L120" s="13" t="s">
        <v>740</v>
      </c>
      <c r="M120" s="12" t="s">
        <v>741</v>
      </c>
      <c r="N120" s="12" t="s">
        <v>89</v>
      </c>
      <c r="O120" s="12" t="s">
        <v>90</v>
      </c>
      <c r="P120" s="12">
        <v>0.22</v>
      </c>
      <c r="Q120" s="12" t="s">
        <v>187</v>
      </c>
      <c r="R120" s="12">
        <v>3</v>
      </c>
      <c r="S120" s="12" t="s">
        <v>208</v>
      </c>
      <c r="T120" s="12" t="s">
        <v>188</v>
      </c>
      <c r="U120" s="12">
        <v>100</v>
      </c>
      <c r="V120" s="14">
        <v>0.41944444444444401</v>
      </c>
      <c r="W120" s="14">
        <v>0.50347222222222199</v>
      </c>
      <c r="X120" s="12" t="s">
        <v>189</v>
      </c>
      <c r="Y120" s="12" t="s">
        <v>89</v>
      </c>
      <c r="Z120" s="12" t="s">
        <v>95</v>
      </c>
      <c r="AA120" s="12" t="s">
        <v>103</v>
      </c>
      <c r="AB120" s="12" t="s">
        <v>96</v>
      </c>
      <c r="AC120" s="12" t="s">
        <v>89</v>
      </c>
      <c r="AD120" s="12" t="s">
        <v>89</v>
      </c>
      <c r="AE120" s="12" t="s">
        <v>89</v>
      </c>
      <c r="AF120" s="12" t="s">
        <v>89</v>
      </c>
      <c r="AG120" s="12" t="s">
        <v>89</v>
      </c>
      <c r="AH120" s="12" t="s">
        <v>89</v>
      </c>
      <c r="AI120" s="12" t="s">
        <v>89</v>
      </c>
      <c r="AJ120" s="12" t="s">
        <v>89</v>
      </c>
      <c r="AK120" s="12" t="s">
        <v>89</v>
      </c>
      <c r="AL120" s="12" t="s">
        <v>692</v>
      </c>
      <c r="AM120" s="12" t="s">
        <v>693</v>
      </c>
    </row>
    <row r="121" spans="1:39" ht="14.25" hidden="1" customHeight="1">
      <c r="A121" s="4">
        <v>116</v>
      </c>
      <c r="B121" s="12" t="s">
        <v>742</v>
      </c>
      <c r="C121" s="12" t="s">
        <v>743</v>
      </c>
      <c r="D121" s="12" t="s">
        <v>744</v>
      </c>
      <c r="E121" s="12" t="s">
        <v>80</v>
      </c>
      <c r="F121" s="12" t="s">
        <v>682</v>
      </c>
      <c r="G121" s="12" t="s">
        <v>683</v>
      </c>
      <c r="H121" s="12" t="s">
        <v>83</v>
      </c>
      <c r="I121" s="12" t="s">
        <v>684</v>
      </c>
      <c r="J121" s="12" t="s">
        <v>707</v>
      </c>
      <c r="K121" s="12" t="s">
        <v>274</v>
      </c>
      <c r="L121" s="13" t="s">
        <v>745</v>
      </c>
      <c r="M121" s="12" t="s">
        <v>746</v>
      </c>
      <c r="N121" s="12" t="s">
        <v>89</v>
      </c>
      <c r="O121" s="12" t="s">
        <v>90</v>
      </c>
      <c r="P121" s="12">
        <v>0.22</v>
      </c>
      <c r="Q121" s="12" t="s">
        <v>187</v>
      </c>
      <c r="R121" s="12">
        <v>3</v>
      </c>
      <c r="S121" s="12" t="s">
        <v>208</v>
      </c>
      <c r="T121" s="12" t="s">
        <v>188</v>
      </c>
      <c r="U121" s="12">
        <v>50</v>
      </c>
      <c r="V121" s="14">
        <v>0.69097222222222199</v>
      </c>
      <c r="W121" s="14">
        <v>0.77083333333333304</v>
      </c>
      <c r="X121" s="12" t="s">
        <v>189</v>
      </c>
      <c r="Y121" s="12" t="s">
        <v>89</v>
      </c>
      <c r="Z121" s="12" t="s">
        <v>95</v>
      </c>
      <c r="AA121" s="12" t="s">
        <v>103</v>
      </c>
      <c r="AB121" s="12" t="s">
        <v>96</v>
      </c>
      <c r="AC121" s="12" t="s">
        <v>89</v>
      </c>
      <c r="AD121" s="12" t="s">
        <v>89</v>
      </c>
      <c r="AE121" s="12" t="s">
        <v>89</v>
      </c>
      <c r="AF121" s="12" t="s">
        <v>89</v>
      </c>
      <c r="AG121" s="12" t="s">
        <v>89</v>
      </c>
      <c r="AH121" s="12" t="s">
        <v>89</v>
      </c>
      <c r="AI121" s="12" t="s">
        <v>89</v>
      </c>
      <c r="AJ121" s="12" t="s">
        <v>89</v>
      </c>
      <c r="AK121" s="12" t="s">
        <v>89</v>
      </c>
      <c r="AL121" s="12" t="s">
        <v>692</v>
      </c>
      <c r="AM121" s="12" t="s">
        <v>693</v>
      </c>
    </row>
    <row r="122" spans="1:39" ht="14.25" hidden="1" customHeight="1">
      <c r="A122" s="4">
        <v>117</v>
      </c>
      <c r="B122" s="12" t="s">
        <v>747</v>
      </c>
      <c r="C122" s="12" t="s">
        <v>748</v>
      </c>
      <c r="D122" s="12" t="s">
        <v>749</v>
      </c>
      <c r="E122" s="12" t="s">
        <v>80</v>
      </c>
      <c r="F122" s="12" t="s">
        <v>682</v>
      </c>
      <c r="G122" s="12" t="s">
        <v>683</v>
      </c>
      <c r="H122" s="12" t="s">
        <v>83</v>
      </c>
      <c r="I122" s="12" t="s">
        <v>684</v>
      </c>
      <c r="J122" s="12" t="s">
        <v>724</v>
      </c>
      <c r="K122" s="12" t="s">
        <v>274</v>
      </c>
      <c r="L122" s="13" t="s">
        <v>745</v>
      </c>
      <c r="M122" s="12" t="s">
        <v>750</v>
      </c>
      <c r="N122" s="12" t="s">
        <v>89</v>
      </c>
      <c r="O122" s="12" t="s">
        <v>90</v>
      </c>
      <c r="P122" s="12">
        <v>0.22</v>
      </c>
      <c r="Q122" s="12" t="s">
        <v>187</v>
      </c>
      <c r="R122" s="12">
        <v>3</v>
      </c>
      <c r="S122" s="12" t="s">
        <v>208</v>
      </c>
      <c r="T122" s="12" t="s">
        <v>188</v>
      </c>
      <c r="U122" s="12">
        <v>50</v>
      </c>
      <c r="V122" s="14">
        <v>0.69097222222222199</v>
      </c>
      <c r="W122" s="14">
        <v>0.77083333333333304</v>
      </c>
      <c r="X122" s="12" t="s">
        <v>189</v>
      </c>
      <c r="Y122" s="12" t="s">
        <v>89</v>
      </c>
      <c r="Z122" s="12" t="s">
        <v>95</v>
      </c>
      <c r="AA122" s="12" t="s">
        <v>103</v>
      </c>
      <c r="AB122" s="12" t="s">
        <v>96</v>
      </c>
      <c r="AC122" s="12" t="s">
        <v>89</v>
      </c>
      <c r="AD122" s="12" t="s">
        <v>89</v>
      </c>
      <c r="AE122" s="12" t="s">
        <v>89</v>
      </c>
      <c r="AF122" s="12" t="s">
        <v>89</v>
      </c>
      <c r="AG122" s="12" t="s">
        <v>89</v>
      </c>
      <c r="AH122" s="12" t="s">
        <v>89</v>
      </c>
      <c r="AI122" s="12" t="s">
        <v>89</v>
      </c>
      <c r="AJ122" s="12" t="s">
        <v>89</v>
      </c>
      <c r="AK122" s="12" t="s">
        <v>89</v>
      </c>
      <c r="AL122" s="12" t="s">
        <v>692</v>
      </c>
      <c r="AM122" s="12" t="s">
        <v>693</v>
      </c>
    </row>
    <row r="123" spans="1:39" ht="14.25" hidden="1" customHeight="1">
      <c r="A123" s="4">
        <v>118</v>
      </c>
      <c r="B123" s="6" t="s">
        <v>751</v>
      </c>
      <c r="C123" s="6" t="s">
        <v>752</v>
      </c>
      <c r="D123" s="6" t="s">
        <v>753</v>
      </c>
      <c r="E123" s="6" t="s">
        <v>80</v>
      </c>
      <c r="F123" s="6" t="s">
        <v>682</v>
      </c>
      <c r="G123" s="6" t="s">
        <v>683</v>
      </c>
      <c r="H123" s="6" t="s">
        <v>83</v>
      </c>
      <c r="I123" s="6" t="s">
        <v>684</v>
      </c>
      <c r="J123" s="6" t="s">
        <v>754</v>
      </c>
      <c r="K123" s="6" t="s">
        <v>184</v>
      </c>
      <c r="L123" s="7" t="s">
        <v>755</v>
      </c>
      <c r="M123" s="6" t="s">
        <v>756</v>
      </c>
      <c r="N123" s="6" t="s">
        <v>89</v>
      </c>
      <c r="O123" s="6" t="s">
        <v>90</v>
      </c>
      <c r="P123" s="6">
        <v>0.22</v>
      </c>
      <c r="Q123" s="6" t="s">
        <v>187</v>
      </c>
      <c r="R123" s="6" t="s">
        <v>92</v>
      </c>
      <c r="S123" s="6" t="s">
        <v>89</v>
      </c>
      <c r="T123" s="6" t="s">
        <v>757</v>
      </c>
      <c r="U123" s="6">
        <v>10</v>
      </c>
      <c r="V123" s="8">
        <v>0.43055555555555602</v>
      </c>
      <c r="W123" s="8">
        <v>0.43472222222222201</v>
      </c>
      <c r="X123" s="6" t="s">
        <v>189</v>
      </c>
      <c r="Y123" s="6" t="s">
        <v>89</v>
      </c>
      <c r="Z123" s="6" t="s">
        <v>95</v>
      </c>
      <c r="AA123" s="6" t="s">
        <v>103</v>
      </c>
      <c r="AB123" s="6" t="s">
        <v>96</v>
      </c>
      <c r="AC123" s="6" t="s">
        <v>89</v>
      </c>
      <c r="AD123" s="6" t="s">
        <v>89</v>
      </c>
      <c r="AE123" s="6" t="s">
        <v>89</v>
      </c>
      <c r="AF123" s="6" t="s">
        <v>89</v>
      </c>
      <c r="AG123" s="6" t="s">
        <v>89</v>
      </c>
      <c r="AH123" s="6" t="s">
        <v>89</v>
      </c>
      <c r="AI123" s="6" t="s">
        <v>89</v>
      </c>
      <c r="AJ123" s="6" t="s">
        <v>89</v>
      </c>
      <c r="AK123" s="6" t="s">
        <v>89</v>
      </c>
      <c r="AL123" s="6" t="s">
        <v>692</v>
      </c>
      <c r="AM123" s="6" t="s">
        <v>758</v>
      </c>
    </row>
    <row r="124" spans="1:39" ht="14.25" hidden="1" customHeight="1">
      <c r="A124" s="4">
        <v>119</v>
      </c>
      <c r="B124" s="6" t="s">
        <v>759</v>
      </c>
      <c r="C124" s="6" t="s">
        <v>760</v>
      </c>
      <c r="D124" s="6" t="s">
        <v>761</v>
      </c>
      <c r="E124" s="6" t="s">
        <v>80</v>
      </c>
      <c r="F124" s="6" t="s">
        <v>682</v>
      </c>
      <c r="G124" s="6" t="s">
        <v>683</v>
      </c>
      <c r="H124" s="6" t="s">
        <v>83</v>
      </c>
      <c r="I124" s="6" t="s">
        <v>684</v>
      </c>
      <c r="J124" s="6" t="s">
        <v>762</v>
      </c>
      <c r="K124" s="6" t="s">
        <v>184</v>
      </c>
      <c r="L124" s="7" t="s">
        <v>763</v>
      </c>
      <c r="M124" s="6" t="s">
        <v>764</v>
      </c>
      <c r="N124" s="6" t="s">
        <v>89</v>
      </c>
      <c r="O124" s="6" t="s">
        <v>90</v>
      </c>
      <c r="P124" s="6">
        <v>0.22</v>
      </c>
      <c r="Q124" s="6" t="s">
        <v>187</v>
      </c>
      <c r="R124" s="6" t="s">
        <v>92</v>
      </c>
      <c r="S124" s="6" t="s">
        <v>89</v>
      </c>
      <c r="T124" s="6" t="s">
        <v>757</v>
      </c>
      <c r="U124" s="6">
        <v>10</v>
      </c>
      <c r="V124" s="8">
        <v>0.45624999999999999</v>
      </c>
      <c r="W124" s="8">
        <v>0.46041666666666697</v>
      </c>
      <c r="X124" s="6" t="s">
        <v>189</v>
      </c>
      <c r="Y124" s="6" t="s">
        <v>89</v>
      </c>
      <c r="Z124" s="6" t="s">
        <v>95</v>
      </c>
      <c r="AA124" s="6" t="s">
        <v>103</v>
      </c>
      <c r="AB124" s="6" t="s">
        <v>96</v>
      </c>
      <c r="AC124" s="6" t="s">
        <v>89</v>
      </c>
      <c r="AD124" s="6" t="s">
        <v>89</v>
      </c>
      <c r="AE124" s="6" t="s">
        <v>89</v>
      </c>
      <c r="AF124" s="6" t="s">
        <v>89</v>
      </c>
      <c r="AG124" s="6" t="s">
        <v>89</v>
      </c>
      <c r="AH124" s="6" t="s">
        <v>89</v>
      </c>
      <c r="AI124" s="6" t="s">
        <v>89</v>
      </c>
      <c r="AJ124" s="6" t="s">
        <v>89</v>
      </c>
      <c r="AK124" s="6" t="s">
        <v>89</v>
      </c>
      <c r="AL124" s="6" t="s">
        <v>692</v>
      </c>
      <c r="AM124" s="6" t="s">
        <v>758</v>
      </c>
    </row>
    <row r="125" spans="1:39" ht="14.25" hidden="1" customHeight="1">
      <c r="A125" s="4">
        <v>120</v>
      </c>
      <c r="B125" s="6" t="s">
        <v>765</v>
      </c>
      <c r="C125" s="6" t="s">
        <v>766</v>
      </c>
      <c r="D125" s="6" t="s">
        <v>767</v>
      </c>
      <c r="E125" s="6" t="s">
        <v>80</v>
      </c>
      <c r="F125" s="6" t="s">
        <v>682</v>
      </c>
      <c r="G125" s="6" t="s">
        <v>683</v>
      </c>
      <c r="H125" s="6" t="s">
        <v>83</v>
      </c>
      <c r="I125" s="6" t="s">
        <v>684</v>
      </c>
      <c r="J125" s="6" t="s">
        <v>754</v>
      </c>
      <c r="K125" s="6" t="s">
        <v>184</v>
      </c>
      <c r="L125" s="7" t="s">
        <v>768</v>
      </c>
      <c r="M125" s="6" t="s">
        <v>769</v>
      </c>
      <c r="N125" s="6" t="s">
        <v>89</v>
      </c>
      <c r="O125" s="6" t="s">
        <v>90</v>
      </c>
      <c r="P125" s="6">
        <v>0.22</v>
      </c>
      <c r="Q125" s="6" t="s">
        <v>187</v>
      </c>
      <c r="R125" s="6" t="s">
        <v>92</v>
      </c>
      <c r="S125" s="6" t="s">
        <v>89</v>
      </c>
      <c r="T125" s="6" t="s">
        <v>757</v>
      </c>
      <c r="U125" s="6">
        <v>10</v>
      </c>
      <c r="V125" s="8">
        <v>0.43472222222222201</v>
      </c>
      <c r="W125" s="8">
        <v>0.44027777777777799</v>
      </c>
      <c r="X125" s="6" t="s">
        <v>189</v>
      </c>
      <c r="Y125" s="6" t="s">
        <v>89</v>
      </c>
      <c r="Z125" s="6" t="s">
        <v>95</v>
      </c>
      <c r="AA125" s="6" t="s">
        <v>103</v>
      </c>
      <c r="AB125" s="6" t="s">
        <v>96</v>
      </c>
      <c r="AC125" s="6" t="s">
        <v>89</v>
      </c>
      <c r="AD125" s="6" t="s">
        <v>89</v>
      </c>
      <c r="AE125" s="6" t="s">
        <v>89</v>
      </c>
      <c r="AF125" s="6" t="s">
        <v>89</v>
      </c>
      <c r="AG125" s="6" t="s">
        <v>89</v>
      </c>
      <c r="AH125" s="6" t="s">
        <v>89</v>
      </c>
      <c r="AI125" s="6" t="s">
        <v>89</v>
      </c>
      <c r="AJ125" s="6" t="s">
        <v>89</v>
      </c>
      <c r="AK125" s="6" t="s">
        <v>89</v>
      </c>
      <c r="AL125" s="6" t="s">
        <v>692</v>
      </c>
      <c r="AM125" s="6" t="s">
        <v>758</v>
      </c>
    </row>
    <row r="126" spans="1:39" ht="14.25" hidden="1" customHeight="1">
      <c r="A126" s="4">
        <v>121</v>
      </c>
      <c r="B126" s="6" t="s">
        <v>770</v>
      </c>
      <c r="C126" s="6" t="s">
        <v>771</v>
      </c>
      <c r="D126" s="6" t="s">
        <v>772</v>
      </c>
      <c r="E126" s="6" t="s">
        <v>80</v>
      </c>
      <c r="F126" s="6" t="s">
        <v>682</v>
      </c>
      <c r="G126" s="6" t="s">
        <v>683</v>
      </c>
      <c r="H126" s="6" t="s">
        <v>83</v>
      </c>
      <c r="I126" s="6" t="s">
        <v>684</v>
      </c>
      <c r="J126" s="6" t="s">
        <v>773</v>
      </c>
      <c r="K126" s="6" t="s">
        <v>184</v>
      </c>
      <c r="L126" s="7" t="s">
        <v>774</v>
      </c>
      <c r="M126" s="6" t="s">
        <v>775</v>
      </c>
      <c r="N126" s="6" t="s">
        <v>89</v>
      </c>
      <c r="O126" s="6" t="s">
        <v>90</v>
      </c>
      <c r="P126" s="6">
        <v>0.22</v>
      </c>
      <c r="Q126" s="6" t="s">
        <v>187</v>
      </c>
      <c r="R126" s="6" t="s">
        <v>92</v>
      </c>
      <c r="S126" s="6" t="s">
        <v>89</v>
      </c>
      <c r="T126" s="6" t="s">
        <v>757</v>
      </c>
      <c r="U126" s="6">
        <v>10</v>
      </c>
      <c r="V126" s="8">
        <v>0.43402777777777801</v>
      </c>
      <c r="W126" s="8">
        <v>0.438194444444444</v>
      </c>
      <c r="X126" s="6" t="s">
        <v>189</v>
      </c>
      <c r="Y126" s="6" t="s">
        <v>89</v>
      </c>
      <c r="Z126" s="6" t="s">
        <v>95</v>
      </c>
      <c r="AA126" s="6" t="s">
        <v>103</v>
      </c>
      <c r="AB126" s="6" t="s">
        <v>96</v>
      </c>
      <c r="AC126" s="6" t="s">
        <v>89</v>
      </c>
      <c r="AD126" s="6" t="s">
        <v>89</v>
      </c>
      <c r="AE126" s="6" t="s">
        <v>89</v>
      </c>
      <c r="AF126" s="6" t="s">
        <v>89</v>
      </c>
      <c r="AG126" s="6" t="s">
        <v>89</v>
      </c>
      <c r="AH126" s="6" t="s">
        <v>89</v>
      </c>
      <c r="AI126" s="6" t="s">
        <v>89</v>
      </c>
      <c r="AJ126" s="6" t="s">
        <v>89</v>
      </c>
      <c r="AK126" s="6" t="s">
        <v>89</v>
      </c>
      <c r="AL126" s="6" t="s">
        <v>692</v>
      </c>
      <c r="AM126" s="6" t="s">
        <v>758</v>
      </c>
    </row>
    <row r="127" spans="1:39" ht="14.25" hidden="1" customHeight="1">
      <c r="A127" s="4">
        <v>122</v>
      </c>
      <c r="B127" s="6" t="s">
        <v>776</v>
      </c>
      <c r="C127" s="6" t="s">
        <v>777</v>
      </c>
      <c r="D127" s="6" t="s">
        <v>778</v>
      </c>
      <c r="E127" s="6" t="s">
        <v>80</v>
      </c>
      <c r="F127" s="6" t="s">
        <v>682</v>
      </c>
      <c r="G127" s="6" t="s">
        <v>683</v>
      </c>
      <c r="H127" s="6" t="s">
        <v>83</v>
      </c>
      <c r="I127" s="6" t="s">
        <v>684</v>
      </c>
      <c r="J127" s="6" t="s">
        <v>779</v>
      </c>
      <c r="K127" s="6" t="s">
        <v>184</v>
      </c>
      <c r="L127" s="7" t="s">
        <v>780</v>
      </c>
      <c r="M127" s="6" t="s">
        <v>781</v>
      </c>
      <c r="N127" s="6" t="s">
        <v>89</v>
      </c>
      <c r="O127" s="6" t="s">
        <v>90</v>
      </c>
      <c r="P127" s="6">
        <v>0.22</v>
      </c>
      <c r="Q127" s="6" t="s">
        <v>187</v>
      </c>
      <c r="R127" s="6" t="s">
        <v>92</v>
      </c>
      <c r="S127" s="6" t="s">
        <v>89</v>
      </c>
      <c r="T127" s="6" t="s">
        <v>757</v>
      </c>
      <c r="U127" s="6">
        <v>10</v>
      </c>
      <c r="V127" s="8">
        <v>0.43402777777777801</v>
      </c>
      <c r="W127" s="8">
        <v>0.44236111111111098</v>
      </c>
      <c r="X127" s="6" t="s">
        <v>189</v>
      </c>
      <c r="Y127" s="6" t="s">
        <v>89</v>
      </c>
      <c r="Z127" s="6" t="s">
        <v>95</v>
      </c>
      <c r="AA127" s="6" t="s">
        <v>103</v>
      </c>
      <c r="AB127" s="6" t="s">
        <v>96</v>
      </c>
      <c r="AC127" s="6" t="s">
        <v>89</v>
      </c>
      <c r="AD127" s="6" t="s">
        <v>89</v>
      </c>
      <c r="AE127" s="6" t="s">
        <v>89</v>
      </c>
      <c r="AF127" s="6" t="s">
        <v>89</v>
      </c>
      <c r="AG127" s="6" t="s">
        <v>89</v>
      </c>
      <c r="AH127" s="6" t="s">
        <v>89</v>
      </c>
      <c r="AI127" s="6" t="s">
        <v>89</v>
      </c>
      <c r="AJ127" s="6" t="s">
        <v>89</v>
      </c>
      <c r="AK127" s="6" t="s">
        <v>89</v>
      </c>
      <c r="AL127" s="6" t="s">
        <v>692</v>
      </c>
      <c r="AM127" s="6" t="s">
        <v>758</v>
      </c>
    </row>
    <row r="128" spans="1:39" ht="14.25" hidden="1" customHeight="1">
      <c r="A128" s="4">
        <v>123</v>
      </c>
      <c r="B128" s="6" t="s">
        <v>782</v>
      </c>
      <c r="C128" s="6" t="s">
        <v>783</v>
      </c>
      <c r="D128" s="6" t="s">
        <v>784</v>
      </c>
      <c r="E128" s="6" t="s">
        <v>80</v>
      </c>
      <c r="F128" s="6" t="s">
        <v>682</v>
      </c>
      <c r="G128" s="6" t="s">
        <v>683</v>
      </c>
      <c r="H128" s="6" t="s">
        <v>83</v>
      </c>
      <c r="I128" s="6" t="s">
        <v>684</v>
      </c>
      <c r="J128" s="6" t="s">
        <v>773</v>
      </c>
      <c r="K128" s="6" t="s">
        <v>184</v>
      </c>
      <c r="L128" s="7" t="s">
        <v>785</v>
      </c>
      <c r="M128" s="6" t="s">
        <v>786</v>
      </c>
      <c r="N128" s="6" t="s">
        <v>89</v>
      </c>
      <c r="O128" s="6" t="s">
        <v>90</v>
      </c>
      <c r="P128" s="6">
        <v>0.22</v>
      </c>
      <c r="Q128" s="6" t="s">
        <v>187</v>
      </c>
      <c r="R128" s="6" t="s">
        <v>92</v>
      </c>
      <c r="S128" s="6" t="s">
        <v>89</v>
      </c>
      <c r="T128" s="6" t="s">
        <v>757</v>
      </c>
      <c r="U128" s="6">
        <v>10</v>
      </c>
      <c r="V128" s="8">
        <v>0.44166666666666698</v>
      </c>
      <c r="W128" s="8">
        <v>0.44444444444444398</v>
      </c>
      <c r="X128" s="6" t="s">
        <v>189</v>
      </c>
      <c r="Y128" s="6" t="s">
        <v>89</v>
      </c>
      <c r="Z128" s="6" t="s">
        <v>95</v>
      </c>
      <c r="AA128" s="6" t="s">
        <v>103</v>
      </c>
      <c r="AB128" s="6" t="s">
        <v>96</v>
      </c>
      <c r="AC128" s="6" t="s">
        <v>89</v>
      </c>
      <c r="AD128" s="6" t="s">
        <v>89</v>
      </c>
      <c r="AE128" s="6" t="s">
        <v>89</v>
      </c>
      <c r="AF128" s="6" t="s">
        <v>89</v>
      </c>
      <c r="AG128" s="6" t="s">
        <v>89</v>
      </c>
      <c r="AH128" s="6" t="s">
        <v>89</v>
      </c>
      <c r="AI128" s="6" t="s">
        <v>89</v>
      </c>
      <c r="AJ128" s="6" t="s">
        <v>89</v>
      </c>
      <c r="AK128" s="6" t="s">
        <v>89</v>
      </c>
      <c r="AL128" s="6" t="s">
        <v>692</v>
      </c>
      <c r="AM128" s="6" t="s">
        <v>758</v>
      </c>
    </row>
    <row r="129" spans="1:39" ht="14.25" hidden="1" customHeight="1">
      <c r="A129" s="4">
        <v>124</v>
      </c>
      <c r="B129" s="6" t="s">
        <v>787</v>
      </c>
      <c r="C129" s="6" t="s">
        <v>788</v>
      </c>
      <c r="D129" s="6" t="s">
        <v>789</v>
      </c>
      <c r="E129" s="6" t="s">
        <v>80</v>
      </c>
      <c r="F129" s="6" t="s">
        <v>682</v>
      </c>
      <c r="G129" s="6" t="s">
        <v>683</v>
      </c>
      <c r="H129" s="6" t="s">
        <v>83</v>
      </c>
      <c r="I129" s="6" t="s">
        <v>684</v>
      </c>
      <c r="J129" s="6" t="s">
        <v>779</v>
      </c>
      <c r="K129" s="6" t="s">
        <v>184</v>
      </c>
      <c r="L129" s="7" t="s">
        <v>790</v>
      </c>
      <c r="M129" s="6" t="s">
        <v>791</v>
      </c>
      <c r="N129" s="6" t="s">
        <v>89</v>
      </c>
      <c r="O129" s="6" t="s">
        <v>90</v>
      </c>
      <c r="P129" s="6">
        <v>0.22</v>
      </c>
      <c r="Q129" s="6" t="s">
        <v>187</v>
      </c>
      <c r="R129" s="6" t="s">
        <v>92</v>
      </c>
      <c r="S129" s="6" t="s">
        <v>89</v>
      </c>
      <c r="T129" s="6" t="s">
        <v>757</v>
      </c>
      <c r="U129" s="6">
        <v>10</v>
      </c>
      <c r="V129" s="8">
        <v>0.44791666666666702</v>
      </c>
      <c r="W129" s="8">
        <v>0.45694444444444399</v>
      </c>
      <c r="X129" s="6" t="s">
        <v>189</v>
      </c>
      <c r="Y129" s="6" t="s">
        <v>89</v>
      </c>
      <c r="Z129" s="6" t="s">
        <v>95</v>
      </c>
      <c r="AA129" s="6" t="s">
        <v>103</v>
      </c>
      <c r="AB129" s="6" t="s">
        <v>96</v>
      </c>
      <c r="AC129" s="6" t="s">
        <v>89</v>
      </c>
      <c r="AD129" s="6" t="s">
        <v>89</v>
      </c>
      <c r="AE129" s="6" t="s">
        <v>89</v>
      </c>
      <c r="AF129" s="6" t="s">
        <v>89</v>
      </c>
      <c r="AG129" s="6" t="s">
        <v>89</v>
      </c>
      <c r="AH129" s="6" t="s">
        <v>89</v>
      </c>
      <c r="AI129" s="6" t="s">
        <v>89</v>
      </c>
      <c r="AJ129" s="6" t="s">
        <v>89</v>
      </c>
      <c r="AK129" s="6" t="s">
        <v>89</v>
      </c>
      <c r="AL129" s="6" t="s">
        <v>692</v>
      </c>
      <c r="AM129" s="6" t="s">
        <v>758</v>
      </c>
    </row>
    <row r="130" spans="1:39" ht="14.25" hidden="1" customHeight="1">
      <c r="A130" s="4">
        <v>125</v>
      </c>
      <c r="B130" s="6" t="s">
        <v>792</v>
      </c>
      <c r="C130" s="6" t="s">
        <v>793</v>
      </c>
      <c r="D130" s="6" t="s">
        <v>794</v>
      </c>
      <c r="E130" s="6" t="s">
        <v>80</v>
      </c>
      <c r="F130" s="6" t="s">
        <v>682</v>
      </c>
      <c r="G130" s="6" t="s">
        <v>683</v>
      </c>
      <c r="H130" s="6" t="s">
        <v>83</v>
      </c>
      <c r="I130" s="6" t="s">
        <v>684</v>
      </c>
      <c r="J130" s="6" t="s">
        <v>795</v>
      </c>
      <c r="K130" s="6" t="s">
        <v>184</v>
      </c>
      <c r="L130" s="7" t="s">
        <v>796</v>
      </c>
      <c r="M130" s="6" t="s">
        <v>797</v>
      </c>
      <c r="N130" s="6" t="s">
        <v>89</v>
      </c>
      <c r="O130" s="6" t="s">
        <v>90</v>
      </c>
      <c r="P130" s="6">
        <v>0.22</v>
      </c>
      <c r="Q130" s="6" t="s">
        <v>187</v>
      </c>
      <c r="R130" s="6" t="s">
        <v>92</v>
      </c>
      <c r="S130" s="6" t="s">
        <v>89</v>
      </c>
      <c r="T130" s="6" t="s">
        <v>757</v>
      </c>
      <c r="U130" s="6">
        <v>10</v>
      </c>
      <c r="V130" s="8">
        <v>0.44791666666666702</v>
      </c>
      <c r="W130" s="8">
        <v>0.45138888888888901</v>
      </c>
      <c r="X130" s="6" t="s">
        <v>189</v>
      </c>
      <c r="Y130" s="6" t="s">
        <v>89</v>
      </c>
      <c r="Z130" s="6" t="s">
        <v>95</v>
      </c>
      <c r="AA130" s="6" t="s">
        <v>103</v>
      </c>
      <c r="AB130" s="6" t="s">
        <v>96</v>
      </c>
      <c r="AC130" s="6" t="s">
        <v>89</v>
      </c>
      <c r="AD130" s="6" t="s">
        <v>89</v>
      </c>
      <c r="AE130" s="6" t="s">
        <v>89</v>
      </c>
      <c r="AF130" s="6" t="s">
        <v>89</v>
      </c>
      <c r="AG130" s="6" t="s">
        <v>89</v>
      </c>
      <c r="AH130" s="6" t="s">
        <v>89</v>
      </c>
      <c r="AI130" s="6" t="s">
        <v>89</v>
      </c>
      <c r="AJ130" s="6" t="s">
        <v>89</v>
      </c>
      <c r="AK130" s="6" t="s">
        <v>89</v>
      </c>
      <c r="AL130" s="6" t="s">
        <v>692</v>
      </c>
      <c r="AM130" s="6" t="s">
        <v>758</v>
      </c>
    </row>
    <row r="131" spans="1:39" ht="14.25" hidden="1" customHeight="1">
      <c r="A131" s="4">
        <v>126</v>
      </c>
      <c r="B131" s="6" t="s">
        <v>798</v>
      </c>
      <c r="C131" s="6" t="s">
        <v>799</v>
      </c>
      <c r="D131" s="6" t="s">
        <v>800</v>
      </c>
      <c r="E131" s="6" t="s">
        <v>80</v>
      </c>
      <c r="F131" s="6" t="s">
        <v>682</v>
      </c>
      <c r="G131" s="6" t="s">
        <v>683</v>
      </c>
      <c r="H131" s="6" t="s">
        <v>83</v>
      </c>
      <c r="I131" s="6" t="s">
        <v>684</v>
      </c>
      <c r="J131" s="6" t="s">
        <v>795</v>
      </c>
      <c r="K131" s="6" t="s">
        <v>184</v>
      </c>
      <c r="L131" s="7" t="s">
        <v>801</v>
      </c>
      <c r="M131" s="6" t="s">
        <v>802</v>
      </c>
      <c r="N131" s="6" t="s">
        <v>89</v>
      </c>
      <c r="O131" s="6" t="s">
        <v>90</v>
      </c>
      <c r="P131" s="6">
        <v>0.22</v>
      </c>
      <c r="Q131" s="6" t="s">
        <v>187</v>
      </c>
      <c r="R131" s="6" t="s">
        <v>92</v>
      </c>
      <c r="S131" s="6" t="s">
        <v>89</v>
      </c>
      <c r="T131" s="6" t="s">
        <v>757</v>
      </c>
      <c r="U131" s="6">
        <v>10</v>
      </c>
      <c r="V131" s="8">
        <v>0.45069444444444401</v>
      </c>
      <c r="W131" s="8">
        <v>0.45694444444444399</v>
      </c>
      <c r="X131" s="6" t="s">
        <v>189</v>
      </c>
      <c r="Y131" s="6" t="s">
        <v>89</v>
      </c>
      <c r="Z131" s="6" t="s">
        <v>95</v>
      </c>
      <c r="AA131" s="6" t="s">
        <v>103</v>
      </c>
      <c r="AB131" s="6" t="s">
        <v>96</v>
      </c>
      <c r="AC131" s="6" t="s">
        <v>89</v>
      </c>
      <c r="AD131" s="6" t="s">
        <v>89</v>
      </c>
      <c r="AE131" s="6" t="s">
        <v>89</v>
      </c>
      <c r="AF131" s="6" t="s">
        <v>89</v>
      </c>
      <c r="AG131" s="6" t="s">
        <v>89</v>
      </c>
      <c r="AH131" s="6" t="s">
        <v>89</v>
      </c>
      <c r="AI131" s="6" t="s">
        <v>89</v>
      </c>
      <c r="AJ131" s="6" t="s">
        <v>89</v>
      </c>
      <c r="AK131" s="6" t="s">
        <v>89</v>
      </c>
      <c r="AL131" s="6" t="s">
        <v>692</v>
      </c>
      <c r="AM131" s="6" t="s">
        <v>758</v>
      </c>
    </row>
    <row r="132" spans="1:39" ht="14.25" hidden="1" customHeight="1">
      <c r="A132" s="4">
        <v>127</v>
      </c>
      <c r="B132" s="6" t="s">
        <v>803</v>
      </c>
      <c r="C132" s="6" t="s">
        <v>804</v>
      </c>
      <c r="D132" s="6" t="s">
        <v>805</v>
      </c>
      <c r="E132" s="6" t="s">
        <v>80</v>
      </c>
      <c r="F132" s="6" t="s">
        <v>682</v>
      </c>
      <c r="G132" s="6" t="s">
        <v>683</v>
      </c>
      <c r="H132" s="6" t="s">
        <v>83</v>
      </c>
      <c r="I132" s="6" t="s">
        <v>684</v>
      </c>
      <c r="J132" s="6" t="s">
        <v>762</v>
      </c>
      <c r="K132" s="6" t="s">
        <v>184</v>
      </c>
      <c r="L132" s="7" t="s">
        <v>806</v>
      </c>
      <c r="M132" s="6" t="s">
        <v>807</v>
      </c>
      <c r="N132" s="6" t="s">
        <v>89</v>
      </c>
      <c r="O132" s="6" t="s">
        <v>90</v>
      </c>
      <c r="P132" s="6">
        <v>0.22</v>
      </c>
      <c r="Q132" s="6" t="s">
        <v>187</v>
      </c>
      <c r="R132" s="6" t="s">
        <v>92</v>
      </c>
      <c r="S132" s="6" t="s">
        <v>89</v>
      </c>
      <c r="T132" s="6" t="s">
        <v>757</v>
      </c>
      <c r="U132" s="6">
        <v>10</v>
      </c>
      <c r="V132" s="8">
        <v>0.45138888888888901</v>
      </c>
      <c r="W132" s="8">
        <v>0.45486111111111099</v>
      </c>
      <c r="X132" s="6" t="s">
        <v>189</v>
      </c>
      <c r="Y132" s="6" t="s">
        <v>89</v>
      </c>
      <c r="Z132" s="6" t="s">
        <v>95</v>
      </c>
      <c r="AA132" s="6" t="s">
        <v>103</v>
      </c>
      <c r="AB132" s="6" t="s">
        <v>96</v>
      </c>
      <c r="AC132" s="6" t="s">
        <v>89</v>
      </c>
      <c r="AD132" s="6" t="s">
        <v>89</v>
      </c>
      <c r="AE132" s="6" t="s">
        <v>89</v>
      </c>
      <c r="AF132" s="6" t="s">
        <v>89</v>
      </c>
      <c r="AG132" s="6" t="s">
        <v>89</v>
      </c>
      <c r="AH132" s="6" t="s">
        <v>89</v>
      </c>
      <c r="AI132" s="6" t="s">
        <v>89</v>
      </c>
      <c r="AJ132" s="6" t="s">
        <v>89</v>
      </c>
      <c r="AK132" s="6" t="s">
        <v>89</v>
      </c>
      <c r="AL132" s="6" t="s">
        <v>692</v>
      </c>
      <c r="AM132" s="6" t="s">
        <v>758</v>
      </c>
    </row>
    <row r="133" spans="1:39" ht="14.25" hidden="1" customHeight="1">
      <c r="A133" s="4">
        <v>128</v>
      </c>
      <c r="B133" s="6" t="s">
        <v>808</v>
      </c>
      <c r="C133" s="6" t="s">
        <v>809</v>
      </c>
      <c r="D133" s="6" t="s">
        <v>810</v>
      </c>
      <c r="E133" s="6" t="s">
        <v>80</v>
      </c>
      <c r="F133" s="6" t="s">
        <v>682</v>
      </c>
      <c r="G133" s="6" t="s">
        <v>683</v>
      </c>
      <c r="H133" s="6" t="s">
        <v>83</v>
      </c>
      <c r="I133" s="6" t="s">
        <v>684</v>
      </c>
      <c r="J133" s="6" t="s">
        <v>811</v>
      </c>
      <c r="K133" s="6" t="s">
        <v>184</v>
      </c>
      <c r="L133" s="7" t="s">
        <v>812</v>
      </c>
      <c r="M133" s="6" t="s">
        <v>813</v>
      </c>
      <c r="N133" s="6" t="s">
        <v>89</v>
      </c>
      <c r="O133" s="6" t="s">
        <v>90</v>
      </c>
      <c r="P133" s="6">
        <v>0.22</v>
      </c>
      <c r="Q133" s="6" t="s">
        <v>187</v>
      </c>
      <c r="R133" s="6" t="s">
        <v>92</v>
      </c>
      <c r="S133" s="6" t="s">
        <v>89</v>
      </c>
      <c r="T133" s="6" t="s">
        <v>757</v>
      </c>
      <c r="U133" s="6">
        <v>10</v>
      </c>
      <c r="V133" s="8">
        <v>0.46875</v>
      </c>
      <c r="W133" s="8">
        <v>0.47361111111111098</v>
      </c>
      <c r="X133" s="6" t="s">
        <v>189</v>
      </c>
      <c r="Y133" s="6" t="s">
        <v>89</v>
      </c>
      <c r="Z133" s="6" t="s">
        <v>95</v>
      </c>
      <c r="AA133" s="6" t="s">
        <v>103</v>
      </c>
      <c r="AB133" s="6" t="s">
        <v>96</v>
      </c>
      <c r="AC133" s="6" t="s">
        <v>89</v>
      </c>
      <c r="AD133" s="6" t="s">
        <v>89</v>
      </c>
      <c r="AE133" s="6" t="s">
        <v>89</v>
      </c>
      <c r="AF133" s="6" t="s">
        <v>89</v>
      </c>
      <c r="AG133" s="6" t="s">
        <v>89</v>
      </c>
      <c r="AH133" s="6" t="s">
        <v>89</v>
      </c>
      <c r="AI133" s="6" t="s">
        <v>89</v>
      </c>
      <c r="AJ133" s="6" t="s">
        <v>89</v>
      </c>
      <c r="AK133" s="6" t="s">
        <v>89</v>
      </c>
      <c r="AL133" s="6" t="s">
        <v>692</v>
      </c>
      <c r="AM133" s="6" t="s">
        <v>758</v>
      </c>
    </row>
    <row r="134" spans="1:39" ht="14.25" hidden="1" customHeight="1">
      <c r="A134" s="4">
        <v>129</v>
      </c>
      <c r="B134" s="6" t="s">
        <v>814</v>
      </c>
      <c r="C134" s="6" t="s">
        <v>815</v>
      </c>
      <c r="D134" s="6" t="s">
        <v>816</v>
      </c>
      <c r="E134" s="6" t="s">
        <v>80</v>
      </c>
      <c r="F134" s="6" t="s">
        <v>682</v>
      </c>
      <c r="G134" s="6" t="s">
        <v>683</v>
      </c>
      <c r="H134" s="6" t="s">
        <v>83</v>
      </c>
      <c r="I134" s="6" t="s">
        <v>684</v>
      </c>
      <c r="J134" s="6" t="s">
        <v>817</v>
      </c>
      <c r="K134" s="6" t="s">
        <v>184</v>
      </c>
      <c r="L134" s="7" t="s">
        <v>818</v>
      </c>
      <c r="M134" s="6" t="s">
        <v>819</v>
      </c>
      <c r="N134" s="6" t="s">
        <v>89</v>
      </c>
      <c r="O134" s="6" t="s">
        <v>90</v>
      </c>
      <c r="P134" s="6">
        <v>0.22</v>
      </c>
      <c r="Q134" s="6" t="s">
        <v>187</v>
      </c>
      <c r="R134" s="6" t="s">
        <v>92</v>
      </c>
      <c r="S134" s="6" t="s">
        <v>89</v>
      </c>
      <c r="T134" s="6" t="s">
        <v>757</v>
      </c>
      <c r="U134" s="6">
        <v>10</v>
      </c>
      <c r="V134" s="8">
        <v>0.49513888888888902</v>
      </c>
      <c r="W134" s="8">
        <v>0.499305555555556</v>
      </c>
      <c r="X134" s="6" t="s">
        <v>189</v>
      </c>
      <c r="Y134" s="6" t="s">
        <v>89</v>
      </c>
      <c r="Z134" s="6" t="s">
        <v>95</v>
      </c>
      <c r="AA134" s="6" t="s">
        <v>103</v>
      </c>
      <c r="AB134" s="6" t="s">
        <v>96</v>
      </c>
      <c r="AC134" s="6" t="s">
        <v>89</v>
      </c>
      <c r="AD134" s="6" t="s">
        <v>89</v>
      </c>
      <c r="AE134" s="6" t="s">
        <v>89</v>
      </c>
      <c r="AF134" s="6" t="s">
        <v>89</v>
      </c>
      <c r="AG134" s="6" t="s">
        <v>89</v>
      </c>
      <c r="AH134" s="6" t="s">
        <v>89</v>
      </c>
      <c r="AI134" s="6" t="s">
        <v>89</v>
      </c>
      <c r="AJ134" s="6" t="s">
        <v>89</v>
      </c>
      <c r="AK134" s="6" t="s">
        <v>89</v>
      </c>
      <c r="AL134" s="6" t="s">
        <v>692</v>
      </c>
      <c r="AM134" s="6" t="s">
        <v>758</v>
      </c>
    </row>
    <row r="135" spans="1:39" ht="14.25" hidden="1" customHeight="1">
      <c r="A135" s="4">
        <v>130</v>
      </c>
      <c r="B135" s="6" t="s">
        <v>820</v>
      </c>
      <c r="C135" s="6" t="s">
        <v>821</v>
      </c>
      <c r="D135" s="6" t="s">
        <v>822</v>
      </c>
      <c r="E135" s="6" t="s">
        <v>80</v>
      </c>
      <c r="F135" s="6" t="s">
        <v>682</v>
      </c>
      <c r="G135" s="6" t="s">
        <v>683</v>
      </c>
      <c r="H135" s="6" t="s">
        <v>83</v>
      </c>
      <c r="I135" s="6" t="s">
        <v>684</v>
      </c>
      <c r="J135" s="6" t="s">
        <v>811</v>
      </c>
      <c r="K135" s="6" t="s">
        <v>184</v>
      </c>
      <c r="L135" s="7" t="s">
        <v>823</v>
      </c>
      <c r="M135" s="6" t="s">
        <v>824</v>
      </c>
      <c r="N135" s="6" t="s">
        <v>89</v>
      </c>
      <c r="O135" s="6" t="s">
        <v>90</v>
      </c>
      <c r="P135" s="6">
        <v>0.22</v>
      </c>
      <c r="Q135" s="6" t="s">
        <v>187</v>
      </c>
      <c r="R135" s="6" t="s">
        <v>92</v>
      </c>
      <c r="S135" s="6" t="s">
        <v>89</v>
      </c>
      <c r="T135" s="6" t="s">
        <v>757</v>
      </c>
      <c r="U135" s="6">
        <v>10</v>
      </c>
      <c r="V135" s="8">
        <v>0.47361111111111098</v>
      </c>
      <c r="W135" s="8">
        <v>0.47916666666666702</v>
      </c>
      <c r="X135" s="6" t="s">
        <v>189</v>
      </c>
      <c r="Y135" s="6" t="s">
        <v>89</v>
      </c>
      <c r="Z135" s="6" t="s">
        <v>95</v>
      </c>
      <c r="AA135" s="6" t="s">
        <v>103</v>
      </c>
      <c r="AB135" s="6" t="s">
        <v>96</v>
      </c>
      <c r="AC135" s="6" t="s">
        <v>89</v>
      </c>
      <c r="AD135" s="6" t="s">
        <v>89</v>
      </c>
      <c r="AE135" s="6" t="s">
        <v>89</v>
      </c>
      <c r="AF135" s="6" t="s">
        <v>89</v>
      </c>
      <c r="AG135" s="6" t="s">
        <v>89</v>
      </c>
      <c r="AH135" s="6" t="s">
        <v>89</v>
      </c>
      <c r="AI135" s="6" t="s">
        <v>89</v>
      </c>
      <c r="AJ135" s="6" t="s">
        <v>89</v>
      </c>
      <c r="AK135" s="6" t="s">
        <v>89</v>
      </c>
      <c r="AL135" s="6" t="s">
        <v>692</v>
      </c>
      <c r="AM135" s="6" t="s">
        <v>758</v>
      </c>
    </row>
    <row r="136" spans="1:39" ht="14.25" hidden="1" customHeight="1">
      <c r="A136" s="4">
        <v>131</v>
      </c>
      <c r="B136" s="6" t="s">
        <v>825</v>
      </c>
      <c r="C136" s="6" t="s">
        <v>826</v>
      </c>
      <c r="D136" s="6" t="s">
        <v>827</v>
      </c>
      <c r="E136" s="6" t="s">
        <v>80</v>
      </c>
      <c r="F136" s="6" t="s">
        <v>682</v>
      </c>
      <c r="G136" s="6" t="s">
        <v>683</v>
      </c>
      <c r="H136" s="6" t="s">
        <v>83</v>
      </c>
      <c r="I136" s="6" t="s">
        <v>684</v>
      </c>
      <c r="J136" s="6" t="s">
        <v>828</v>
      </c>
      <c r="K136" s="6" t="s">
        <v>184</v>
      </c>
      <c r="L136" s="7" t="s">
        <v>829</v>
      </c>
      <c r="M136" s="6" t="s">
        <v>830</v>
      </c>
      <c r="N136" s="6" t="s">
        <v>89</v>
      </c>
      <c r="O136" s="6" t="s">
        <v>90</v>
      </c>
      <c r="P136" s="6">
        <v>0.22</v>
      </c>
      <c r="Q136" s="6" t="s">
        <v>187</v>
      </c>
      <c r="R136" s="6" t="s">
        <v>92</v>
      </c>
      <c r="S136" s="6" t="s">
        <v>89</v>
      </c>
      <c r="T136" s="6" t="s">
        <v>757</v>
      </c>
      <c r="U136" s="6">
        <v>10</v>
      </c>
      <c r="V136" s="8">
        <v>0.46875</v>
      </c>
      <c r="W136" s="8">
        <v>0.47222222222222199</v>
      </c>
      <c r="X136" s="6" t="s">
        <v>189</v>
      </c>
      <c r="Y136" s="6" t="s">
        <v>89</v>
      </c>
      <c r="Z136" s="6" t="s">
        <v>95</v>
      </c>
      <c r="AA136" s="6" t="s">
        <v>103</v>
      </c>
      <c r="AB136" s="6" t="s">
        <v>96</v>
      </c>
      <c r="AC136" s="6" t="s">
        <v>89</v>
      </c>
      <c r="AD136" s="6" t="s">
        <v>89</v>
      </c>
      <c r="AE136" s="6" t="s">
        <v>89</v>
      </c>
      <c r="AF136" s="6" t="s">
        <v>89</v>
      </c>
      <c r="AG136" s="6" t="s">
        <v>89</v>
      </c>
      <c r="AH136" s="6" t="s">
        <v>89</v>
      </c>
      <c r="AI136" s="6" t="s">
        <v>89</v>
      </c>
      <c r="AJ136" s="6" t="s">
        <v>89</v>
      </c>
      <c r="AK136" s="6" t="s">
        <v>89</v>
      </c>
      <c r="AL136" s="6" t="s">
        <v>692</v>
      </c>
      <c r="AM136" s="6" t="s">
        <v>758</v>
      </c>
    </row>
    <row r="137" spans="1:39" ht="14.25" hidden="1" customHeight="1">
      <c r="A137" s="4">
        <v>132</v>
      </c>
      <c r="B137" s="6" t="s">
        <v>831</v>
      </c>
      <c r="C137" s="6" t="s">
        <v>832</v>
      </c>
      <c r="D137" s="6" t="s">
        <v>833</v>
      </c>
      <c r="E137" s="6" t="s">
        <v>80</v>
      </c>
      <c r="F137" s="6" t="s">
        <v>682</v>
      </c>
      <c r="G137" s="6" t="s">
        <v>683</v>
      </c>
      <c r="H137" s="6" t="s">
        <v>83</v>
      </c>
      <c r="I137" s="6" t="s">
        <v>684</v>
      </c>
      <c r="J137" s="6" t="s">
        <v>834</v>
      </c>
      <c r="K137" s="6" t="s">
        <v>184</v>
      </c>
      <c r="L137" s="7" t="s">
        <v>835</v>
      </c>
      <c r="M137" s="6" t="s">
        <v>836</v>
      </c>
      <c r="N137" s="6" t="s">
        <v>89</v>
      </c>
      <c r="O137" s="6" t="s">
        <v>90</v>
      </c>
      <c r="P137" s="6">
        <v>0.22</v>
      </c>
      <c r="Q137" s="6" t="s">
        <v>187</v>
      </c>
      <c r="R137" s="6" t="s">
        <v>92</v>
      </c>
      <c r="S137" s="6" t="s">
        <v>89</v>
      </c>
      <c r="T137" s="6" t="s">
        <v>757</v>
      </c>
      <c r="U137" s="6">
        <v>10</v>
      </c>
      <c r="V137" s="8">
        <v>0.46875</v>
      </c>
      <c r="W137" s="8">
        <v>0.47499999999999998</v>
      </c>
      <c r="X137" s="6" t="s">
        <v>189</v>
      </c>
      <c r="Y137" s="6" t="s">
        <v>89</v>
      </c>
      <c r="Z137" s="6" t="s">
        <v>95</v>
      </c>
      <c r="AA137" s="6" t="s">
        <v>103</v>
      </c>
      <c r="AB137" s="6" t="s">
        <v>96</v>
      </c>
      <c r="AC137" s="6" t="s">
        <v>89</v>
      </c>
      <c r="AD137" s="6" t="s">
        <v>89</v>
      </c>
      <c r="AE137" s="6" t="s">
        <v>89</v>
      </c>
      <c r="AF137" s="6" t="s">
        <v>89</v>
      </c>
      <c r="AG137" s="6" t="s">
        <v>89</v>
      </c>
      <c r="AH137" s="6" t="s">
        <v>89</v>
      </c>
      <c r="AI137" s="6" t="s">
        <v>89</v>
      </c>
      <c r="AJ137" s="6" t="s">
        <v>89</v>
      </c>
      <c r="AK137" s="6" t="s">
        <v>89</v>
      </c>
      <c r="AL137" s="6" t="s">
        <v>692</v>
      </c>
      <c r="AM137" s="6" t="s">
        <v>758</v>
      </c>
    </row>
    <row r="138" spans="1:39" ht="14.25" hidden="1" customHeight="1">
      <c r="A138" s="4">
        <v>133</v>
      </c>
      <c r="B138" s="6" t="s">
        <v>837</v>
      </c>
      <c r="C138" s="6" t="s">
        <v>838</v>
      </c>
      <c r="D138" s="6" t="s">
        <v>839</v>
      </c>
      <c r="E138" s="6" t="s">
        <v>80</v>
      </c>
      <c r="F138" s="6" t="s">
        <v>682</v>
      </c>
      <c r="G138" s="6" t="s">
        <v>683</v>
      </c>
      <c r="H138" s="6" t="s">
        <v>83</v>
      </c>
      <c r="I138" s="6" t="s">
        <v>684</v>
      </c>
      <c r="J138" s="6" t="s">
        <v>828</v>
      </c>
      <c r="K138" s="6" t="s">
        <v>184</v>
      </c>
      <c r="L138" s="7" t="s">
        <v>840</v>
      </c>
      <c r="M138" s="6" t="s">
        <v>841</v>
      </c>
      <c r="N138" s="6" t="s">
        <v>89</v>
      </c>
      <c r="O138" s="6" t="s">
        <v>90</v>
      </c>
      <c r="P138" s="6">
        <v>0.22</v>
      </c>
      <c r="Q138" s="6" t="s">
        <v>187</v>
      </c>
      <c r="R138" s="6" t="s">
        <v>92</v>
      </c>
      <c r="S138" s="6" t="s">
        <v>89</v>
      </c>
      <c r="T138" s="6" t="s">
        <v>757</v>
      </c>
      <c r="U138" s="6">
        <v>10</v>
      </c>
      <c r="V138" s="8">
        <v>0.47499999999999998</v>
      </c>
      <c r="W138" s="8">
        <v>0.47847222222222202</v>
      </c>
      <c r="X138" s="6" t="s">
        <v>189</v>
      </c>
      <c r="Y138" s="6" t="s">
        <v>89</v>
      </c>
      <c r="Z138" s="6" t="s">
        <v>95</v>
      </c>
      <c r="AA138" s="6" t="s">
        <v>103</v>
      </c>
      <c r="AB138" s="6" t="s">
        <v>96</v>
      </c>
      <c r="AC138" s="6" t="s">
        <v>89</v>
      </c>
      <c r="AD138" s="6" t="s">
        <v>89</v>
      </c>
      <c r="AE138" s="6" t="s">
        <v>89</v>
      </c>
      <c r="AF138" s="6" t="s">
        <v>89</v>
      </c>
      <c r="AG138" s="6" t="s">
        <v>89</v>
      </c>
      <c r="AH138" s="6" t="s">
        <v>89</v>
      </c>
      <c r="AI138" s="6" t="s">
        <v>89</v>
      </c>
      <c r="AJ138" s="6" t="s">
        <v>89</v>
      </c>
      <c r="AK138" s="6" t="s">
        <v>89</v>
      </c>
      <c r="AL138" s="6" t="s">
        <v>692</v>
      </c>
      <c r="AM138" s="6" t="s">
        <v>758</v>
      </c>
    </row>
    <row r="139" spans="1:39" ht="14.25" hidden="1" customHeight="1">
      <c r="A139" s="4">
        <v>134</v>
      </c>
      <c r="B139" s="6" t="s">
        <v>842</v>
      </c>
      <c r="C139" s="6" t="s">
        <v>843</v>
      </c>
      <c r="D139" s="6" t="s">
        <v>844</v>
      </c>
      <c r="E139" s="6" t="s">
        <v>80</v>
      </c>
      <c r="F139" s="6" t="s">
        <v>682</v>
      </c>
      <c r="G139" s="6" t="s">
        <v>683</v>
      </c>
      <c r="H139" s="6" t="s">
        <v>83</v>
      </c>
      <c r="I139" s="6" t="s">
        <v>684</v>
      </c>
      <c r="J139" s="6" t="s">
        <v>834</v>
      </c>
      <c r="K139" s="6" t="s">
        <v>184</v>
      </c>
      <c r="L139" s="7" t="s">
        <v>845</v>
      </c>
      <c r="M139" s="6" t="s">
        <v>846</v>
      </c>
      <c r="N139" s="6" t="s">
        <v>89</v>
      </c>
      <c r="O139" s="6" t="s">
        <v>90</v>
      </c>
      <c r="P139" s="6">
        <v>0.22</v>
      </c>
      <c r="Q139" s="6" t="s">
        <v>187</v>
      </c>
      <c r="R139" s="6" t="s">
        <v>92</v>
      </c>
      <c r="S139" s="6" t="s">
        <v>89</v>
      </c>
      <c r="T139" s="6" t="s">
        <v>757</v>
      </c>
      <c r="U139" s="6">
        <v>10</v>
      </c>
      <c r="V139" s="8">
        <v>0.47916666666666702</v>
      </c>
      <c r="W139" s="8">
        <v>0.48888888888888898</v>
      </c>
      <c r="X139" s="6" t="s">
        <v>189</v>
      </c>
      <c r="Y139" s="6" t="s">
        <v>89</v>
      </c>
      <c r="Z139" s="6" t="s">
        <v>95</v>
      </c>
      <c r="AA139" s="6" t="s">
        <v>103</v>
      </c>
      <c r="AB139" s="6" t="s">
        <v>96</v>
      </c>
      <c r="AC139" s="6" t="s">
        <v>89</v>
      </c>
      <c r="AD139" s="6" t="s">
        <v>89</v>
      </c>
      <c r="AE139" s="6" t="s">
        <v>89</v>
      </c>
      <c r="AF139" s="6" t="s">
        <v>89</v>
      </c>
      <c r="AG139" s="6" t="s">
        <v>89</v>
      </c>
      <c r="AH139" s="6" t="s">
        <v>89</v>
      </c>
      <c r="AI139" s="6" t="s">
        <v>89</v>
      </c>
      <c r="AJ139" s="6" t="s">
        <v>89</v>
      </c>
      <c r="AK139" s="6" t="s">
        <v>89</v>
      </c>
      <c r="AL139" s="6" t="s">
        <v>692</v>
      </c>
      <c r="AM139" s="6" t="s">
        <v>758</v>
      </c>
    </row>
    <row r="140" spans="1:39" ht="14.25" hidden="1" customHeight="1">
      <c r="A140" s="4">
        <v>135</v>
      </c>
      <c r="B140" s="6" t="s">
        <v>847</v>
      </c>
      <c r="C140" s="6" t="s">
        <v>848</v>
      </c>
      <c r="D140" s="6" t="s">
        <v>849</v>
      </c>
      <c r="E140" s="6" t="s">
        <v>80</v>
      </c>
      <c r="F140" s="6" t="s">
        <v>682</v>
      </c>
      <c r="G140" s="6" t="s">
        <v>683</v>
      </c>
      <c r="H140" s="6" t="s">
        <v>83</v>
      </c>
      <c r="I140" s="6" t="s">
        <v>684</v>
      </c>
      <c r="J140" s="6" t="s">
        <v>85</v>
      </c>
      <c r="K140" s="6" t="s">
        <v>184</v>
      </c>
      <c r="L140" s="7" t="s">
        <v>850</v>
      </c>
      <c r="M140" s="6" t="s">
        <v>851</v>
      </c>
      <c r="N140" s="6" t="s">
        <v>89</v>
      </c>
      <c r="O140" s="6" t="s">
        <v>90</v>
      </c>
      <c r="P140" s="6">
        <v>0.22</v>
      </c>
      <c r="Q140" s="6" t="s">
        <v>187</v>
      </c>
      <c r="R140" s="6" t="s">
        <v>92</v>
      </c>
      <c r="S140" s="6" t="s">
        <v>89</v>
      </c>
      <c r="T140" s="6" t="s">
        <v>757</v>
      </c>
      <c r="U140" s="6">
        <v>10</v>
      </c>
      <c r="V140" s="8">
        <v>0.47916666666666702</v>
      </c>
      <c r="W140" s="8">
        <v>0.483333333333333</v>
      </c>
      <c r="X140" s="6" t="s">
        <v>189</v>
      </c>
      <c r="Y140" s="6" t="s">
        <v>89</v>
      </c>
      <c r="Z140" s="6" t="s">
        <v>95</v>
      </c>
      <c r="AA140" s="6" t="s">
        <v>103</v>
      </c>
      <c r="AB140" s="6" t="s">
        <v>96</v>
      </c>
      <c r="AC140" s="6" t="s">
        <v>89</v>
      </c>
      <c r="AD140" s="6" t="s">
        <v>89</v>
      </c>
      <c r="AE140" s="6" t="s">
        <v>89</v>
      </c>
      <c r="AF140" s="6" t="s">
        <v>89</v>
      </c>
      <c r="AG140" s="6" t="s">
        <v>89</v>
      </c>
      <c r="AH140" s="6" t="s">
        <v>89</v>
      </c>
      <c r="AI140" s="6" t="s">
        <v>89</v>
      </c>
      <c r="AJ140" s="6" t="s">
        <v>89</v>
      </c>
      <c r="AK140" s="6" t="s">
        <v>89</v>
      </c>
      <c r="AL140" s="6" t="s">
        <v>692</v>
      </c>
      <c r="AM140" s="6" t="s">
        <v>758</v>
      </c>
    </row>
    <row r="141" spans="1:39" ht="14.25" hidden="1" customHeight="1">
      <c r="A141" s="4">
        <v>136</v>
      </c>
      <c r="B141" s="6" t="s">
        <v>852</v>
      </c>
      <c r="C141" s="6" t="s">
        <v>853</v>
      </c>
      <c r="D141" s="6" t="s">
        <v>854</v>
      </c>
      <c r="E141" s="6" t="s">
        <v>80</v>
      </c>
      <c r="F141" s="6" t="s">
        <v>682</v>
      </c>
      <c r="G141" s="6" t="s">
        <v>683</v>
      </c>
      <c r="H141" s="6" t="s">
        <v>83</v>
      </c>
      <c r="I141" s="6" t="s">
        <v>684</v>
      </c>
      <c r="J141" s="6" t="s">
        <v>85</v>
      </c>
      <c r="K141" s="6" t="s">
        <v>184</v>
      </c>
      <c r="L141" s="7" t="s">
        <v>855</v>
      </c>
      <c r="M141" s="6" t="s">
        <v>856</v>
      </c>
      <c r="N141" s="6" t="s">
        <v>89</v>
      </c>
      <c r="O141" s="6" t="s">
        <v>90</v>
      </c>
      <c r="P141" s="6">
        <v>0.22</v>
      </c>
      <c r="Q141" s="6" t="s">
        <v>187</v>
      </c>
      <c r="R141" s="6" t="s">
        <v>92</v>
      </c>
      <c r="S141" s="6" t="s">
        <v>89</v>
      </c>
      <c r="T141" s="6" t="s">
        <v>757</v>
      </c>
      <c r="U141" s="6">
        <v>10</v>
      </c>
      <c r="V141" s="8">
        <v>0.484027777777778</v>
      </c>
      <c r="W141" s="8">
        <v>0.48888888888888898</v>
      </c>
      <c r="X141" s="6" t="s">
        <v>189</v>
      </c>
      <c r="Y141" s="6" t="s">
        <v>89</v>
      </c>
      <c r="Z141" s="6" t="s">
        <v>95</v>
      </c>
      <c r="AA141" s="6" t="s">
        <v>103</v>
      </c>
      <c r="AB141" s="6" t="s">
        <v>96</v>
      </c>
      <c r="AC141" s="6" t="s">
        <v>89</v>
      </c>
      <c r="AD141" s="6" t="s">
        <v>89</v>
      </c>
      <c r="AE141" s="6" t="s">
        <v>89</v>
      </c>
      <c r="AF141" s="6" t="s">
        <v>89</v>
      </c>
      <c r="AG141" s="6" t="s">
        <v>89</v>
      </c>
      <c r="AH141" s="6" t="s">
        <v>89</v>
      </c>
      <c r="AI141" s="6" t="s">
        <v>89</v>
      </c>
      <c r="AJ141" s="6" t="s">
        <v>89</v>
      </c>
      <c r="AK141" s="6" t="s">
        <v>89</v>
      </c>
      <c r="AL141" s="6" t="s">
        <v>692</v>
      </c>
      <c r="AM141" s="6" t="s">
        <v>758</v>
      </c>
    </row>
    <row r="142" spans="1:39" ht="14.25" hidden="1" customHeight="1">
      <c r="A142" s="4">
        <v>137</v>
      </c>
      <c r="B142" s="6" t="s">
        <v>857</v>
      </c>
      <c r="C142" s="6" t="s">
        <v>858</v>
      </c>
      <c r="D142" s="6" t="s">
        <v>859</v>
      </c>
      <c r="E142" s="6" t="s">
        <v>80</v>
      </c>
      <c r="F142" s="6" t="s">
        <v>682</v>
      </c>
      <c r="G142" s="6" t="s">
        <v>683</v>
      </c>
      <c r="H142" s="6" t="s">
        <v>83</v>
      </c>
      <c r="I142" s="6" t="s">
        <v>684</v>
      </c>
      <c r="J142" s="6" t="s">
        <v>817</v>
      </c>
      <c r="K142" s="6" t="s">
        <v>184</v>
      </c>
      <c r="L142" s="7" t="s">
        <v>860</v>
      </c>
      <c r="M142" s="6" t="s">
        <v>861</v>
      </c>
      <c r="N142" s="6" t="s">
        <v>89</v>
      </c>
      <c r="O142" s="6" t="s">
        <v>90</v>
      </c>
      <c r="P142" s="6">
        <v>0.22</v>
      </c>
      <c r="Q142" s="6" t="s">
        <v>187</v>
      </c>
      <c r="R142" s="6" t="s">
        <v>92</v>
      </c>
      <c r="S142" s="6" t="s">
        <v>89</v>
      </c>
      <c r="T142" s="6" t="s">
        <v>757</v>
      </c>
      <c r="U142" s="6">
        <v>10</v>
      </c>
      <c r="V142" s="8">
        <v>0.48680555555555599</v>
      </c>
      <c r="W142" s="8">
        <v>0.48888888888888898</v>
      </c>
      <c r="X142" s="6" t="s">
        <v>189</v>
      </c>
      <c r="Y142" s="6" t="s">
        <v>89</v>
      </c>
      <c r="Z142" s="6" t="s">
        <v>95</v>
      </c>
      <c r="AA142" s="6" t="s">
        <v>103</v>
      </c>
      <c r="AB142" s="6" t="s">
        <v>96</v>
      </c>
      <c r="AC142" s="6" t="s">
        <v>862</v>
      </c>
      <c r="AD142" s="6" t="s">
        <v>89</v>
      </c>
      <c r="AE142" s="6" t="s">
        <v>89</v>
      </c>
      <c r="AF142" s="6" t="s">
        <v>89</v>
      </c>
      <c r="AG142" s="6" t="s">
        <v>89</v>
      </c>
      <c r="AH142" s="6" t="s">
        <v>89</v>
      </c>
      <c r="AI142" s="6" t="s">
        <v>89</v>
      </c>
      <c r="AJ142" s="6" t="s">
        <v>89</v>
      </c>
      <c r="AK142" s="6" t="s">
        <v>89</v>
      </c>
      <c r="AL142" s="6" t="s">
        <v>692</v>
      </c>
      <c r="AM142" s="6" t="s">
        <v>758</v>
      </c>
    </row>
    <row r="143" spans="1:39" ht="14.25" hidden="1" customHeight="1">
      <c r="A143" s="4">
        <v>138</v>
      </c>
      <c r="B143" s="6" t="s">
        <v>863</v>
      </c>
      <c r="C143" s="6" t="s">
        <v>864</v>
      </c>
      <c r="D143" s="6" t="s">
        <v>865</v>
      </c>
      <c r="E143" s="6" t="s">
        <v>80</v>
      </c>
      <c r="F143" s="6" t="s">
        <v>682</v>
      </c>
      <c r="G143" s="6" t="s">
        <v>683</v>
      </c>
      <c r="H143" s="6" t="s">
        <v>83</v>
      </c>
      <c r="I143" s="6" t="s">
        <v>684</v>
      </c>
      <c r="J143" s="6" t="s">
        <v>866</v>
      </c>
      <c r="K143" s="6" t="s">
        <v>184</v>
      </c>
      <c r="L143" s="7" t="s">
        <v>867</v>
      </c>
      <c r="M143" s="6" t="s">
        <v>868</v>
      </c>
      <c r="N143" s="6" t="s">
        <v>89</v>
      </c>
      <c r="O143" s="6" t="s">
        <v>90</v>
      </c>
      <c r="P143" s="6">
        <v>0.22</v>
      </c>
      <c r="Q143" s="6" t="s">
        <v>187</v>
      </c>
      <c r="R143" s="6" t="s">
        <v>92</v>
      </c>
      <c r="S143" s="6" t="s">
        <v>89</v>
      </c>
      <c r="T143" s="6" t="s">
        <v>757</v>
      </c>
      <c r="U143" s="6">
        <v>10</v>
      </c>
      <c r="V143" s="8">
        <v>0.49166666666666697</v>
      </c>
      <c r="W143" s="8">
        <v>0.49861111111111101</v>
      </c>
      <c r="X143" s="6" t="s">
        <v>189</v>
      </c>
      <c r="Y143" s="6" t="s">
        <v>89</v>
      </c>
      <c r="Z143" s="6" t="s">
        <v>95</v>
      </c>
      <c r="AA143" s="6" t="s">
        <v>103</v>
      </c>
      <c r="AB143" s="6" t="s">
        <v>96</v>
      </c>
      <c r="AC143" s="6" t="s">
        <v>89</v>
      </c>
      <c r="AD143" s="6" t="s">
        <v>89</v>
      </c>
      <c r="AE143" s="6" t="s">
        <v>89</v>
      </c>
      <c r="AF143" s="6" t="s">
        <v>89</v>
      </c>
      <c r="AG143" s="6" t="s">
        <v>89</v>
      </c>
      <c r="AH143" s="6" t="s">
        <v>89</v>
      </c>
      <c r="AI143" s="6" t="s">
        <v>89</v>
      </c>
      <c r="AJ143" s="6" t="s">
        <v>89</v>
      </c>
      <c r="AK143" s="6" t="s">
        <v>89</v>
      </c>
      <c r="AL143" s="6" t="s">
        <v>692</v>
      </c>
      <c r="AM143" s="6" t="s">
        <v>758</v>
      </c>
    </row>
    <row r="144" spans="1:39" ht="14.25" hidden="1" customHeight="1">
      <c r="A144" s="4">
        <v>139</v>
      </c>
      <c r="B144" s="6" t="s">
        <v>869</v>
      </c>
      <c r="C144" s="6" t="s">
        <v>870</v>
      </c>
      <c r="D144" s="6" t="s">
        <v>871</v>
      </c>
      <c r="E144" s="6" t="s">
        <v>80</v>
      </c>
      <c r="F144" s="6" t="s">
        <v>682</v>
      </c>
      <c r="G144" s="6" t="s">
        <v>683</v>
      </c>
      <c r="H144" s="6" t="s">
        <v>83</v>
      </c>
      <c r="I144" s="6" t="s">
        <v>684</v>
      </c>
      <c r="J144" s="6" t="s">
        <v>872</v>
      </c>
      <c r="K144" s="6" t="s">
        <v>184</v>
      </c>
      <c r="L144" s="7" t="s">
        <v>873</v>
      </c>
      <c r="M144" s="6" t="s">
        <v>874</v>
      </c>
      <c r="N144" s="6" t="s">
        <v>89</v>
      </c>
      <c r="O144" s="6" t="s">
        <v>90</v>
      </c>
      <c r="P144" s="6">
        <v>0.22</v>
      </c>
      <c r="Q144" s="6" t="s">
        <v>187</v>
      </c>
      <c r="R144" s="6" t="s">
        <v>92</v>
      </c>
      <c r="S144" s="6" t="s">
        <v>89</v>
      </c>
      <c r="T144" s="6" t="s">
        <v>757</v>
      </c>
      <c r="U144" s="6">
        <v>10</v>
      </c>
      <c r="V144" s="8">
        <v>0.52361111111111103</v>
      </c>
      <c r="W144" s="8">
        <v>0.52916666666666701</v>
      </c>
      <c r="X144" s="6" t="s">
        <v>189</v>
      </c>
      <c r="Y144" s="6" t="s">
        <v>89</v>
      </c>
      <c r="Z144" s="6" t="s">
        <v>95</v>
      </c>
      <c r="AA144" s="6" t="s">
        <v>103</v>
      </c>
      <c r="AB144" s="6" t="s">
        <v>96</v>
      </c>
      <c r="AC144" s="6" t="s">
        <v>89</v>
      </c>
      <c r="AD144" s="6" t="s">
        <v>89</v>
      </c>
      <c r="AE144" s="6" t="s">
        <v>89</v>
      </c>
      <c r="AF144" s="6" t="s">
        <v>89</v>
      </c>
      <c r="AG144" s="6" t="s">
        <v>89</v>
      </c>
      <c r="AH144" s="6" t="s">
        <v>89</v>
      </c>
      <c r="AI144" s="6" t="s">
        <v>89</v>
      </c>
      <c r="AJ144" s="6" t="s">
        <v>89</v>
      </c>
      <c r="AK144" s="6" t="s">
        <v>89</v>
      </c>
      <c r="AL144" s="6" t="s">
        <v>692</v>
      </c>
      <c r="AM144" s="6" t="s">
        <v>758</v>
      </c>
    </row>
    <row r="145" spans="1:39" ht="14.25" hidden="1" customHeight="1">
      <c r="A145" s="4">
        <v>140</v>
      </c>
      <c r="B145" s="6" t="s">
        <v>875</v>
      </c>
      <c r="C145" s="6" t="s">
        <v>876</v>
      </c>
      <c r="D145" s="6" t="s">
        <v>877</v>
      </c>
      <c r="E145" s="6" t="s">
        <v>80</v>
      </c>
      <c r="F145" s="6" t="s">
        <v>682</v>
      </c>
      <c r="G145" s="6" t="s">
        <v>683</v>
      </c>
      <c r="H145" s="6" t="s">
        <v>83</v>
      </c>
      <c r="I145" s="6" t="s">
        <v>684</v>
      </c>
      <c r="J145" s="6" t="s">
        <v>866</v>
      </c>
      <c r="K145" s="6" t="s">
        <v>184</v>
      </c>
      <c r="L145" s="7" t="s">
        <v>878</v>
      </c>
      <c r="M145" s="6" t="s">
        <v>879</v>
      </c>
      <c r="N145" s="6" t="s">
        <v>89</v>
      </c>
      <c r="O145" s="6" t="s">
        <v>90</v>
      </c>
      <c r="P145" s="6">
        <v>0.22</v>
      </c>
      <c r="Q145" s="6" t="s">
        <v>187</v>
      </c>
      <c r="R145" s="6" t="s">
        <v>92</v>
      </c>
      <c r="S145" s="6" t="s">
        <v>89</v>
      </c>
      <c r="T145" s="6" t="s">
        <v>757</v>
      </c>
      <c r="U145" s="6">
        <v>10</v>
      </c>
      <c r="V145" s="8">
        <v>0.49861111111111101</v>
      </c>
      <c r="W145" s="8">
        <v>0.50555555555555598</v>
      </c>
      <c r="X145" s="6" t="s">
        <v>189</v>
      </c>
      <c r="Y145" s="6" t="s">
        <v>89</v>
      </c>
      <c r="Z145" s="6" t="s">
        <v>95</v>
      </c>
      <c r="AA145" s="6" t="s">
        <v>103</v>
      </c>
      <c r="AB145" s="6" t="s">
        <v>96</v>
      </c>
      <c r="AC145" s="6" t="s">
        <v>89</v>
      </c>
      <c r="AD145" s="6" t="s">
        <v>89</v>
      </c>
      <c r="AE145" s="6" t="s">
        <v>89</v>
      </c>
      <c r="AF145" s="6" t="s">
        <v>89</v>
      </c>
      <c r="AG145" s="6" t="s">
        <v>89</v>
      </c>
      <c r="AH145" s="6" t="s">
        <v>89</v>
      </c>
      <c r="AI145" s="6" t="s">
        <v>89</v>
      </c>
      <c r="AJ145" s="6" t="s">
        <v>89</v>
      </c>
      <c r="AK145" s="6" t="s">
        <v>89</v>
      </c>
      <c r="AL145" s="6" t="s">
        <v>692</v>
      </c>
      <c r="AM145" s="6" t="s">
        <v>758</v>
      </c>
    </row>
    <row r="146" spans="1:39" ht="14.25" hidden="1" customHeight="1">
      <c r="A146" s="4">
        <v>141</v>
      </c>
      <c r="B146" s="6" t="s">
        <v>880</v>
      </c>
      <c r="C146" s="6" t="s">
        <v>881</v>
      </c>
      <c r="D146" s="6" t="s">
        <v>882</v>
      </c>
      <c r="E146" s="6" t="s">
        <v>80</v>
      </c>
      <c r="F146" s="6" t="s">
        <v>682</v>
      </c>
      <c r="G146" s="6" t="s">
        <v>683</v>
      </c>
      <c r="H146" s="6" t="s">
        <v>83</v>
      </c>
      <c r="I146" s="6" t="s">
        <v>684</v>
      </c>
      <c r="J146" s="6" t="s">
        <v>883</v>
      </c>
      <c r="K146" s="6" t="s">
        <v>184</v>
      </c>
      <c r="L146" s="7" t="s">
        <v>884</v>
      </c>
      <c r="M146" s="6" t="s">
        <v>885</v>
      </c>
      <c r="N146" s="6" t="s">
        <v>89</v>
      </c>
      <c r="O146" s="6" t="s">
        <v>90</v>
      </c>
      <c r="P146" s="6">
        <v>0.22</v>
      </c>
      <c r="Q146" s="6" t="s">
        <v>187</v>
      </c>
      <c r="R146" s="6" t="s">
        <v>92</v>
      </c>
      <c r="S146" s="6" t="s">
        <v>89</v>
      </c>
      <c r="T146" s="6" t="s">
        <v>757</v>
      </c>
      <c r="U146" s="6">
        <v>10</v>
      </c>
      <c r="V146" s="8">
        <v>0.50624999999999998</v>
      </c>
      <c r="W146" s="8">
        <v>0.50972222222222197</v>
      </c>
      <c r="X146" s="6" t="s">
        <v>189</v>
      </c>
      <c r="Y146" s="6" t="s">
        <v>89</v>
      </c>
      <c r="Z146" s="6" t="s">
        <v>95</v>
      </c>
      <c r="AA146" s="6" t="s">
        <v>103</v>
      </c>
      <c r="AB146" s="6" t="s">
        <v>96</v>
      </c>
      <c r="AC146" s="6" t="s">
        <v>89</v>
      </c>
      <c r="AD146" s="6" t="s">
        <v>89</v>
      </c>
      <c r="AE146" s="6" t="s">
        <v>89</v>
      </c>
      <c r="AF146" s="6" t="s">
        <v>89</v>
      </c>
      <c r="AG146" s="6" t="s">
        <v>89</v>
      </c>
      <c r="AH146" s="6" t="s">
        <v>89</v>
      </c>
      <c r="AI146" s="6" t="s">
        <v>89</v>
      </c>
      <c r="AJ146" s="6" t="s">
        <v>89</v>
      </c>
      <c r="AK146" s="6" t="s">
        <v>89</v>
      </c>
      <c r="AL146" s="6" t="s">
        <v>692</v>
      </c>
      <c r="AM146" s="6" t="s">
        <v>758</v>
      </c>
    </row>
    <row r="147" spans="1:39" ht="14.25" hidden="1" customHeight="1">
      <c r="A147" s="4">
        <v>142</v>
      </c>
      <c r="B147" s="6" t="s">
        <v>886</v>
      </c>
      <c r="C147" s="6" t="s">
        <v>887</v>
      </c>
      <c r="D147" s="6" t="s">
        <v>888</v>
      </c>
      <c r="E147" s="6" t="s">
        <v>80</v>
      </c>
      <c r="F147" s="6" t="s">
        <v>682</v>
      </c>
      <c r="G147" s="6" t="s">
        <v>683</v>
      </c>
      <c r="H147" s="6" t="s">
        <v>83</v>
      </c>
      <c r="I147" s="6" t="s">
        <v>684</v>
      </c>
      <c r="J147" s="6" t="s">
        <v>889</v>
      </c>
      <c r="K147" s="6" t="s">
        <v>184</v>
      </c>
      <c r="L147" s="7" t="s">
        <v>890</v>
      </c>
      <c r="M147" s="6" t="s">
        <v>891</v>
      </c>
      <c r="N147" s="6" t="s">
        <v>89</v>
      </c>
      <c r="O147" s="6" t="s">
        <v>90</v>
      </c>
      <c r="P147" s="6">
        <v>0.22</v>
      </c>
      <c r="Q147" s="6" t="s">
        <v>187</v>
      </c>
      <c r="R147" s="6" t="s">
        <v>92</v>
      </c>
      <c r="S147" s="6" t="s">
        <v>89</v>
      </c>
      <c r="T147" s="6" t="s">
        <v>757</v>
      </c>
      <c r="U147" s="6">
        <v>10</v>
      </c>
      <c r="V147" s="8">
        <v>0.50624999999999998</v>
      </c>
      <c r="W147" s="8">
        <v>0.51388888888888895</v>
      </c>
      <c r="X147" s="6" t="s">
        <v>189</v>
      </c>
      <c r="Y147" s="6" t="s">
        <v>89</v>
      </c>
      <c r="Z147" s="6" t="s">
        <v>95</v>
      </c>
      <c r="AA147" s="6" t="s">
        <v>103</v>
      </c>
      <c r="AB147" s="6" t="s">
        <v>96</v>
      </c>
      <c r="AC147" s="6" t="s">
        <v>89</v>
      </c>
      <c r="AD147" s="6" t="s">
        <v>89</v>
      </c>
      <c r="AE147" s="6" t="s">
        <v>89</v>
      </c>
      <c r="AF147" s="6" t="s">
        <v>89</v>
      </c>
      <c r="AG147" s="6" t="s">
        <v>89</v>
      </c>
      <c r="AH147" s="6" t="s">
        <v>89</v>
      </c>
      <c r="AI147" s="6" t="s">
        <v>89</v>
      </c>
      <c r="AJ147" s="6" t="s">
        <v>89</v>
      </c>
      <c r="AK147" s="6" t="s">
        <v>89</v>
      </c>
      <c r="AL147" s="6" t="s">
        <v>692</v>
      </c>
      <c r="AM147" s="6" t="s">
        <v>758</v>
      </c>
    </row>
    <row r="148" spans="1:39" ht="14.25" hidden="1" customHeight="1">
      <c r="A148" s="4">
        <v>143</v>
      </c>
      <c r="B148" s="6" t="s">
        <v>892</v>
      </c>
      <c r="C148" s="6" t="s">
        <v>893</v>
      </c>
      <c r="D148" s="6" t="s">
        <v>894</v>
      </c>
      <c r="E148" s="6" t="s">
        <v>80</v>
      </c>
      <c r="F148" s="6" t="s">
        <v>682</v>
      </c>
      <c r="G148" s="6" t="s">
        <v>683</v>
      </c>
      <c r="H148" s="6" t="s">
        <v>83</v>
      </c>
      <c r="I148" s="6" t="s">
        <v>684</v>
      </c>
      <c r="J148" s="6" t="s">
        <v>895</v>
      </c>
      <c r="K148" s="6" t="s">
        <v>184</v>
      </c>
      <c r="L148" s="7" t="s">
        <v>896</v>
      </c>
      <c r="M148" s="6" t="s">
        <v>897</v>
      </c>
      <c r="N148" s="6" t="s">
        <v>89</v>
      </c>
      <c r="O148" s="6" t="s">
        <v>90</v>
      </c>
      <c r="P148" s="6">
        <v>0.22</v>
      </c>
      <c r="Q148" s="6" t="s">
        <v>187</v>
      </c>
      <c r="R148" s="6" t="s">
        <v>92</v>
      </c>
      <c r="S148" s="6" t="s">
        <v>89</v>
      </c>
      <c r="T148" s="6" t="s">
        <v>757</v>
      </c>
      <c r="U148" s="6">
        <v>10</v>
      </c>
      <c r="V148" s="8">
        <v>0.50624999999999998</v>
      </c>
      <c r="W148" s="8">
        <v>0.51041666666666696</v>
      </c>
      <c r="X148" s="6" t="s">
        <v>189</v>
      </c>
      <c r="Y148" s="6" t="s">
        <v>89</v>
      </c>
      <c r="Z148" s="6" t="s">
        <v>95</v>
      </c>
      <c r="AA148" s="6" t="s">
        <v>103</v>
      </c>
      <c r="AB148" s="6" t="s">
        <v>96</v>
      </c>
      <c r="AC148" s="6" t="s">
        <v>89</v>
      </c>
      <c r="AD148" s="6" t="s">
        <v>89</v>
      </c>
      <c r="AE148" s="6" t="s">
        <v>89</v>
      </c>
      <c r="AF148" s="6" t="s">
        <v>89</v>
      </c>
      <c r="AG148" s="6" t="s">
        <v>89</v>
      </c>
      <c r="AH148" s="6" t="s">
        <v>89</v>
      </c>
      <c r="AI148" s="6" t="s">
        <v>89</v>
      </c>
      <c r="AJ148" s="6" t="s">
        <v>89</v>
      </c>
      <c r="AK148" s="6" t="s">
        <v>89</v>
      </c>
      <c r="AL148" s="6" t="s">
        <v>692</v>
      </c>
      <c r="AM148" s="6" t="s">
        <v>758</v>
      </c>
    </row>
    <row r="149" spans="1:39" ht="14.25" hidden="1" customHeight="1">
      <c r="A149" s="4">
        <v>144</v>
      </c>
      <c r="B149" s="6" t="s">
        <v>898</v>
      </c>
      <c r="C149" s="6" t="s">
        <v>899</v>
      </c>
      <c r="D149" s="6" t="s">
        <v>900</v>
      </c>
      <c r="E149" s="6" t="s">
        <v>80</v>
      </c>
      <c r="F149" s="6" t="s">
        <v>682</v>
      </c>
      <c r="G149" s="6" t="s">
        <v>683</v>
      </c>
      <c r="H149" s="6" t="s">
        <v>83</v>
      </c>
      <c r="I149" s="6" t="s">
        <v>684</v>
      </c>
      <c r="J149" s="6" t="s">
        <v>895</v>
      </c>
      <c r="K149" s="6" t="s">
        <v>184</v>
      </c>
      <c r="L149" s="7" t="s">
        <v>901</v>
      </c>
      <c r="M149" s="6" t="s">
        <v>902</v>
      </c>
      <c r="N149" s="6" t="s">
        <v>89</v>
      </c>
      <c r="O149" s="6" t="s">
        <v>90</v>
      </c>
      <c r="P149" s="6">
        <v>0.22</v>
      </c>
      <c r="Q149" s="6" t="s">
        <v>187</v>
      </c>
      <c r="R149" s="6" t="s">
        <v>92</v>
      </c>
      <c r="S149" s="6" t="s">
        <v>89</v>
      </c>
      <c r="T149" s="6" t="s">
        <v>757</v>
      </c>
      <c r="U149" s="6">
        <v>10</v>
      </c>
      <c r="V149" s="8">
        <v>0.51111111111111096</v>
      </c>
      <c r="W149" s="8">
        <v>0.51805555555555605</v>
      </c>
      <c r="X149" s="6" t="s">
        <v>189</v>
      </c>
      <c r="Y149" s="6" t="s">
        <v>89</v>
      </c>
      <c r="Z149" s="6" t="s">
        <v>95</v>
      </c>
      <c r="AA149" s="6" t="s">
        <v>103</v>
      </c>
      <c r="AB149" s="6" t="s">
        <v>96</v>
      </c>
      <c r="AC149" s="6" t="s">
        <v>89</v>
      </c>
      <c r="AD149" s="6" t="s">
        <v>89</v>
      </c>
      <c r="AE149" s="6" t="s">
        <v>89</v>
      </c>
      <c r="AF149" s="6" t="s">
        <v>89</v>
      </c>
      <c r="AG149" s="6" t="s">
        <v>89</v>
      </c>
      <c r="AH149" s="6" t="s">
        <v>89</v>
      </c>
      <c r="AI149" s="6" t="s">
        <v>89</v>
      </c>
      <c r="AJ149" s="6" t="s">
        <v>89</v>
      </c>
      <c r="AK149" s="6" t="s">
        <v>89</v>
      </c>
      <c r="AL149" s="6" t="s">
        <v>692</v>
      </c>
      <c r="AM149" s="6" t="s">
        <v>758</v>
      </c>
    </row>
    <row r="150" spans="1:39" ht="14.25" hidden="1" customHeight="1">
      <c r="A150" s="4">
        <v>145</v>
      </c>
      <c r="B150" s="6" t="s">
        <v>903</v>
      </c>
      <c r="C150" s="6" t="s">
        <v>904</v>
      </c>
      <c r="D150" s="6" t="s">
        <v>905</v>
      </c>
      <c r="E150" s="6" t="s">
        <v>80</v>
      </c>
      <c r="F150" s="6" t="s">
        <v>682</v>
      </c>
      <c r="G150" s="6" t="s">
        <v>683</v>
      </c>
      <c r="H150" s="6" t="s">
        <v>83</v>
      </c>
      <c r="I150" s="6" t="s">
        <v>684</v>
      </c>
      <c r="J150" s="6" t="s">
        <v>883</v>
      </c>
      <c r="K150" s="6" t="s">
        <v>184</v>
      </c>
      <c r="L150" s="7" t="s">
        <v>906</v>
      </c>
      <c r="M150" s="6" t="s">
        <v>907</v>
      </c>
      <c r="N150" s="6" t="s">
        <v>89</v>
      </c>
      <c r="O150" s="6" t="s">
        <v>90</v>
      </c>
      <c r="P150" s="6">
        <v>0.22</v>
      </c>
      <c r="Q150" s="6" t="s">
        <v>187</v>
      </c>
      <c r="R150" s="6" t="s">
        <v>92</v>
      </c>
      <c r="S150" s="6" t="s">
        <v>89</v>
      </c>
      <c r="T150" s="6" t="s">
        <v>757</v>
      </c>
      <c r="U150" s="6">
        <v>10</v>
      </c>
      <c r="V150" s="8">
        <v>0.51249999999999996</v>
      </c>
      <c r="W150" s="8">
        <v>0.51597222222222205</v>
      </c>
      <c r="X150" s="6" t="s">
        <v>189</v>
      </c>
      <c r="Y150" s="6" t="s">
        <v>89</v>
      </c>
      <c r="Z150" s="6" t="s">
        <v>95</v>
      </c>
      <c r="AA150" s="6" t="s">
        <v>103</v>
      </c>
      <c r="AB150" s="6" t="s">
        <v>96</v>
      </c>
      <c r="AC150" s="6" t="s">
        <v>89</v>
      </c>
      <c r="AD150" s="6" t="s">
        <v>89</v>
      </c>
      <c r="AE150" s="6" t="s">
        <v>89</v>
      </c>
      <c r="AF150" s="6" t="s">
        <v>89</v>
      </c>
      <c r="AG150" s="6" t="s">
        <v>89</v>
      </c>
      <c r="AH150" s="6" t="s">
        <v>89</v>
      </c>
      <c r="AI150" s="6" t="s">
        <v>89</v>
      </c>
      <c r="AJ150" s="6" t="s">
        <v>89</v>
      </c>
      <c r="AK150" s="6" t="s">
        <v>89</v>
      </c>
      <c r="AL150" s="6" t="s">
        <v>692</v>
      </c>
      <c r="AM150" s="6" t="s">
        <v>758</v>
      </c>
    </row>
    <row r="151" spans="1:39" ht="14.25" hidden="1" customHeight="1">
      <c r="A151" s="4">
        <v>146</v>
      </c>
      <c r="B151" s="6" t="s">
        <v>908</v>
      </c>
      <c r="C151" s="6" t="s">
        <v>909</v>
      </c>
      <c r="D151" s="6" t="s">
        <v>910</v>
      </c>
      <c r="E151" s="6" t="s">
        <v>80</v>
      </c>
      <c r="F151" s="6" t="s">
        <v>682</v>
      </c>
      <c r="G151" s="6" t="s">
        <v>683</v>
      </c>
      <c r="H151" s="6" t="s">
        <v>83</v>
      </c>
      <c r="I151" s="6" t="s">
        <v>684</v>
      </c>
      <c r="J151" s="6" t="s">
        <v>889</v>
      </c>
      <c r="K151" s="6" t="s">
        <v>184</v>
      </c>
      <c r="L151" s="7" t="s">
        <v>911</v>
      </c>
      <c r="M151" s="6" t="s">
        <v>912</v>
      </c>
      <c r="N151" s="6" t="s">
        <v>89</v>
      </c>
      <c r="O151" s="6" t="s">
        <v>90</v>
      </c>
      <c r="P151" s="6">
        <v>0.22</v>
      </c>
      <c r="Q151" s="6" t="s">
        <v>187</v>
      </c>
      <c r="R151" s="6" t="s">
        <v>92</v>
      </c>
      <c r="S151" s="6" t="s">
        <v>89</v>
      </c>
      <c r="T151" s="6" t="s">
        <v>757</v>
      </c>
      <c r="U151" s="6">
        <v>10</v>
      </c>
      <c r="V151" s="8">
        <v>0.51666666666666705</v>
      </c>
      <c r="W151" s="8">
        <v>0.52569444444444402</v>
      </c>
      <c r="X151" s="6" t="s">
        <v>189</v>
      </c>
      <c r="Y151" s="6" t="s">
        <v>89</v>
      </c>
      <c r="Z151" s="6" t="s">
        <v>95</v>
      </c>
      <c r="AA151" s="6" t="s">
        <v>103</v>
      </c>
      <c r="AB151" s="6" t="s">
        <v>96</v>
      </c>
      <c r="AC151" s="6" t="s">
        <v>89</v>
      </c>
      <c r="AD151" s="6" t="s">
        <v>89</v>
      </c>
      <c r="AE151" s="6" t="s">
        <v>89</v>
      </c>
      <c r="AF151" s="6" t="s">
        <v>89</v>
      </c>
      <c r="AG151" s="6" t="s">
        <v>89</v>
      </c>
      <c r="AH151" s="6" t="s">
        <v>89</v>
      </c>
      <c r="AI151" s="6" t="s">
        <v>89</v>
      </c>
      <c r="AJ151" s="6" t="s">
        <v>89</v>
      </c>
      <c r="AK151" s="6" t="s">
        <v>89</v>
      </c>
      <c r="AL151" s="6" t="s">
        <v>692</v>
      </c>
      <c r="AM151" s="6" t="s">
        <v>758</v>
      </c>
    </row>
    <row r="152" spans="1:39" ht="14.25" hidden="1" customHeight="1">
      <c r="A152" s="4">
        <v>147</v>
      </c>
      <c r="B152" s="6" t="s">
        <v>913</v>
      </c>
      <c r="C152" s="6" t="s">
        <v>914</v>
      </c>
      <c r="D152" s="6" t="s">
        <v>915</v>
      </c>
      <c r="E152" s="6" t="s">
        <v>80</v>
      </c>
      <c r="F152" s="6" t="s">
        <v>682</v>
      </c>
      <c r="G152" s="6" t="s">
        <v>683</v>
      </c>
      <c r="H152" s="6" t="s">
        <v>83</v>
      </c>
      <c r="I152" s="6" t="s">
        <v>684</v>
      </c>
      <c r="J152" s="6" t="s">
        <v>872</v>
      </c>
      <c r="K152" s="6" t="s">
        <v>184</v>
      </c>
      <c r="L152" s="7" t="s">
        <v>916</v>
      </c>
      <c r="M152" s="6" t="s">
        <v>917</v>
      </c>
      <c r="N152" s="6" t="s">
        <v>89</v>
      </c>
      <c r="O152" s="6" t="s">
        <v>90</v>
      </c>
      <c r="P152" s="6">
        <v>0.22</v>
      </c>
      <c r="Q152" s="6" t="s">
        <v>187</v>
      </c>
      <c r="R152" s="6" t="s">
        <v>92</v>
      </c>
      <c r="S152" s="6" t="s">
        <v>89</v>
      </c>
      <c r="T152" s="6" t="s">
        <v>757</v>
      </c>
      <c r="U152" s="6">
        <v>10</v>
      </c>
      <c r="V152" s="8">
        <v>0.51805555555555605</v>
      </c>
      <c r="W152" s="8">
        <v>0.52291666666666703</v>
      </c>
      <c r="X152" s="6" t="s">
        <v>189</v>
      </c>
      <c r="Y152" s="6" t="s">
        <v>89</v>
      </c>
      <c r="Z152" s="6" t="s">
        <v>95</v>
      </c>
      <c r="AA152" s="6" t="s">
        <v>103</v>
      </c>
      <c r="AB152" s="6" t="s">
        <v>96</v>
      </c>
      <c r="AC152" s="6" t="s">
        <v>89</v>
      </c>
      <c r="AD152" s="6" t="s">
        <v>89</v>
      </c>
      <c r="AE152" s="6" t="s">
        <v>89</v>
      </c>
      <c r="AF152" s="6" t="s">
        <v>89</v>
      </c>
      <c r="AG152" s="6" t="s">
        <v>89</v>
      </c>
      <c r="AH152" s="6" t="s">
        <v>89</v>
      </c>
      <c r="AI152" s="6" t="s">
        <v>89</v>
      </c>
      <c r="AJ152" s="6" t="s">
        <v>89</v>
      </c>
      <c r="AK152" s="6" t="s">
        <v>89</v>
      </c>
      <c r="AL152" s="6" t="s">
        <v>692</v>
      </c>
      <c r="AM152" s="6" t="s">
        <v>758</v>
      </c>
    </row>
    <row r="153" spans="1:39" ht="15.75" customHeight="1">
      <c r="A153" s="4">
        <v>148</v>
      </c>
      <c r="B153" s="4" t="s">
        <v>918</v>
      </c>
      <c r="C153" s="4" t="s">
        <v>919</v>
      </c>
      <c r="D153" s="4" t="s">
        <v>920</v>
      </c>
      <c r="E153" s="4" t="s">
        <v>80</v>
      </c>
      <c r="F153" s="4" t="s">
        <v>81</v>
      </c>
      <c r="G153" s="4" t="s">
        <v>82</v>
      </c>
      <c r="H153" s="4" t="s">
        <v>83</v>
      </c>
      <c r="I153" s="4" t="s">
        <v>84</v>
      </c>
      <c r="J153" s="4" t="s">
        <v>921</v>
      </c>
      <c r="K153" s="4" t="s">
        <v>922</v>
      </c>
      <c r="L153" s="20" t="s">
        <v>923</v>
      </c>
      <c r="M153" s="4" t="s">
        <v>924</v>
      </c>
      <c r="N153" s="4" t="s">
        <v>89</v>
      </c>
      <c r="O153" s="4" t="s">
        <v>90</v>
      </c>
      <c r="P153" s="4" t="s">
        <v>925</v>
      </c>
      <c r="Q153" s="4" t="s">
        <v>89</v>
      </c>
      <c r="R153" s="4" t="s">
        <v>926</v>
      </c>
      <c r="S153" s="4" t="s">
        <v>89</v>
      </c>
      <c r="T153" s="4" t="s">
        <v>448</v>
      </c>
      <c r="U153" s="4">
        <v>1.5E-3</v>
      </c>
      <c r="V153" s="21">
        <v>0.75</v>
      </c>
      <c r="W153" s="21">
        <v>0.75</v>
      </c>
      <c r="X153" s="4"/>
      <c r="Y153" s="4" t="s">
        <v>927</v>
      </c>
      <c r="Z153" s="4" t="s">
        <v>95</v>
      </c>
      <c r="AA153" s="4" t="s">
        <v>103</v>
      </c>
      <c r="AB153" s="4" t="s">
        <v>928</v>
      </c>
      <c r="AC153" s="4" t="s">
        <v>89</v>
      </c>
      <c r="AD153" s="4" t="s">
        <v>89</v>
      </c>
      <c r="AE153" s="4" t="s">
        <v>89</v>
      </c>
      <c r="AF153" s="4" t="s">
        <v>89</v>
      </c>
      <c r="AG153" s="4" t="s">
        <v>89</v>
      </c>
      <c r="AH153" s="4" t="s">
        <v>89</v>
      </c>
      <c r="AI153" s="4" t="s">
        <v>89</v>
      </c>
      <c r="AJ153" s="4" t="s">
        <v>89</v>
      </c>
      <c r="AK153" s="4" t="s">
        <v>89</v>
      </c>
      <c r="AL153" s="4" t="s">
        <v>97</v>
      </c>
      <c r="AM153" s="4" t="s">
        <v>929</v>
      </c>
    </row>
    <row r="154" spans="1:39" ht="14.25" customHeight="1">
      <c r="A154" s="4">
        <v>149</v>
      </c>
      <c r="B154" s="4" t="s">
        <v>930</v>
      </c>
      <c r="C154" s="4" t="s">
        <v>931</v>
      </c>
      <c r="D154" s="4" t="s">
        <v>932</v>
      </c>
      <c r="E154" s="4" t="s">
        <v>80</v>
      </c>
      <c r="F154" s="4" t="s">
        <v>81</v>
      </c>
      <c r="G154" s="4" t="s">
        <v>82</v>
      </c>
      <c r="H154" s="4" t="s">
        <v>83</v>
      </c>
      <c r="I154" s="4" t="s">
        <v>84</v>
      </c>
      <c r="J154" s="4" t="s">
        <v>921</v>
      </c>
      <c r="K154" s="4" t="s">
        <v>922</v>
      </c>
      <c r="L154" s="20" t="s">
        <v>923</v>
      </c>
      <c r="M154" s="4" t="s">
        <v>933</v>
      </c>
      <c r="N154" s="4" t="s">
        <v>89</v>
      </c>
      <c r="O154" s="4" t="s">
        <v>90</v>
      </c>
      <c r="P154" s="4" t="s">
        <v>925</v>
      </c>
      <c r="Q154" s="4" t="s">
        <v>89</v>
      </c>
      <c r="R154" s="4" t="s">
        <v>926</v>
      </c>
      <c r="S154" s="4" t="s">
        <v>89</v>
      </c>
      <c r="T154" s="4" t="s">
        <v>448</v>
      </c>
      <c r="U154" s="4">
        <v>1.5E-3</v>
      </c>
      <c r="V154" s="21">
        <v>0.75</v>
      </c>
      <c r="W154" s="21">
        <v>0.75</v>
      </c>
      <c r="X154" s="4"/>
      <c r="Y154" s="4" t="s">
        <v>927</v>
      </c>
      <c r="Z154" s="4" t="s">
        <v>95</v>
      </c>
      <c r="AA154" s="4" t="s">
        <v>103</v>
      </c>
      <c r="AB154" s="4" t="s">
        <v>928</v>
      </c>
      <c r="AC154" s="4" t="s">
        <v>89</v>
      </c>
      <c r="AD154" s="4" t="s">
        <v>89</v>
      </c>
      <c r="AE154" s="4" t="s">
        <v>89</v>
      </c>
      <c r="AF154" s="4" t="s">
        <v>89</v>
      </c>
      <c r="AG154" s="4" t="s">
        <v>89</v>
      </c>
      <c r="AH154" s="4" t="s">
        <v>89</v>
      </c>
      <c r="AI154" s="4" t="s">
        <v>89</v>
      </c>
      <c r="AJ154" s="4" t="s">
        <v>89</v>
      </c>
      <c r="AK154" s="4" t="s">
        <v>89</v>
      </c>
      <c r="AL154" s="4" t="s">
        <v>97</v>
      </c>
      <c r="AM154" s="4" t="s">
        <v>929</v>
      </c>
    </row>
    <row r="155" spans="1:39" ht="14.25" customHeight="1">
      <c r="A155" s="4">
        <v>150</v>
      </c>
      <c r="B155" s="4" t="s">
        <v>934</v>
      </c>
      <c r="C155" s="4" t="s">
        <v>935</v>
      </c>
      <c r="D155" s="4" t="s">
        <v>936</v>
      </c>
      <c r="E155" s="4" t="s">
        <v>80</v>
      </c>
      <c r="F155" s="4" t="s">
        <v>81</v>
      </c>
      <c r="G155" s="4" t="s">
        <v>82</v>
      </c>
      <c r="H155" s="4" t="s">
        <v>83</v>
      </c>
      <c r="I155" s="4" t="s">
        <v>84</v>
      </c>
      <c r="J155" s="4" t="s">
        <v>921</v>
      </c>
      <c r="K155" s="4" t="s">
        <v>922</v>
      </c>
      <c r="L155" s="20" t="s">
        <v>923</v>
      </c>
      <c r="M155" s="4" t="s">
        <v>937</v>
      </c>
      <c r="N155" s="4" t="s">
        <v>89</v>
      </c>
      <c r="O155" s="4" t="s">
        <v>90</v>
      </c>
      <c r="P155" s="4" t="s">
        <v>925</v>
      </c>
      <c r="Q155" s="4" t="s">
        <v>89</v>
      </c>
      <c r="R155" s="4" t="s">
        <v>926</v>
      </c>
      <c r="S155" s="4" t="s">
        <v>89</v>
      </c>
      <c r="T155" s="4" t="s">
        <v>448</v>
      </c>
      <c r="U155" s="4">
        <v>1.5E-3</v>
      </c>
      <c r="V155" s="21">
        <v>0.75</v>
      </c>
      <c r="W155" s="21">
        <v>0.75</v>
      </c>
      <c r="X155" s="4"/>
      <c r="Y155" s="4" t="s">
        <v>927</v>
      </c>
      <c r="Z155" s="4" t="s">
        <v>95</v>
      </c>
      <c r="AA155" s="4" t="s">
        <v>103</v>
      </c>
      <c r="AB155" s="4" t="s">
        <v>928</v>
      </c>
      <c r="AC155" s="4" t="s">
        <v>89</v>
      </c>
      <c r="AD155" s="4" t="s">
        <v>89</v>
      </c>
      <c r="AE155" s="4" t="s">
        <v>89</v>
      </c>
      <c r="AF155" s="4" t="s">
        <v>89</v>
      </c>
      <c r="AG155" s="4" t="s">
        <v>89</v>
      </c>
      <c r="AH155" s="4" t="s">
        <v>89</v>
      </c>
      <c r="AI155" s="4" t="s">
        <v>89</v>
      </c>
      <c r="AJ155" s="4" t="s">
        <v>89</v>
      </c>
      <c r="AK155" s="4" t="s">
        <v>89</v>
      </c>
      <c r="AL155" s="4" t="s">
        <v>97</v>
      </c>
      <c r="AM155" s="4" t="s">
        <v>929</v>
      </c>
    </row>
    <row r="156" spans="1:39" ht="15.75" customHeight="1">
      <c r="A156" s="4">
        <v>151</v>
      </c>
      <c r="B156" s="4" t="s">
        <v>938</v>
      </c>
      <c r="C156" s="4" t="s">
        <v>939</v>
      </c>
      <c r="D156" s="4" t="s">
        <v>940</v>
      </c>
      <c r="E156" s="4" t="s">
        <v>80</v>
      </c>
      <c r="F156" s="4" t="s">
        <v>81</v>
      </c>
      <c r="G156" s="4" t="s">
        <v>82</v>
      </c>
      <c r="H156" s="4" t="s">
        <v>83</v>
      </c>
      <c r="I156" s="4" t="s">
        <v>84</v>
      </c>
      <c r="J156" s="4" t="s">
        <v>921</v>
      </c>
      <c r="K156" s="4" t="s">
        <v>941</v>
      </c>
      <c r="L156" s="20" t="s">
        <v>942</v>
      </c>
      <c r="M156" s="4" t="s">
        <v>943</v>
      </c>
      <c r="N156" s="4" t="s">
        <v>89</v>
      </c>
      <c r="O156" s="4" t="s">
        <v>90</v>
      </c>
      <c r="P156" s="4" t="s">
        <v>925</v>
      </c>
      <c r="Q156" s="4" t="s">
        <v>89</v>
      </c>
      <c r="R156" s="4" t="s">
        <v>926</v>
      </c>
      <c r="S156" s="4" t="s">
        <v>89</v>
      </c>
      <c r="T156" s="4" t="s">
        <v>944</v>
      </c>
      <c r="U156" s="4">
        <v>0.05</v>
      </c>
      <c r="V156" s="21">
        <v>0.82291666666666696</v>
      </c>
      <c r="W156" s="21">
        <v>0.82291666666666696</v>
      </c>
      <c r="X156" s="4"/>
      <c r="Y156" s="4" t="s">
        <v>945</v>
      </c>
      <c r="Z156" s="4" t="s">
        <v>946</v>
      </c>
      <c r="AA156" s="4" t="s">
        <v>103</v>
      </c>
      <c r="AB156" s="4" t="s">
        <v>928</v>
      </c>
      <c r="AC156" s="4" t="s">
        <v>89</v>
      </c>
      <c r="AD156" s="4" t="s">
        <v>89</v>
      </c>
      <c r="AE156" s="4" t="s">
        <v>89</v>
      </c>
      <c r="AF156" s="4" t="s">
        <v>89</v>
      </c>
      <c r="AG156" s="4" t="s">
        <v>89</v>
      </c>
      <c r="AH156" s="4" t="s">
        <v>89</v>
      </c>
      <c r="AI156" s="4" t="s">
        <v>89</v>
      </c>
      <c r="AJ156" s="4" t="s">
        <v>89</v>
      </c>
      <c r="AK156" s="4" t="s">
        <v>89</v>
      </c>
      <c r="AL156" s="4" t="s">
        <v>97</v>
      </c>
      <c r="AM156" s="4" t="s">
        <v>929</v>
      </c>
    </row>
    <row r="157" spans="1:39" ht="14.25" customHeight="1">
      <c r="A157" s="4">
        <v>152</v>
      </c>
      <c r="B157" s="4" t="s">
        <v>947</v>
      </c>
      <c r="C157" s="4" t="s">
        <v>948</v>
      </c>
      <c r="D157" s="4" t="s">
        <v>949</v>
      </c>
      <c r="E157" s="4" t="s">
        <v>80</v>
      </c>
      <c r="F157" s="4" t="s">
        <v>81</v>
      </c>
      <c r="G157" s="4" t="s">
        <v>82</v>
      </c>
      <c r="H157" s="4" t="s">
        <v>83</v>
      </c>
      <c r="I157" s="4" t="s">
        <v>84</v>
      </c>
      <c r="J157" s="4" t="s">
        <v>921</v>
      </c>
      <c r="K157" s="4" t="s">
        <v>941</v>
      </c>
      <c r="L157" s="20" t="s">
        <v>942</v>
      </c>
      <c r="M157" s="4" t="s">
        <v>950</v>
      </c>
      <c r="N157" s="4" t="s">
        <v>89</v>
      </c>
      <c r="O157" s="4" t="s">
        <v>90</v>
      </c>
      <c r="P157" s="4" t="s">
        <v>925</v>
      </c>
      <c r="Q157" s="4" t="s">
        <v>89</v>
      </c>
      <c r="R157" s="4" t="s">
        <v>926</v>
      </c>
      <c r="S157" s="4" t="s">
        <v>89</v>
      </c>
      <c r="T157" s="4" t="s">
        <v>944</v>
      </c>
      <c r="U157" s="4">
        <v>0.05</v>
      </c>
      <c r="V157" s="21">
        <v>0.82291666666666696</v>
      </c>
      <c r="W157" s="21">
        <v>0.82291666666666696</v>
      </c>
      <c r="X157" s="4"/>
      <c r="Y157" s="4" t="s">
        <v>945</v>
      </c>
      <c r="Z157" s="4" t="s">
        <v>946</v>
      </c>
      <c r="AA157" s="4" t="s">
        <v>103</v>
      </c>
      <c r="AB157" s="4" t="s">
        <v>928</v>
      </c>
      <c r="AC157" s="4" t="s">
        <v>89</v>
      </c>
      <c r="AD157" s="4" t="s">
        <v>89</v>
      </c>
      <c r="AE157" s="4" t="s">
        <v>89</v>
      </c>
      <c r="AF157" s="4" t="s">
        <v>89</v>
      </c>
      <c r="AG157" s="4" t="s">
        <v>89</v>
      </c>
      <c r="AH157" s="4" t="s">
        <v>89</v>
      </c>
      <c r="AI157" s="4" t="s">
        <v>89</v>
      </c>
      <c r="AJ157" s="4" t="s">
        <v>89</v>
      </c>
      <c r="AK157" s="4" t="s">
        <v>89</v>
      </c>
      <c r="AL157" s="4" t="s">
        <v>97</v>
      </c>
      <c r="AM157" s="4" t="s">
        <v>929</v>
      </c>
    </row>
    <row r="158" spans="1:39" ht="14.25" customHeight="1">
      <c r="A158" s="4">
        <v>153</v>
      </c>
      <c r="B158" s="4" t="s">
        <v>951</v>
      </c>
      <c r="C158" s="4" t="s">
        <v>952</v>
      </c>
      <c r="D158" s="4" t="s">
        <v>953</v>
      </c>
      <c r="E158" s="4" t="s">
        <v>80</v>
      </c>
      <c r="F158" s="4" t="s">
        <v>81</v>
      </c>
      <c r="G158" s="4" t="s">
        <v>82</v>
      </c>
      <c r="H158" s="4" t="s">
        <v>83</v>
      </c>
      <c r="I158" s="4" t="s">
        <v>84</v>
      </c>
      <c r="J158" s="4" t="s">
        <v>921</v>
      </c>
      <c r="K158" s="4" t="s">
        <v>941</v>
      </c>
      <c r="L158" s="20" t="s">
        <v>942</v>
      </c>
      <c r="M158" s="4" t="s">
        <v>954</v>
      </c>
      <c r="N158" s="4" t="s">
        <v>89</v>
      </c>
      <c r="O158" s="4" t="s">
        <v>90</v>
      </c>
      <c r="P158" s="4" t="s">
        <v>925</v>
      </c>
      <c r="Q158" s="4" t="s">
        <v>89</v>
      </c>
      <c r="R158" s="4" t="s">
        <v>926</v>
      </c>
      <c r="S158" s="4" t="s">
        <v>89</v>
      </c>
      <c r="T158" s="4" t="s">
        <v>944</v>
      </c>
      <c r="U158" s="4">
        <v>0.05</v>
      </c>
      <c r="V158" s="21">
        <v>0.82291666666666696</v>
      </c>
      <c r="W158" s="21">
        <v>0.82291666666666696</v>
      </c>
      <c r="X158" s="4"/>
      <c r="Y158" s="4" t="s">
        <v>945</v>
      </c>
      <c r="Z158" s="4" t="s">
        <v>946</v>
      </c>
      <c r="AA158" s="4" t="s">
        <v>103</v>
      </c>
      <c r="AB158" s="4" t="s">
        <v>928</v>
      </c>
      <c r="AC158" s="4" t="s">
        <v>89</v>
      </c>
      <c r="AD158" s="4" t="s">
        <v>89</v>
      </c>
      <c r="AE158" s="4" t="s">
        <v>89</v>
      </c>
      <c r="AF158" s="4" t="s">
        <v>89</v>
      </c>
      <c r="AG158" s="4" t="s">
        <v>89</v>
      </c>
      <c r="AH158" s="4" t="s">
        <v>89</v>
      </c>
      <c r="AI158" s="4" t="s">
        <v>89</v>
      </c>
      <c r="AJ158" s="4" t="s">
        <v>89</v>
      </c>
      <c r="AK158" s="4" t="s">
        <v>89</v>
      </c>
      <c r="AL158" s="4" t="s">
        <v>97</v>
      </c>
      <c r="AM158" s="4" t="s">
        <v>929</v>
      </c>
    </row>
    <row r="159" spans="1:39" ht="14.25" hidden="1" customHeight="1">
      <c r="A159" s="4">
        <v>154</v>
      </c>
      <c r="B159" s="4" t="s">
        <v>955</v>
      </c>
      <c r="C159" s="4" t="s">
        <v>956</v>
      </c>
      <c r="D159" s="4" t="s">
        <v>957</v>
      </c>
      <c r="E159" s="4" t="s">
        <v>80</v>
      </c>
      <c r="F159" s="4" t="s">
        <v>443</v>
      </c>
      <c r="G159" s="4" t="s">
        <v>444</v>
      </c>
      <c r="H159" s="4" t="s">
        <v>83</v>
      </c>
      <c r="I159" s="4" t="s">
        <v>445</v>
      </c>
      <c r="J159" s="4" t="s">
        <v>921</v>
      </c>
      <c r="K159" s="4" t="s">
        <v>922</v>
      </c>
      <c r="L159" s="20" t="s">
        <v>923</v>
      </c>
      <c r="M159" s="4" t="s">
        <v>958</v>
      </c>
      <c r="N159" s="4" t="s">
        <v>89</v>
      </c>
      <c r="O159" s="4" t="s">
        <v>90</v>
      </c>
      <c r="P159" s="4" t="s">
        <v>925</v>
      </c>
      <c r="Q159" s="4" t="s">
        <v>89</v>
      </c>
      <c r="R159" s="4" t="s">
        <v>926</v>
      </c>
      <c r="S159" s="4" t="s">
        <v>89</v>
      </c>
      <c r="T159" s="4" t="s">
        <v>448</v>
      </c>
      <c r="U159" s="4">
        <v>1.5E-3</v>
      </c>
      <c r="V159" s="21">
        <v>0.45138888888888901</v>
      </c>
      <c r="W159" s="21">
        <v>0.45138888888888901</v>
      </c>
      <c r="X159" s="4"/>
      <c r="Y159" s="4" t="s">
        <v>927</v>
      </c>
      <c r="Z159" s="4" t="s">
        <v>95</v>
      </c>
      <c r="AA159" s="4" t="s">
        <v>103</v>
      </c>
      <c r="AB159" s="4" t="s">
        <v>928</v>
      </c>
      <c r="AC159" s="4" t="s">
        <v>89</v>
      </c>
      <c r="AD159" s="4" t="s">
        <v>89</v>
      </c>
      <c r="AE159" s="4" t="s">
        <v>89</v>
      </c>
      <c r="AF159" s="4" t="s">
        <v>89</v>
      </c>
      <c r="AG159" s="4" t="s">
        <v>89</v>
      </c>
      <c r="AH159" s="4" t="s">
        <v>89</v>
      </c>
      <c r="AI159" s="4" t="s">
        <v>89</v>
      </c>
      <c r="AJ159" s="4" t="s">
        <v>89</v>
      </c>
      <c r="AK159" s="4" t="s">
        <v>89</v>
      </c>
      <c r="AL159" s="4" t="s">
        <v>450</v>
      </c>
      <c r="AM159" s="4" t="s">
        <v>929</v>
      </c>
    </row>
    <row r="160" spans="1:39" ht="14.25" hidden="1" customHeight="1">
      <c r="A160" s="4">
        <v>155</v>
      </c>
      <c r="B160" s="4" t="s">
        <v>959</v>
      </c>
      <c r="C160" s="4" t="s">
        <v>960</v>
      </c>
      <c r="D160" s="4" t="s">
        <v>961</v>
      </c>
      <c r="E160" s="4" t="s">
        <v>80</v>
      </c>
      <c r="F160" s="4" t="s">
        <v>443</v>
      </c>
      <c r="G160" s="4" t="s">
        <v>444</v>
      </c>
      <c r="H160" s="4" t="s">
        <v>83</v>
      </c>
      <c r="I160" s="4" t="s">
        <v>445</v>
      </c>
      <c r="J160" s="4" t="s">
        <v>921</v>
      </c>
      <c r="K160" s="4" t="s">
        <v>922</v>
      </c>
      <c r="L160" s="20" t="s">
        <v>923</v>
      </c>
      <c r="M160" s="4" t="s">
        <v>962</v>
      </c>
      <c r="N160" s="4" t="s">
        <v>89</v>
      </c>
      <c r="O160" s="4" t="s">
        <v>90</v>
      </c>
      <c r="P160" s="4" t="s">
        <v>925</v>
      </c>
      <c r="Q160" s="4" t="s">
        <v>89</v>
      </c>
      <c r="R160" s="4" t="s">
        <v>926</v>
      </c>
      <c r="S160" s="4" t="s">
        <v>89</v>
      </c>
      <c r="T160" s="4" t="s">
        <v>448</v>
      </c>
      <c r="U160" s="4">
        <v>1.5E-3</v>
      </c>
      <c r="V160" s="21">
        <v>0.45138888888888901</v>
      </c>
      <c r="W160" s="21">
        <v>0.45138888888888901</v>
      </c>
      <c r="X160" s="4"/>
      <c r="Y160" s="4" t="s">
        <v>927</v>
      </c>
      <c r="Z160" s="4" t="s">
        <v>95</v>
      </c>
      <c r="AA160" s="4" t="s">
        <v>103</v>
      </c>
      <c r="AB160" s="4" t="s">
        <v>928</v>
      </c>
      <c r="AC160" s="4" t="s">
        <v>89</v>
      </c>
      <c r="AD160" s="4" t="s">
        <v>89</v>
      </c>
      <c r="AE160" s="4" t="s">
        <v>89</v>
      </c>
      <c r="AF160" s="4" t="s">
        <v>89</v>
      </c>
      <c r="AG160" s="4" t="s">
        <v>89</v>
      </c>
      <c r="AH160" s="4" t="s">
        <v>89</v>
      </c>
      <c r="AI160" s="4" t="s">
        <v>89</v>
      </c>
      <c r="AJ160" s="4" t="s">
        <v>89</v>
      </c>
      <c r="AK160" s="4" t="s">
        <v>89</v>
      </c>
      <c r="AL160" s="4" t="s">
        <v>450</v>
      </c>
      <c r="AM160" s="4" t="s">
        <v>929</v>
      </c>
    </row>
    <row r="161" spans="1:39" ht="14.25" hidden="1" customHeight="1">
      <c r="A161" s="4">
        <v>156</v>
      </c>
      <c r="B161" s="4" t="s">
        <v>963</v>
      </c>
      <c r="C161" s="4" t="s">
        <v>964</v>
      </c>
      <c r="D161" s="4" t="s">
        <v>965</v>
      </c>
      <c r="E161" s="4" t="s">
        <v>80</v>
      </c>
      <c r="F161" s="4" t="s">
        <v>443</v>
      </c>
      <c r="G161" s="4" t="s">
        <v>444</v>
      </c>
      <c r="H161" s="4" t="s">
        <v>83</v>
      </c>
      <c r="I161" s="4" t="s">
        <v>445</v>
      </c>
      <c r="J161" s="4" t="s">
        <v>921</v>
      </c>
      <c r="K161" s="4" t="s">
        <v>922</v>
      </c>
      <c r="L161" s="20" t="s">
        <v>923</v>
      </c>
      <c r="M161" s="4" t="s">
        <v>966</v>
      </c>
      <c r="N161" s="4" t="s">
        <v>89</v>
      </c>
      <c r="O161" s="4" t="s">
        <v>90</v>
      </c>
      <c r="P161" s="4" t="s">
        <v>925</v>
      </c>
      <c r="Q161" s="4" t="s">
        <v>89</v>
      </c>
      <c r="R161" s="4" t="s">
        <v>926</v>
      </c>
      <c r="S161" s="4" t="s">
        <v>89</v>
      </c>
      <c r="T161" s="4" t="s">
        <v>448</v>
      </c>
      <c r="U161" s="4">
        <v>1.5E-3</v>
      </c>
      <c r="V161" s="21">
        <v>0.45138888888888901</v>
      </c>
      <c r="W161" s="21">
        <v>0.45138888888888901</v>
      </c>
      <c r="X161" s="4"/>
      <c r="Y161" s="4" t="s">
        <v>927</v>
      </c>
      <c r="Z161" s="4" t="s">
        <v>95</v>
      </c>
      <c r="AA161" s="4" t="s">
        <v>103</v>
      </c>
      <c r="AB161" s="4" t="s">
        <v>928</v>
      </c>
      <c r="AC161" s="4" t="s">
        <v>89</v>
      </c>
      <c r="AD161" s="4" t="s">
        <v>89</v>
      </c>
      <c r="AE161" s="4" t="s">
        <v>89</v>
      </c>
      <c r="AF161" s="4" t="s">
        <v>89</v>
      </c>
      <c r="AG161" s="4" t="s">
        <v>89</v>
      </c>
      <c r="AH161" s="4" t="s">
        <v>89</v>
      </c>
      <c r="AI161" s="4" t="s">
        <v>89</v>
      </c>
      <c r="AJ161" s="4" t="s">
        <v>89</v>
      </c>
      <c r="AK161" s="4" t="s">
        <v>89</v>
      </c>
      <c r="AL161" s="4" t="s">
        <v>450</v>
      </c>
      <c r="AM161" s="4" t="s">
        <v>929</v>
      </c>
    </row>
    <row r="162" spans="1:39" ht="14.25" hidden="1" customHeight="1">
      <c r="A162" s="4">
        <v>157</v>
      </c>
      <c r="B162" s="4" t="s">
        <v>967</v>
      </c>
      <c r="C162" s="4" t="s">
        <v>968</v>
      </c>
      <c r="D162" s="4" t="s">
        <v>969</v>
      </c>
      <c r="E162" s="4" t="s">
        <v>80</v>
      </c>
      <c r="F162" s="4" t="s">
        <v>443</v>
      </c>
      <c r="G162" s="4" t="s">
        <v>444</v>
      </c>
      <c r="H162" s="4" t="s">
        <v>83</v>
      </c>
      <c r="I162" s="4" t="s">
        <v>445</v>
      </c>
      <c r="J162" s="4" t="s">
        <v>921</v>
      </c>
      <c r="K162" s="4" t="s">
        <v>941</v>
      </c>
      <c r="L162" s="20" t="s">
        <v>942</v>
      </c>
      <c r="M162" s="4" t="s">
        <v>970</v>
      </c>
      <c r="N162" s="4" t="s">
        <v>89</v>
      </c>
      <c r="O162" s="4" t="s">
        <v>90</v>
      </c>
      <c r="P162" s="4" t="s">
        <v>925</v>
      </c>
      <c r="Q162" s="4" t="s">
        <v>89</v>
      </c>
      <c r="R162" s="4" t="s">
        <v>926</v>
      </c>
      <c r="S162" s="4" t="s">
        <v>89</v>
      </c>
      <c r="T162" s="4" t="s">
        <v>944</v>
      </c>
      <c r="U162" s="4">
        <v>0.05</v>
      </c>
      <c r="V162" s="21">
        <v>0.64583333333333304</v>
      </c>
      <c r="W162" s="21">
        <v>0.64583333333333304</v>
      </c>
      <c r="X162" s="4"/>
      <c r="Y162" s="4" t="s">
        <v>945</v>
      </c>
      <c r="Z162" s="4" t="s">
        <v>946</v>
      </c>
      <c r="AA162" s="4" t="s">
        <v>103</v>
      </c>
      <c r="AB162" s="4" t="s">
        <v>928</v>
      </c>
      <c r="AC162" s="4" t="s">
        <v>89</v>
      </c>
      <c r="AD162" s="4" t="s">
        <v>89</v>
      </c>
      <c r="AE162" s="4" t="s">
        <v>89</v>
      </c>
      <c r="AF162" s="4" t="s">
        <v>89</v>
      </c>
      <c r="AG162" s="4" t="s">
        <v>89</v>
      </c>
      <c r="AH162" s="4" t="s">
        <v>89</v>
      </c>
      <c r="AI162" s="4" t="s">
        <v>89</v>
      </c>
      <c r="AJ162" s="4" t="s">
        <v>89</v>
      </c>
      <c r="AK162" s="4" t="s">
        <v>89</v>
      </c>
      <c r="AL162" s="4" t="s">
        <v>450</v>
      </c>
      <c r="AM162" s="4" t="s">
        <v>929</v>
      </c>
    </row>
    <row r="163" spans="1:39" ht="14.25" hidden="1" customHeight="1">
      <c r="A163" s="4">
        <v>158</v>
      </c>
      <c r="B163" s="4" t="s">
        <v>971</v>
      </c>
      <c r="C163" s="4" t="s">
        <v>972</v>
      </c>
      <c r="D163" s="4" t="s">
        <v>973</v>
      </c>
      <c r="E163" s="4" t="s">
        <v>80</v>
      </c>
      <c r="F163" s="4" t="s">
        <v>443</v>
      </c>
      <c r="G163" s="4" t="s">
        <v>444</v>
      </c>
      <c r="H163" s="4" t="s">
        <v>83</v>
      </c>
      <c r="I163" s="4" t="s">
        <v>445</v>
      </c>
      <c r="J163" s="4" t="s">
        <v>921</v>
      </c>
      <c r="K163" s="4" t="s">
        <v>941</v>
      </c>
      <c r="L163" s="20" t="s">
        <v>942</v>
      </c>
      <c r="M163" s="4" t="s">
        <v>974</v>
      </c>
      <c r="N163" s="4" t="s">
        <v>89</v>
      </c>
      <c r="O163" s="4" t="s">
        <v>90</v>
      </c>
      <c r="P163" s="4" t="s">
        <v>925</v>
      </c>
      <c r="Q163" s="4" t="s">
        <v>89</v>
      </c>
      <c r="R163" s="4" t="s">
        <v>926</v>
      </c>
      <c r="S163" s="4" t="s">
        <v>89</v>
      </c>
      <c r="T163" s="4" t="s">
        <v>944</v>
      </c>
      <c r="U163" s="4">
        <v>0.05</v>
      </c>
      <c r="V163" s="21">
        <v>0.64583333333333304</v>
      </c>
      <c r="W163" s="21">
        <v>0.64583333333333304</v>
      </c>
      <c r="X163" s="4"/>
      <c r="Y163" s="4" t="s">
        <v>945</v>
      </c>
      <c r="Z163" s="4" t="s">
        <v>946</v>
      </c>
      <c r="AA163" s="4" t="s">
        <v>103</v>
      </c>
      <c r="AB163" s="4" t="s">
        <v>928</v>
      </c>
      <c r="AC163" s="4" t="s">
        <v>89</v>
      </c>
      <c r="AD163" s="4" t="s">
        <v>89</v>
      </c>
      <c r="AE163" s="4" t="s">
        <v>89</v>
      </c>
      <c r="AF163" s="4" t="s">
        <v>89</v>
      </c>
      <c r="AG163" s="4" t="s">
        <v>89</v>
      </c>
      <c r="AH163" s="4" t="s">
        <v>89</v>
      </c>
      <c r="AI163" s="4" t="s">
        <v>89</v>
      </c>
      <c r="AJ163" s="4" t="s">
        <v>89</v>
      </c>
      <c r="AK163" s="4" t="s">
        <v>89</v>
      </c>
      <c r="AL163" s="4" t="s">
        <v>450</v>
      </c>
      <c r="AM163" s="4" t="s">
        <v>929</v>
      </c>
    </row>
    <row r="164" spans="1:39" ht="14.25" hidden="1" customHeight="1">
      <c r="A164" s="4">
        <v>159</v>
      </c>
      <c r="B164" s="4" t="s">
        <v>975</v>
      </c>
      <c r="C164" s="4" t="s">
        <v>976</v>
      </c>
      <c r="D164" s="4" t="s">
        <v>977</v>
      </c>
      <c r="E164" s="4" t="s">
        <v>80</v>
      </c>
      <c r="F164" s="4" t="s">
        <v>443</v>
      </c>
      <c r="G164" s="4" t="s">
        <v>444</v>
      </c>
      <c r="H164" s="4" t="s">
        <v>83</v>
      </c>
      <c r="I164" s="4" t="s">
        <v>445</v>
      </c>
      <c r="J164" s="4" t="s">
        <v>921</v>
      </c>
      <c r="K164" s="4" t="s">
        <v>941</v>
      </c>
      <c r="L164" s="20" t="s">
        <v>942</v>
      </c>
      <c r="M164" s="4" t="s">
        <v>978</v>
      </c>
      <c r="N164" s="4" t="s">
        <v>89</v>
      </c>
      <c r="O164" s="4" t="s">
        <v>90</v>
      </c>
      <c r="P164" s="4" t="s">
        <v>925</v>
      </c>
      <c r="Q164" s="4" t="s">
        <v>89</v>
      </c>
      <c r="R164" s="4" t="s">
        <v>926</v>
      </c>
      <c r="S164" s="4" t="s">
        <v>89</v>
      </c>
      <c r="T164" s="4" t="s">
        <v>944</v>
      </c>
      <c r="U164" s="4">
        <v>0.05</v>
      </c>
      <c r="V164" s="21">
        <v>0.64583333333333304</v>
      </c>
      <c r="W164" s="21">
        <v>0.64583333333333304</v>
      </c>
      <c r="X164" s="4"/>
      <c r="Y164" s="4" t="s">
        <v>945</v>
      </c>
      <c r="Z164" s="4" t="s">
        <v>946</v>
      </c>
      <c r="AA164" s="4" t="s">
        <v>103</v>
      </c>
      <c r="AB164" s="4" t="s">
        <v>928</v>
      </c>
      <c r="AC164" s="4" t="s">
        <v>89</v>
      </c>
      <c r="AD164" s="4" t="s">
        <v>89</v>
      </c>
      <c r="AE164" s="4" t="s">
        <v>89</v>
      </c>
      <c r="AF164" s="4" t="s">
        <v>89</v>
      </c>
      <c r="AG164" s="4" t="s">
        <v>89</v>
      </c>
      <c r="AH164" s="4" t="s">
        <v>89</v>
      </c>
      <c r="AI164" s="4" t="s">
        <v>89</v>
      </c>
      <c r="AJ164" s="4" t="s">
        <v>89</v>
      </c>
      <c r="AK164" s="4" t="s">
        <v>89</v>
      </c>
      <c r="AL164" s="4" t="s">
        <v>450</v>
      </c>
      <c r="AM164" s="4" t="s">
        <v>929</v>
      </c>
    </row>
    <row r="165" spans="1:39" ht="14.25" hidden="1" customHeight="1">
      <c r="A165" s="4">
        <v>160</v>
      </c>
      <c r="B165" s="4" t="s">
        <v>979</v>
      </c>
      <c r="C165" s="4" t="s">
        <v>980</v>
      </c>
      <c r="D165" s="4" t="s">
        <v>981</v>
      </c>
      <c r="E165" s="4" t="s">
        <v>80</v>
      </c>
      <c r="F165" s="4" t="s">
        <v>682</v>
      </c>
      <c r="G165" s="4" t="s">
        <v>683</v>
      </c>
      <c r="H165" s="4" t="s">
        <v>83</v>
      </c>
      <c r="I165" s="4" t="s">
        <v>684</v>
      </c>
      <c r="J165" s="4" t="s">
        <v>921</v>
      </c>
      <c r="K165" s="4" t="s">
        <v>922</v>
      </c>
      <c r="L165" s="20" t="s">
        <v>923</v>
      </c>
      <c r="M165" s="4" t="s">
        <v>982</v>
      </c>
      <c r="N165" s="4" t="s">
        <v>89</v>
      </c>
      <c r="O165" s="4" t="s">
        <v>90</v>
      </c>
      <c r="P165" s="4" t="s">
        <v>925</v>
      </c>
      <c r="Q165" s="4" t="s">
        <v>89</v>
      </c>
      <c r="R165" s="4" t="s">
        <v>926</v>
      </c>
      <c r="S165" s="4" t="s">
        <v>89</v>
      </c>
      <c r="T165" s="4" t="s">
        <v>448</v>
      </c>
      <c r="U165" s="4">
        <v>1.5E-3</v>
      </c>
      <c r="V165" s="21">
        <v>0.59722222222222199</v>
      </c>
      <c r="W165" s="21">
        <v>0.59722222222222199</v>
      </c>
      <c r="X165" s="4"/>
      <c r="Y165" s="4" t="s">
        <v>927</v>
      </c>
      <c r="Z165" s="4" t="s">
        <v>95</v>
      </c>
      <c r="AA165" s="4" t="s">
        <v>103</v>
      </c>
      <c r="AB165" s="4" t="s">
        <v>928</v>
      </c>
      <c r="AC165" s="4" t="s">
        <v>89</v>
      </c>
      <c r="AD165" s="4" t="s">
        <v>89</v>
      </c>
      <c r="AE165" s="4" t="s">
        <v>89</v>
      </c>
      <c r="AF165" s="4" t="s">
        <v>89</v>
      </c>
      <c r="AG165" s="4" t="s">
        <v>89</v>
      </c>
      <c r="AH165" s="4" t="s">
        <v>89</v>
      </c>
      <c r="AI165" s="4" t="s">
        <v>89</v>
      </c>
      <c r="AJ165" s="4" t="s">
        <v>89</v>
      </c>
      <c r="AK165" s="4" t="s">
        <v>89</v>
      </c>
      <c r="AL165" s="4" t="s">
        <v>692</v>
      </c>
      <c r="AM165" s="4" t="s">
        <v>929</v>
      </c>
    </row>
    <row r="166" spans="1:39" ht="14.25" hidden="1" customHeight="1">
      <c r="A166" s="4">
        <v>161</v>
      </c>
      <c r="B166" s="4" t="s">
        <v>983</v>
      </c>
      <c r="C166" s="4" t="s">
        <v>984</v>
      </c>
      <c r="D166" s="4" t="s">
        <v>985</v>
      </c>
      <c r="E166" s="4" t="s">
        <v>80</v>
      </c>
      <c r="F166" s="4" t="s">
        <v>682</v>
      </c>
      <c r="G166" s="4" t="s">
        <v>683</v>
      </c>
      <c r="H166" s="4" t="s">
        <v>83</v>
      </c>
      <c r="I166" s="4" t="s">
        <v>684</v>
      </c>
      <c r="J166" s="4" t="s">
        <v>921</v>
      </c>
      <c r="K166" s="4" t="s">
        <v>922</v>
      </c>
      <c r="L166" s="20" t="s">
        <v>923</v>
      </c>
      <c r="M166" s="4" t="s">
        <v>986</v>
      </c>
      <c r="N166" s="4" t="s">
        <v>89</v>
      </c>
      <c r="O166" s="4" t="s">
        <v>90</v>
      </c>
      <c r="P166" s="4" t="s">
        <v>925</v>
      </c>
      <c r="Q166" s="4" t="s">
        <v>89</v>
      </c>
      <c r="R166" s="4" t="s">
        <v>926</v>
      </c>
      <c r="S166" s="4" t="s">
        <v>89</v>
      </c>
      <c r="T166" s="4" t="s">
        <v>448</v>
      </c>
      <c r="U166" s="4">
        <v>1.5E-3</v>
      </c>
      <c r="V166" s="21">
        <v>0.59722222222222199</v>
      </c>
      <c r="W166" s="21">
        <v>0.59722222222222199</v>
      </c>
      <c r="X166" s="4"/>
      <c r="Y166" s="4" t="s">
        <v>927</v>
      </c>
      <c r="Z166" s="4" t="s">
        <v>95</v>
      </c>
      <c r="AA166" s="4" t="s">
        <v>103</v>
      </c>
      <c r="AB166" s="4" t="s">
        <v>928</v>
      </c>
      <c r="AC166" s="4" t="s">
        <v>89</v>
      </c>
      <c r="AD166" s="4" t="s">
        <v>89</v>
      </c>
      <c r="AE166" s="4" t="s">
        <v>89</v>
      </c>
      <c r="AF166" s="4" t="s">
        <v>89</v>
      </c>
      <c r="AG166" s="4" t="s">
        <v>89</v>
      </c>
      <c r="AH166" s="4" t="s">
        <v>89</v>
      </c>
      <c r="AI166" s="4" t="s">
        <v>89</v>
      </c>
      <c r="AJ166" s="4" t="s">
        <v>89</v>
      </c>
      <c r="AK166" s="4" t="s">
        <v>89</v>
      </c>
      <c r="AL166" s="4" t="s">
        <v>692</v>
      </c>
      <c r="AM166" s="4" t="s">
        <v>929</v>
      </c>
    </row>
    <row r="167" spans="1:39" ht="14.25" hidden="1" customHeight="1">
      <c r="A167" s="4">
        <v>162</v>
      </c>
      <c r="B167" s="4" t="s">
        <v>987</v>
      </c>
      <c r="C167" s="4" t="s">
        <v>988</v>
      </c>
      <c r="D167" s="4" t="s">
        <v>989</v>
      </c>
      <c r="E167" s="4" t="s">
        <v>80</v>
      </c>
      <c r="F167" s="4" t="s">
        <v>682</v>
      </c>
      <c r="G167" s="4" t="s">
        <v>683</v>
      </c>
      <c r="H167" s="4" t="s">
        <v>83</v>
      </c>
      <c r="I167" s="4" t="s">
        <v>684</v>
      </c>
      <c r="J167" s="4" t="s">
        <v>921</v>
      </c>
      <c r="K167" s="4" t="s">
        <v>922</v>
      </c>
      <c r="L167" s="20" t="s">
        <v>923</v>
      </c>
      <c r="M167" s="4" t="s">
        <v>990</v>
      </c>
      <c r="N167" s="4" t="s">
        <v>89</v>
      </c>
      <c r="O167" s="4" t="s">
        <v>90</v>
      </c>
      <c r="P167" s="4" t="s">
        <v>925</v>
      </c>
      <c r="Q167" s="4" t="s">
        <v>89</v>
      </c>
      <c r="R167" s="4" t="s">
        <v>926</v>
      </c>
      <c r="S167" s="4" t="s">
        <v>89</v>
      </c>
      <c r="T167" s="4" t="s">
        <v>448</v>
      </c>
      <c r="U167" s="4">
        <v>1.5E-3</v>
      </c>
      <c r="V167" s="21">
        <v>0.59722222222222199</v>
      </c>
      <c r="W167" s="21">
        <v>0.59722222222222199</v>
      </c>
      <c r="X167" s="4"/>
      <c r="Y167" s="4" t="s">
        <v>927</v>
      </c>
      <c r="Z167" s="4" t="s">
        <v>95</v>
      </c>
      <c r="AA167" s="4" t="s">
        <v>103</v>
      </c>
      <c r="AB167" s="4" t="s">
        <v>928</v>
      </c>
      <c r="AC167" s="4" t="s">
        <v>89</v>
      </c>
      <c r="AD167" s="4" t="s">
        <v>89</v>
      </c>
      <c r="AE167" s="4" t="s">
        <v>89</v>
      </c>
      <c r="AF167" s="4" t="s">
        <v>89</v>
      </c>
      <c r="AG167" s="4" t="s">
        <v>89</v>
      </c>
      <c r="AH167" s="4" t="s">
        <v>89</v>
      </c>
      <c r="AI167" s="4" t="s">
        <v>89</v>
      </c>
      <c r="AJ167" s="4" t="s">
        <v>89</v>
      </c>
      <c r="AK167" s="4" t="s">
        <v>89</v>
      </c>
      <c r="AL167" s="4" t="s">
        <v>692</v>
      </c>
      <c r="AM167" s="4" t="s">
        <v>929</v>
      </c>
    </row>
    <row r="168" spans="1:39" ht="14.25" hidden="1" customHeight="1">
      <c r="A168" s="4">
        <v>163</v>
      </c>
      <c r="B168" s="4" t="s">
        <v>991</v>
      </c>
      <c r="C168" s="4" t="s">
        <v>992</v>
      </c>
      <c r="D168" s="4" t="s">
        <v>993</v>
      </c>
      <c r="E168" s="4" t="s">
        <v>80</v>
      </c>
      <c r="F168" s="4" t="s">
        <v>682</v>
      </c>
      <c r="G168" s="4" t="s">
        <v>683</v>
      </c>
      <c r="H168" s="4" t="s">
        <v>83</v>
      </c>
      <c r="I168" s="4" t="s">
        <v>684</v>
      </c>
      <c r="J168" s="4" t="s">
        <v>921</v>
      </c>
      <c r="K168" s="4" t="s">
        <v>941</v>
      </c>
      <c r="L168" s="20" t="s">
        <v>942</v>
      </c>
      <c r="M168" s="4" t="s">
        <v>994</v>
      </c>
      <c r="N168" s="4" t="s">
        <v>89</v>
      </c>
      <c r="O168" s="4" t="s">
        <v>90</v>
      </c>
      <c r="P168" s="4" t="s">
        <v>925</v>
      </c>
      <c r="Q168" s="4" t="s">
        <v>89</v>
      </c>
      <c r="R168" s="4" t="s">
        <v>926</v>
      </c>
      <c r="S168" s="4" t="s">
        <v>89</v>
      </c>
      <c r="T168" s="4" t="s">
        <v>944</v>
      </c>
      <c r="U168" s="4">
        <v>0.05</v>
      </c>
      <c r="V168" s="21">
        <v>0.59375</v>
      </c>
      <c r="W168" s="21">
        <v>0.59375</v>
      </c>
      <c r="X168" s="4"/>
      <c r="Y168" s="4" t="s">
        <v>945</v>
      </c>
      <c r="Z168" s="4" t="s">
        <v>946</v>
      </c>
      <c r="AA168" s="4" t="s">
        <v>103</v>
      </c>
      <c r="AB168" s="4" t="s">
        <v>928</v>
      </c>
      <c r="AC168" s="4" t="s">
        <v>89</v>
      </c>
      <c r="AD168" s="4" t="s">
        <v>89</v>
      </c>
      <c r="AE168" s="4" t="s">
        <v>89</v>
      </c>
      <c r="AF168" s="4" t="s">
        <v>89</v>
      </c>
      <c r="AG168" s="4" t="s">
        <v>89</v>
      </c>
      <c r="AH168" s="4" t="s">
        <v>89</v>
      </c>
      <c r="AI168" s="4" t="s">
        <v>89</v>
      </c>
      <c r="AJ168" s="4" t="s">
        <v>89</v>
      </c>
      <c r="AK168" s="4" t="s">
        <v>89</v>
      </c>
      <c r="AL168" s="4" t="s">
        <v>692</v>
      </c>
      <c r="AM168" s="4" t="s">
        <v>929</v>
      </c>
    </row>
    <row r="169" spans="1:39" ht="14.25" hidden="1" customHeight="1">
      <c r="A169" s="4">
        <v>164</v>
      </c>
      <c r="B169" s="4" t="s">
        <v>995</v>
      </c>
      <c r="C169" s="4" t="s">
        <v>996</v>
      </c>
      <c r="D169" s="4" t="s">
        <v>997</v>
      </c>
      <c r="E169" s="4" t="s">
        <v>80</v>
      </c>
      <c r="F169" s="4" t="s">
        <v>682</v>
      </c>
      <c r="G169" s="4" t="s">
        <v>683</v>
      </c>
      <c r="H169" s="4" t="s">
        <v>83</v>
      </c>
      <c r="I169" s="4" t="s">
        <v>684</v>
      </c>
      <c r="J169" s="4" t="s">
        <v>921</v>
      </c>
      <c r="K169" s="4" t="s">
        <v>941</v>
      </c>
      <c r="L169" s="20" t="s">
        <v>942</v>
      </c>
      <c r="M169" s="4" t="s">
        <v>998</v>
      </c>
      <c r="N169" s="4" t="s">
        <v>89</v>
      </c>
      <c r="O169" s="4" t="s">
        <v>90</v>
      </c>
      <c r="P169" s="4" t="s">
        <v>925</v>
      </c>
      <c r="Q169" s="4" t="s">
        <v>89</v>
      </c>
      <c r="R169" s="4" t="s">
        <v>926</v>
      </c>
      <c r="S169" s="4" t="s">
        <v>89</v>
      </c>
      <c r="T169" s="4" t="s">
        <v>944</v>
      </c>
      <c r="U169" s="4">
        <v>0.05</v>
      </c>
      <c r="V169" s="21">
        <v>0.59375</v>
      </c>
      <c r="W169" s="21">
        <v>0.59375</v>
      </c>
      <c r="X169" s="4"/>
      <c r="Y169" s="4" t="s">
        <v>945</v>
      </c>
      <c r="Z169" s="4" t="s">
        <v>946</v>
      </c>
      <c r="AA169" s="4" t="s">
        <v>103</v>
      </c>
      <c r="AB169" s="4" t="s">
        <v>928</v>
      </c>
      <c r="AC169" s="4" t="s">
        <v>89</v>
      </c>
      <c r="AD169" s="4" t="s">
        <v>89</v>
      </c>
      <c r="AE169" s="4" t="s">
        <v>89</v>
      </c>
      <c r="AF169" s="4" t="s">
        <v>89</v>
      </c>
      <c r="AG169" s="4" t="s">
        <v>89</v>
      </c>
      <c r="AH169" s="4" t="s">
        <v>89</v>
      </c>
      <c r="AI169" s="4" t="s">
        <v>89</v>
      </c>
      <c r="AJ169" s="4" t="s">
        <v>89</v>
      </c>
      <c r="AK169" s="4" t="s">
        <v>89</v>
      </c>
      <c r="AL169" s="4" t="s">
        <v>692</v>
      </c>
      <c r="AM169" s="4" t="s">
        <v>929</v>
      </c>
    </row>
    <row r="170" spans="1:39" ht="14.25" hidden="1" customHeight="1">
      <c r="A170" s="4">
        <v>165</v>
      </c>
      <c r="B170" s="4" t="s">
        <v>999</v>
      </c>
      <c r="C170" s="4" t="s">
        <v>1000</v>
      </c>
      <c r="D170" s="4" t="s">
        <v>1001</v>
      </c>
      <c r="E170" s="4" t="s">
        <v>80</v>
      </c>
      <c r="F170" s="4" t="s">
        <v>682</v>
      </c>
      <c r="G170" s="4" t="s">
        <v>683</v>
      </c>
      <c r="H170" s="4" t="s">
        <v>83</v>
      </c>
      <c r="I170" s="4" t="s">
        <v>684</v>
      </c>
      <c r="J170" s="4" t="s">
        <v>921</v>
      </c>
      <c r="K170" s="4" t="s">
        <v>941</v>
      </c>
      <c r="L170" s="20" t="s">
        <v>942</v>
      </c>
      <c r="M170" s="4" t="s">
        <v>1002</v>
      </c>
      <c r="N170" s="4" t="s">
        <v>89</v>
      </c>
      <c r="O170" s="4" t="s">
        <v>90</v>
      </c>
      <c r="P170" s="4" t="s">
        <v>925</v>
      </c>
      <c r="Q170" s="4" t="s">
        <v>89</v>
      </c>
      <c r="R170" s="4" t="s">
        <v>926</v>
      </c>
      <c r="S170" s="4" t="s">
        <v>89</v>
      </c>
      <c r="T170" s="4" t="s">
        <v>944</v>
      </c>
      <c r="U170" s="4">
        <v>0.05</v>
      </c>
      <c r="V170" s="21">
        <v>0.59375</v>
      </c>
      <c r="W170" s="21">
        <v>0.59375</v>
      </c>
      <c r="X170" s="4"/>
      <c r="Y170" s="4" t="s">
        <v>945</v>
      </c>
      <c r="Z170" s="4" t="s">
        <v>946</v>
      </c>
      <c r="AA170" s="4" t="s">
        <v>103</v>
      </c>
      <c r="AB170" s="4" t="s">
        <v>928</v>
      </c>
      <c r="AC170" s="4" t="s">
        <v>89</v>
      </c>
      <c r="AD170" s="4" t="s">
        <v>89</v>
      </c>
      <c r="AE170" s="4" t="s">
        <v>89</v>
      </c>
      <c r="AF170" s="4" t="s">
        <v>89</v>
      </c>
      <c r="AG170" s="4" t="s">
        <v>89</v>
      </c>
      <c r="AH170" s="4" t="s">
        <v>89</v>
      </c>
      <c r="AI170" s="4" t="s">
        <v>89</v>
      </c>
      <c r="AJ170" s="4" t="s">
        <v>89</v>
      </c>
      <c r="AK170" s="4" t="s">
        <v>89</v>
      </c>
      <c r="AL170" s="4" t="s">
        <v>692</v>
      </c>
      <c r="AM170" s="4" t="s">
        <v>929</v>
      </c>
    </row>
    <row r="171" spans="1:39" ht="14.25" customHeight="1"/>
    <row r="172" spans="1:39" ht="14.25" customHeight="1"/>
    <row r="173" spans="1:39" ht="14.25" hidden="1" customHeight="1"/>
    <row r="174" spans="1:39" ht="14.25" hidden="1" customHeight="1"/>
    <row r="175" spans="1:39" ht="15.75" hidden="1" customHeight="1"/>
    <row r="176" spans="1:39"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hidden="1" customHeight="1"/>
    <row r="262" ht="15.75" hidden="1" customHeight="1"/>
    <row r="263" ht="15.75" hidden="1" customHeight="1"/>
    <row r="264" ht="15.75" hidden="1" customHeight="1"/>
    <row r="265" ht="15.75" hidden="1" customHeight="1"/>
    <row r="266" ht="15.75" hidden="1" customHeight="1"/>
    <row r="267" ht="15.75" hidden="1" customHeight="1"/>
    <row r="268" ht="15.75" hidden="1" customHeight="1"/>
    <row r="269" ht="15.75" hidden="1" customHeight="1"/>
    <row r="270" ht="15.75" hidden="1" customHeight="1"/>
    <row r="271" ht="15.75" hidden="1" customHeight="1"/>
    <row r="272" ht="15.75" hidden="1" customHeight="1"/>
    <row r="273" ht="15.75" hidden="1" customHeight="1"/>
    <row r="274" ht="15.75" hidden="1" customHeight="1"/>
    <row r="275" ht="15.75" hidden="1" customHeight="1"/>
    <row r="276" ht="15.75" hidden="1" customHeight="1"/>
    <row r="277" ht="15.75" hidden="1" customHeight="1"/>
    <row r="278" ht="15.75" hidden="1" customHeight="1"/>
    <row r="279" ht="15.75" hidden="1" customHeight="1"/>
    <row r="280" ht="15.75" hidden="1" customHeight="1"/>
    <row r="281" ht="15.75" hidden="1" customHeight="1"/>
    <row r="282" ht="15.75" hidden="1" customHeight="1"/>
    <row r="283" ht="15.75" hidden="1" customHeight="1"/>
    <row r="284" ht="15.75" hidden="1" customHeight="1"/>
    <row r="285" ht="15.75" hidden="1" customHeight="1"/>
    <row r="286" ht="15.75" hidden="1" customHeight="1"/>
    <row r="287" ht="15.75" hidden="1" customHeight="1"/>
    <row r="288"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autoFilter ref="A5:AM170">
    <filterColumn colId="5">
      <filters>
        <filter val="DAY1"/>
      </filters>
    </filterColumn>
  </autoFilter>
  <pageMargins left="0.74791666666666701" right="0.74791666666666701" top="0.98402777777777795" bottom="0.9840277777777779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Z1000"/>
  <sheetViews>
    <sheetView workbookViewId="0"/>
  </sheetViews>
  <sheetFormatPr defaultColWidth="14.44140625" defaultRowHeight="15" customHeight="1"/>
  <cols>
    <col min="1" max="1" width="12" customWidth="1"/>
    <col min="2" max="2" width="20.33203125" customWidth="1"/>
    <col min="3" max="3" width="87.109375" customWidth="1"/>
    <col min="4" max="4" width="19.6640625" customWidth="1"/>
    <col min="5" max="11" width="21.88671875" customWidth="1"/>
    <col min="12" max="13" width="14.33203125" customWidth="1"/>
    <col min="14" max="14" width="18" customWidth="1"/>
    <col min="15" max="15" width="11.6640625" customWidth="1"/>
    <col min="16" max="18" width="18" customWidth="1"/>
    <col min="19" max="49" width="21" customWidth="1"/>
    <col min="50" max="50" width="19" customWidth="1"/>
    <col min="51" max="52" width="11.6640625" customWidth="1"/>
  </cols>
  <sheetData>
    <row r="1" spans="1:52" ht="14.25" customHeight="1">
      <c r="A1" s="39" t="s">
        <v>19</v>
      </c>
      <c r="B1" s="39" t="s">
        <v>20</v>
      </c>
      <c r="C1" s="3" t="s">
        <v>21</v>
      </c>
      <c r="D1" s="39" t="s">
        <v>1003</v>
      </c>
      <c r="E1" s="39" t="s">
        <v>1004</v>
      </c>
      <c r="F1" s="39" t="s">
        <v>1005</v>
      </c>
      <c r="G1" s="39" t="s">
        <v>1006</v>
      </c>
      <c r="H1" s="39" t="s">
        <v>1004</v>
      </c>
      <c r="I1" s="39" t="s">
        <v>1007</v>
      </c>
      <c r="J1" s="39" t="s">
        <v>1008</v>
      </c>
      <c r="K1" s="39" t="s">
        <v>1008</v>
      </c>
      <c r="L1" s="39" t="s">
        <v>1009</v>
      </c>
      <c r="M1" s="39" t="s">
        <v>1010</v>
      </c>
      <c r="N1" s="39" t="s">
        <v>1011</v>
      </c>
      <c r="O1" s="39" t="s">
        <v>1012</v>
      </c>
      <c r="P1" s="39" t="s">
        <v>1013</v>
      </c>
      <c r="Q1" s="39" t="s">
        <v>1014</v>
      </c>
      <c r="R1" s="39" t="s">
        <v>1015</v>
      </c>
      <c r="S1" s="40" t="s">
        <v>1016</v>
      </c>
      <c r="T1" s="41" t="s">
        <v>1016</v>
      </c>
      <c r="U1" s="41" t="s">
        <v>1016</v>
      </c>
      <c r="V1" s="40" t="s">
        <v>1017</v>
      </c>
      <c r="W1" s="41" t="s">
        <v>1017</v>
      </c>
      <c r="X1" s="39" t="s">
        <v>1017</v>
      </c>
      <c r="Y1" s="40" t="s">
        <v>1018</v>
      </c>
      <c r="Z1" s="39" t="s">
        <v>1018</v>
      </c>
      <c r="AA1" s="39" t="s">
        <v>1018</v>
      </c>
      <c r="AB1" s="40" t="s">
        <v>1019</v>
      </c>
      <c r="AC1" s="39" t="s">
        <v>1019</v>
      </c>
      <c r="AD1" s="39" t="s">
        <v>1019</v>
      </c>
      <c r="AE1" s="40" t="s">
        <v>1020</v>
      </c>
      <c r="AF1" s="39" t="s">
        <v>1020</v>
      </c>
      <c r="AG1" s="39" t="s">
        <v>1020</v>
      </c>
      <c r="AH1" s="39" t="s">
        <v>1020</v>
      </c>
      <c r="AI1" s="40" t="s">
        <v>1021</v>
      </c>
      <c r="AJ1" s="39" t="s">
        <v>1021</v>
      </c>
      <c r="AK1" s="39" t="s">
        <v>1021</v>
      </c>
      <c r="AL1" s="39" t="s">
        <v>1021</v>
      </c>
      <c r="AM1" s="40" t="s">
        <v>1022</v>
      </c>
      <c r="AN1" s="39" t="s">
        <v>1022</v>
      </c>
      <c r="AO1" s="39" t="s">
        <v>1022</v>
      </c>
      <c r="AP1" s="39" t="s">
        <v>1022</v>
      </c>
      <c r="AQ1" s="40" t="s">
        <v>1023</v>
      </c>
      <c r="AR1" s="39" t="s">
        <v>1023</v>
      </c>
      <c r="AS1" s="39" t="s">
        <v>1023</v>
      </c>
      <c r="AT1" s="39" t="s">
        <v>1023</v>
      </c>
      <c r="AU1" s="40" t="s">
        <v>1024</v>
      </c>
      <c r="AV1" s="39" t="s">
        <v>1024</v>
      </c>
      <c r="AW1" s="39" t="s">
        <v>1024</v>
      </c>
      <c r="AX1" s="39" t="s">
        <v>1024</v>
      </c>
      <c r="AY1" s="39"/>
      <c r="AZ1" s="39"/>
    </row>
    <row r="2" spans="1:52" ht="14.25" customHeight="1">
      <c r="A2" s="39" t="s">
        <v>35</v>
      </c>
      <c r="B2" s="39" t="s">
        <v>36</v>
      </c>
      <c r="C2" s="3" t="s">
        <v>36</v>
      </c>
      <c r="D2" s="39" t="s">
        <v>36</v>
      </c>
      <c r="E2" s="39" t="s">
        <v>36</v>
      </c>
      <c r="F2" s="39" t="s">
        <v>36</v>
      </c>
      <c r="G2" s="39" t="s">
        <v>36</v>
      </c>
      <c r="H2" s="39" t="s">
        <v>36</v>
      </c>
      <c r="I2" s="39" t="s">
        <v>36</v>
      </c>
      <c r="J2" s="39" t="s">
        <v>36</v>
      </c>
      <c r="K2" s="39" t="s">
        <v>36</v>
      </c>
      <c r="L2" s="39" t="s">
        <v>36</v>
      </c>
      <c r="M2" s="39" t="s">
        <v>36</v>
      </c>
      <c r="N2" s="39" t="s">
        <v>36</v>
      </c>
      <c r="O2" s="39"/>
      <c r="P2" s="39"/>
      <c r="Q2" s="39"/>
      <c r="R2" s="39"/>
      <c r="S2" s="40" t="s">
        <v>1025</v>
      </c>
      <c r="T2" s="41" t="s">
        <v>1025</v>
      </c>
      <c r="U2" s="41" t="s">
        <v>1025</v>
      </c>
      <c r="V2" s="40" t="s">
        <v>1025</v>
      </c>
      <c r="W2" s="41" t="s">
        <v>1025</v>
      </c>
      <c r="X2" s="39" t="s">
        <v>1025</v>
      </c>
      <c r="Y2" s="40" t="s">
        <v>1025</v>
      </c>
      <c r="Z2" s="39" t="s">
        <v>1025</v>
      </c>
      <c r="AA2" s="39" t="s">
        <v>1025</v>
      </c>
      <c r="AB2" s="40" t="s">
        <v>1025</v>
      </c>
      <c r="AC2" s="39" t="s">
        <v>1025</v>
      </c>
      <c r="AD2" s="39" t="s">
        <v>1025</v>
      </c>
      <c r="AE2" s="40" t="s">
        <v>1025</v>
      </c>
      <c r="AF2" s="39" t="s">
        <v>1025</v>
      </c>
      <c r="AG2" s="39" t="s">
        <v>1025</v>
      </c>
      <c r="AH2" s="39" t="s">
        <v>1025</v>
      </c>
      <c r="AI2" s="40" t="s">
        <v>1025</v>
      </c>
      <c r="AJ2" s="39" t="s">
        <v>1025</v>
      </c>
      <c r="AK2" s="39" t="s">
        <v>1025</v>
      </c>
      <c r="AL2" s="39" t="s">
        <v>1025</v>
      </c>
      <c r="AM2" s="40" t="s">
        <v>1025</v>
      </c>
      <c r="AN2" s="39" t="s">
        <v>1025</v>
      </c>
      <c r="AO2" s="39" t="s">
        <v>1025</v>
      </c>
      <c r="AP2" s="39" t="s">
        <v>1025</v>
      </c>
      <c r="AQ2" s="40" t="s">
        <v>1025</v>
      </c>
      <c r="AR2" s="39" t="s">
        <v>1025</v>
      </c>
      <c r="AS2" s="39" t="s">
        <v>1025</v>
      </c>
      <c r="AT2" s="39" t="s">
        <v>1025</v>
      </c>
      <c r="AU2" s="40" t="s">
        <v>1025</v>
      </c>
      <c r="AV2" s="39" t="s">
        <v>1025</v>
      </c>
      <c r="AW2" s="39" t="s">
        <v>1025</v>
      </c>
      <c r="AX2" s="39" t="s">
        <v>1025</v>
      </c>
      <c r="AY2" s="39"/>
      <c r="AZ2" s="39"/>
    </row>
    <row r="3" spans="1:52" ht="14.25" customHeight="1">
      <c r="A3" s="39" t="s">
        <v>38</v>
      </c>
      <c r="B3" s="39" t="s">
        <v>1026</v>
      </c>
      <c r="C3" s="3"/>
      <c r="D3" s="39" t="s">
        <v>1026</v>
      </c>
      <c r="E3" s="39" t="s">
        <v>1026</v>
      </c>
      <c r="F3" s="39" t="s">
        <v>1026</v>
      </c>
      <c r="G3" s="39" t="s">
        <v>1026</v>
      </c>
      <c r="H3" s="39" t="s">
        <v>1026</v>
      </c>
      <c r="I3" s="39" t="s">
        <v>1026</v>
      </c>
      <c r="J3" s="39" t="s">
        <v>1027</v>
      </c>
      <c r="K3" s="39" t="s">
        <v>1028</v>
      </c>
      <c r="L3" s="39"/>
      <c r="M3" s="39"/>
      <c r="N3" s="39"/>
      <c r="O3" s="39"/>
      <c r="P3" s="39"/>
      <c r="Q3" s="39"/>
      <c r="R3" s="39"/>
      <c r="S3" s="40" t="s">
        <v>1029</v>
      </c>
      <c r="T3" s="41" t="s">
        <v>1029</v>
      </c>
      <c r="U3" s="41" t="s">
        <v>1029</v>
      </c>
      <c r="V3" s="40" t="s">
        <v>1029</v>
      </c>
      <c r="W3" s="41" t="s">
        <v>1029</v>
      </c>
      <c r="X3" s="39" t="s">
        <v>1029</v>
      </c>
      <c r="Y3" s="40" t="s">
        <v>1029</v>
      </c>
      <c r="Z3" s="39" t="s">
        <v>1029</v>
      </c>
      <c r="AA3" s="39" t="s">
        <v>1029</v>
      </c>
      <c r="AB3" s="40" t="s">
        <v>1029</v>
      </c>
      <c r="AC3" s="39" t="s">
        <v>1029</v>
      </c>
      <c r="AD3" s="39" t="s">
        <v>1029</v>
      </c>
      <c r="AE3" s="40" t="s">
        <v>1029</v>
      </c>
      <c r="AF3" s="39" t="s">
        <v>1029</v>
      </c>
      <c r="AG3" s="39" t="s">
        <v>1029</v>
      </c>
      <c r="AH3" s="39" t="s">
        <v>1029</v>
      </c>
      <c r="AI3" s="40" t="s">
        <v>1029</v>
      </c>
      <c r="AJ3" s="39" t="s">
        <v>1029</v>
      </c>
      <c r="AK3" s="39" t="s">
        <v>1029</v>
      </c>
      <c r="AL3" s="39" t="s">
        <v>1029</v>
      </c>
      <c r="AM3" s="40" t="s">
        <v>1029</v>
      </c>
      <c r="AN3" s="39" t="s">
        <v>1029</v>
      </c>
      <c r="AO3" s="39" t="s">
        <v>1029</v>
      </c>
      <c r="AP3" s="39" t="s">
        <v>1029</v>
      </c>
      <c r="AQ3" s="40" t="s">
        <v>1029</v>
      </c>
      <c r="AR3" s="39" t="s">
        <v>1029</v>
      </c>
      <c r="AS3" s="39" t="s">
        <v>1029</v>
      </c>
      <c r="AT3" s="39" t="s">
        <v>1029</v>
      </c>
      <c r="AU3" s="40" t="s">
        <v>1029</v>
      </c>
      <c r="AV3" s="39" t="s">
        <v>1029</v>
      </c>
      <c r="AW3" s="39" t="s">
        <v>1029</v>
      </c>
      <c r="AX3" s="39" t="s">
        <v>1029</v>
      </c>
      <c r="AY3" s="39"/>
      <c r="AZ3" s="39"/>
    </row>
    <row r="4" spans="1:52" ht="14.25" customHeight="1">
      <c r="A4" s="39" t="s">
        <v>42</v>
      </c>
      <c r="B4" s="39" t="s">
        <v>43</v>
      </c>
      <c r="C4" s="3" t="s">
        <v>44</v>
      </c>
      <c r="D4" s="39" t="s">
        <v>1030</v>
      </c>
      <c r="E4" s="39" t="s">
        <v>1031</v>
      </c>
      <c r="F4" s="39" t="s">
        <v>1032</v>
      </c>
      <c r="G4" s="39" t="s">
        <v>1030</v>
      </c>
      <c r="H4" s="39" t="s">
        <v>1031</v>
      </c>
      <c r="I4" s="39" t="s">
        <v>1032</v>
      </c>
      <c r="J4" s="39" t="s">
        <v>1033</v>
      </c>
      <c r="K4" s="39" t="s">
        <v>1034</v>
      </c>
      <c r="L4" s="39" t="s">
        <v>1035</v>
      </c>
      <c r="M4" s="39" t="s">
        <v>1035</v>
      </c>
      <c r="N4" s="39" t="s">
        <v>1035</v>
      </c>
      <c r="O4" s="39" t="s">
        <v>1036</v>
      </c>
      <c r="P4" s="42" t="str">
        <f t="shared" ref="P4:R4" si="0">HYPERLINK("http://observation.obs-banyuls.fr/acquisition/banyulsbaybuoy","http://observation.obs-banyuls.fr/acquisition/banyulsbaybuoy")</f>
        <v>http://observation.obs-banyuls.fr/acquisition/banyulsbaybuoy</v>
      </c>
      <c r="Q4" s="42" t="str">
        <f t="shared" si="0"/>
        <v>http://observation.obs-banyuls.fr/acquisition/banyulsbaybuoy</v>
      </c>
      <c r="R4" s="42" t="str">
        <f t="shared" si="0"/>
        <v>http://observation.obs-banyuls.fr/acquisition/banyulsbaybuoy</v>
      </c>
      <c r="S4" s="40" t="s">
        <v>1037</v>
      </c>
      <c r="T4" s="41" t="s">
        <v>1038</v>
      </c>
      <c r="U4" s="41" t="s">
        <v>1039</v>
      </c>
      <c r="V4" s="40" t="s">
        <v>1037</v>
      </c>
      <c r="W4" s="41" t="s">
        <v>1038</v>
      </c>
      <c r="X4" s="39" t="s">
        <v>1039</v>
      </c>
      <c r="Y4" s="40" t="s">
        <v>1037</v>
      </c>
      <c r="Z4" s="39" t="s">
        <v>1038</v>
      </c>
      <c r="AA4" s="39" t="s">
        <v>1039</v>
      </c>
      <c r="AB4" s="40" t="s">
        <v>1037</v>
      </c>
      <c r="AC4" s="39" t="s">
        <v>1038</v>
      </c>
      <c r="AD4" s="39" t="s">
        <v>1039</v>
      </c>
      <c r="AE4" s="40" t="s">
        <v>1037</v>
      </c>
      <c r="AF4" s="39" t="s">
        <v>1038</v>
      </c>
      <c r="AG4" s="39" t="s">
        <v>1040</v>
      </c>
      <c r="AH4" s="39" t="s">
        <v>1041</v>
      </c>
      <c r="AI4" s="40" t="s">
        <v>1037</v>
      </c>
      <c r="AJ4" s="39" t="s">
        <v>1038</v>
      </c>
      <c r="AK4" s="39" t="s">
        <v>1040</v>
      </c>
      <c r="AL4" s="39" t="s">
        <v>1041</v>
      </c>
      <c r="AM4" s="40" t="s">
        <v>1037</v>
      </c>
      <c r="AN4" s="39" t="s">
        <v>1038</v>
      </c>
      <c r="AO4" s="39" t="s">
        <v>1040</v>
      </c>
      <c r="AP4" s="39" t="s">
        <v>1041</v>
      </c>
      <c r="AQ4" s="40" t="s">
        <v>1037</v>
      </c>
      <c r="AR4" s="39" t="s">
        <v>1038</v>
      </c>
      <c r="AS4" s="39" t="s">
        <v>1040</v>
      </c>
      <c r="AT4" s="39" t="s">
        <v>1041</v>
      </c>
      <c r="AU4" s="40" t="s">
        <v>1037</v>
      </c>
      <c r="AV4" s="39" t="s">
        <v>1038</v>
      </c>
      <c r="AW4" s="39" t="s">
        <v>1040</v>
      </c>
      <c r="AX4" s="39" t="s">
        <v>1041</v>
      </c>
      <c r="AY4" s="39"/>
      <c r="AZ4" s="39"/>
    </row>
    <row r="5" spans="1:52" ht="14.25" customHeight="1">
      <c r="A5" s="4" t="s">
        <v>76</v>
      </c>
      <c r="B5" s="4">
        <v>1</v>
      </c>
      <c r="C5" s="4">
        <v>2</v>
      </c>
      <c r="D5" s="4">
        <v>2</v>
      </c>
      <c r="E5" s="4">
        <v>3</v>
      </c>
      <c r="F5" s="4">
        <v>4</v>
      </c>
      <c r="G5" s="4">
        <v>5</v>
      </c>
      <c r="H5" s="4">
        <v>6</v>
      </c>
      <c r="I5" s="4">
        <v>7</v>
      </c>
      <c r="J5" s="4">
        <v>8</v>
      </c>
      <c r="K5" s="4">
        <v>9</v>
      </c>
      <c r="L5" s="4">
        <v>10</v>
      </c>
      <c r="M5" s="4">
        <v>11</v>
      </c>
      <c r="N5" s="4">
        <v>12</v>
      </c>
      <c r="O5" s="4">
        <v>13</v>
      </c>
      <c r="P5" s="4">
        <v>14</v>
      </c>
      <c r="Q5" s="4">
        <v>15</v>
      </c>
      <c r="R5" s="4">
        <v>16</v>
      </c>
      <c r="S5" s="43"/>
      <c r="T5" s="4"/>
      <c r="U5" s="4"/>
      <c r="V5" s="43"/>
      <c r="W5" s="4"/>
      <c r="X5" s="4"/>
      <c r="Y5" s="43"/>
      <c r="Z5" s="4"/>
      <c r="AA5" s="4"/>
      <c r="AB5" s="43"/>
      <c r="AC5" s="4"/>
      <c r="AD5" s="4"/>
      <c r="AE5" s="43"/>
      <c r="AF5" s="44"/>
      <c r="AG5" s="44"/>
      <c r="AH5" s="44"/>
      <c r="AI5" s="43"/>
      <c r="AJ5" s="44"/>
      <c r="AK5" s="44"/>
      <c r="AL5" s="4"/>
      <c r="AM5" s="43"/>
      <c r="AN5" s="4"/>
      <c r="AO5" s="4"/>
      <c r="AP5" s="4"/>
      <c r="AQ5" s="43"/>
      <c r="AR5" s="4"/>
      <c r="AS5" s="4"/>
      <c r="AT5" s="4"/>
      <c r="AU5" s="43"/>
      <c r="AV5" s="4"/>
      <c r="AW5" s="4"/>
      <c r="AX5" s="4"/>
      <c r="AY5" s="4"/>
      <c r="AZ5" s="4"/>
    </row>
    <row r="6" spans="1:52" ht="14.4">
      <c r="A6" s="4">
        <v>1</v>
      </c>
      <c r="B6" s="6" t="s">
        <v>77</v>
      </c>
      <c r="C6" s="6" t="s">
        <v>78</v>
      </c>
      <c r="D6" s="6" t="s">
        <v>1042</v>
      </c>
      <c r="E6" s="6">
        <v>42.486816666666698</v>
      </c>
      <c r="F6" s="6">
        <v>3.1686333333333301</v>
      </c>
      <c r="G6" s="6" t="s">
        <v>1043</v>
      </c>
      <c r="H6" s="6">
        <v>42.491999999999997</v>
      </c>
      <c r="I6" s="6">
        <v>3.1646000000000001</v>
      </c>
      <c r="J6" s="6" t="s">
        <v>1044</v>
      </c>
      <c r="K6" s="6" t="s">
        <v>1045</v>
      </c>
      <c r="L6" s="45">
        <v>3</v>
      </c>
      <c r="M6" s="46">
        <v>2</v>
      </c>
      <c r="N6" s="45">
        <v>4</v>
      </c>
      <c r="O6" s="6" t="s">
        <v>1046</v>
      </c>
      <c r="P6" s="45">
        <v>17.5</v>
      </c>
      <c r="Q6" s="45">
        <v>15.5</v>
      </c>
      <c r="R6" s="45">
        <v>38</v>
      </c>
      <c r="S6" s="47">
        <v>5435505.5823897403</v>
      </c>
      <c r="T6" s="48">
        <v>3.3671069153809801E-3</v>
      </c>
      <c r="U6" s="48">
        <v>4.8391317403187903E-2</v>
      </c>
      <c r="V6" s="47">
        <v>363726.34412859299</v>
      </c>
      <c r="W6" s="48">
        <v>2.20960539359123E-2</v>
      </c>
      <c r="X6" s="48">
        <v>0.43001007886186898</v>
      </c>
      <c r="Y6" s="47">
        <v>427547.70765698003</v>
      </c>
      <c r="Z6" s="48">
        <v>1.2822305813755999E-2</v>
      </c>
      <c r="AA6" s="48">
        <v>0.18268621854501799</v>
      </c>
      <c r="AB6" s="47">
        <v>667075.77797133604</v>
      </c>
      <c r="AC6" s="48">
        <v>1.6181665739287102E-2</v>
      </c>
      <c r="AD6" s="48">
        <v>0.26254366349130898</v>
      </c>
      <c r="AE6" s="47">
        <v>3.6658719056375202</v>
      </c>
      <c r="AF6" s="49">
        <v>9.7618033120288601</v>
      </c>
      <c r="AG6" s="49">
        <v>4.2321004846497097</v>
      </c>
      <c r="AH6" s="49">
        <v>190.71130331096401</v>
      </c>
      <c r="AI6" s="47">
        <v>63759.899076102498</v>
      </c>
      <c r="AJ6" s="49">
        <v>6.6531724041406198E-2</v>
      </c>
      <c r="AK6" s="49">
        <v>0.59816161346594698</v>
      </c>
      <c r="AL6" s="48">
        <v>1.61303115916246</v>
      </c>
      <c r="AM6" s="47">
        <v>983.064649361796</v>
      </c>
      <c r="AN6" s="48">
        <v>1.9003820443086801</v>
      </c>
      <c r="AO6" s="48" t="s">
        <v>1047</v>
      </c>
      <c r="AP6" s="48">
        <v>155.854264616298</v>
      </c>
      <c r="AQ6" s="47">
        <v>1617.2604890370901</v>
      </c>
      <c r="AR6" s="48">
        <v>0.24289732608619399</v>
      </c>
      <c r="AS6" s="48" t="s">
        <v>1047</v>
      </c>
      <c r="AT6" s="48">
        <v>14.8796985268749</v>
      </c>
      <c r="AU6" s="47">
        <v>0</v>
      </c>
      <c r="AV6" s="45" t="s">
        <v>1047</v>
      </c>
      <c r="AW6" s="45" t="s">
        <v>1047</v>
      </c>
      <c r="AX6" s="45" t="s">
        <v>1047</v>
      </c>
      <c r="AY6" s="6"/>
      <c r="AZ6" s="6"/>
    </row>
    <row r="7" spans="1:52" ht="14.25" customHeight="1">
      <c r="A7" s="4">
        <v>2</v>
      </c>
      <c r="B7" s="6" t="s">
        <v>99</v>
      </c>
      <c r="C7" s="6" t="s">
        <v>100</v>
      </c>
      <c r="D7" s="6" t="s">
        <v>1042</v>
      </c>
      <c r="E7" s="6">
        <v>42.486816666666698</v>
      </c>
      <c r="F7" s="6">
        <v>3.1686333333333301</v>
      </c>
      <c r="G7" s="6" t="s">
        <v>1043</v>
      </c>
      <c r="H7" s="6">
        <v>42.491999999999997</v>
      </c>
      <c r="I7" s="6">
        <v>3.1646000000000001</v>
      </c>
      <c r="J7" s="6" t="s">
        <v>1044</v>
      </c>
      <c r="K7" s="6" t="s">
        <v>1045</v>
      </c>
      <c r="L7" s="45">
        <v>3</v>
      </c>
      <c r="M7" s="46">
        <v>2</v>
      </c>
      <c r="N7" s="45">
        <v>4</v>
      </c>
      <c r="O7" s="6" t="s">
        <v>1046</v>
      </c>
      <c r="P7" s="45">
        <v>17.5</v>
      </c>
      <c r="Q7" s="45">
        <v>15.5</v>
      </c>
      <c r="R7" s="45">
        <v>38</v>
      </c>
      <c r="S7" s="47">
        <v>5435505.5823897403</v>
      </c>
      <c r="T7" s="48">
        <v>3.3671069153809801E-3</v>
      </c>
      <c r="U7" s="48">
        <v>4.8391317403187903E-2</v>
      </c>
      <c r="V7" s="47">
        <v>363726.34412859299</v>
      </c>
      <c r="W7" s="48">
        <v>2.20960539359123E-2</v>
      </c>
      <c r="X7" s="48">
        <v>0.43001007886186898</v>
      </c>
      <c r="Y7" s="47">
        <v>427547.70765698003</v>
      </c>
      <c r="Z7" s="48">
        <v>1.2822305813755999E-2</v>
      </c>
      <c r="AA7" s="48">
        <v>0.18268621854501799</v>
      </c>
      <c r="AB7" s="47">
        <v>667075.77797133604</v>
      </c>
      <c r="AC7" s="48">
        <v>1.6181665739287102E-2</v>
      </c>
      <c r="AD7" s="48">
        <v>0.26254366349130898</v>
      </c>
      <c r="AE7" s="47">
        <v>3.6658719056375202</v>
      </c>
      <c r="AF7" s="49">
        <v>9.7618033120288601</v>
      </c>
      <c r="AG7" s="49">
        <v>4.2321004846497097</v>
      </c>
      <c r="AH7" s="49">
        <v>190.71130331096401</v>
      </c>
      <c r="AI7" s="47">
        <v>63759.899076102498</v>
      </c>
      <c r="AJ7" s="49">
        <v>6.6531724041406198E-2</v>
      </c>
      <c r="AK7" s="49">
        <v>0.59816161346594698</v>
      </c>
      <c r="AL7" s="48">
        <v>1.61303115916246</v>
      </c>
      <c r="AM7" s="47">
        <v>983.064649361796</v>
      </c>
      <c r="AN7" s="48">
        <v>1.9003820443086801</v>
      </c>
      <c r="AO7" s="48" t="s">
        <v>1047</v>
      </c>
      <c r="AP7" s="48">
        <v>155.854264616298</v>
      </c>
      <c r="AQ7" s="47">
        <v>1617.2604890370901</v>
      </c>
      <c r="AR7" s="48">
        <v>0.24289732608619399</v>
      </c>
      <c r="AS7" s="48" t="s">
        <v>1047</v>
      </c>
      <c r="AT7" s="48">
        <v>14.8796985268749</v>
      </c>
      <c r="AU7" s="47">
        <v>0</v>
      </c>
      <c r="AV7" s="45" t="s">
        <v>1047</v>
      </c>
      <c r="AW7" s="45" t="s">
        <v>1047</v>
      </c>
      <c r="AX7" s="45" t="s">
        <v>1047</v>
      </c>
      <c r="AY7" s="6"/>
      <c r="AZ7" s="6"/>
    </row>
    <row r="8" spans="1:52" ht="14.25" customHeight="1">
      <c r="A8" s="4">
        <v>3</v>
      </c>
      <c r="B8" s="6" t="s">
        <v>105</v>
      </c>
      <c r="C8" s="6" t="s">
        <v>106</v>
      </c>
      <c r="D8" s="6" t="s">
        <v>1042</v>
      </c>
      <c r="E8" s="6">
        <v>42.486816666666698</v>
      </c>
      <c r="F8" s="6">
        <v>3.1686333333333301</v>
      </c>
      <c r="G8" s="6" t="s">
        <v>1043</v>
      </c>
      <c r="H8" s="6">
        <v>42.491999999999997</v>
      </c>
      <c r="I8" s="6">
        <v>3.1646000000000001</v>
      </c>
      <c r="J8" s="6" t="s">
        <v>1044</v>
      </c>
      <c r="K8" s="6" t="s">
        <v>1045</v>
      </c>
      <c r="L8" s="45">
        <v>3</v>
      </c>
      <c r="M8" s="46">
        <v>2</v>
      </c>
      <c r="N8" s="45">
        <v>4</v>
      </c>
      <c r="O8" s="6" t="s">
        <v>1046</v>
      </c>
      <c r="P8" s="45">
        <v>17.5</v>
      </c>
      <c r="Q8" s="45">
        <v>15.5</v>
      </c>
      <c r="R8" s="45">
        <v>38</v>
      </c>
      <c r="S8" s="47">
        <v>5435505.5823897403</v>
      </c>
      <c r="T8" s="48">
        <v>3.3671069153809801E-3</v>
      </c>
      <c r="U8" s="48">
        <v>4.8391317403187903E-2</v>
      </c>
      <c r="V8" s="47">
        <v>363726.34412859299</v>
      </c>
      <c r="W8" s="48">
        <v>2.20960539359123E-2</v>
      </c>
      <c r="X8" s="48">
        <v>0.43001007886186898</v>
      </c>
      <c r="Y8" s="47">
        <v>427547.70765698003</v>
      </c>
      <c r="Z8" s="48">
        <v>1.2822305813755999E-2</v>
      </c>
      <c r="AA8" s="48">
        <v>0.18268621854501799</v>
      </c>
      <c r="AB8" s="47">
        <v>667075.77797133604</v>
      </c>
      <c r="AC8" s="48">
        <v>1.6181665739287102E-2</v>
      </c>
      <c r="AD8" s="48">
        <v>0.26254366349130898</v>
      </c>
      <c r="AE8" s="47">
        <v>3.6658719056375202</v>
      </c>
      <c r="AF8" s="49">
        <v>9.7618033120288601</v>
      </c>
      <c r="AG8" s="49">
        <v>4.2321004846497097</v>
      </c>
      <c r="AH8" s="49">
        <v>190.71130331096401</v>
      </c>
      <c r="AI8" s="47">
        <v>63759.899076102498</v>
      </c>
      <c r="AJ8" s="49">
        <v>6.6531724041406198E-2</v>
      </c>
      <c r="AK8" s="49">
        <v>0.59816161346594698</v>
      </c>
      <c r="AL8" s="48">
        <v>1.61303115916246</v>
      </c>
      <c r="AM8" s="47">
        <v>983.064649361796</v>
      </c>
      <c r="AN8" s="48">
        <v>1.9003820443086801</v>
      </c>
      <c r="AO8" s="48" t="s">
        <v>1047</v>
      </c>
      <c r="AP8" s="48">
        <v>155.854264616298</v>
      </c>
      <c r="AQ8" s="47">
        <v>1617.2604890370901</v>
      </c>
      <c r="AR8" s="48">
        <v>0.24289732608619399</v>
      </c>
      <c r="AS8" s="48" t="s">
        <v>1047</v>
      </c>
      <c r="AT8" s="48">
        <v>14.8796985268749</v>
      </c>
      <c r="AU8" s="47">
        <v>0</v>
      </c>
      <c r="AV8" s="45" t="s">
        <v>1047</v>
      </c>
      <c r="AW8" s="45" t="s">
        <v>1047</v>
      </c>
      <c r="AX8" s="45" t="s">
        <v>1047</v>
      </c>
      <c r="AY8" s="6"/>
      <c r="AZ8" s="6"/>
    </row>
    <row r="9" spans="1:52" ht="14.25" customHeight="1">
      <c r="A9" s="4">
        <v>4</v>
      </c>
      <c r="B9" s="9" t="s">
        <v>111</v>
      </c>
      <c r="C9" s="9" t="s">
        <v>112</v>
      </c>
      <c r="D9" s="9" t="s">
        <v>1042</v>
      </c>
      <c r="E9" s="9">
        <v>42.486816666666698</v>
      </c>
      <c r="F9" s="9">
        <v>3.1686333333333301</v>
      </c>
      <c r="G9" s="9" t="s">
        <v>1043</v>
      </c>
      <c r="H9" s="9">
        <v>42.491999999999997</v>
      </c>
      <c r="I9" s="9">
        <v>3.1646000000000001</v>
      </c>
      <c r="J9" s="9" t="s">
        <v>1044</v>
      </c>
      <c r="K9" s="9" t="s">
        <v>1045</v>
      </c>
      <c r="L9" s="50">
        <v>3</v>
      </c>
      <c r="M9" s="46">
        <v>2</v>
      </c>
      <c r="N9" s="50">
        <v>4</v>
      </c>
      <c r="O9" s="9" t="s">
        <v>1046</v>
      </c>
      <c r="P9" s="50">
        <v>17.5</v>
      </c>
      <c r="Q9" s="50">
        <v>15.5</v>
      </c>
      <c r="R9" s="50">
        <v>38</v>
      </c>
      <c r="S9" s="51">
        <v>5435505.5823897403</v>
      </c>
      <c r="T9" s="52">
        <v>3.3671069153809801E-3</v>
      </c>
      <c r="U9" s="52">
        <v>4.8391317403187903E-2</v>
      </c>
      <c r="V9" s="51">
        <v>363726.34412859299</v>
      </c>
      <c r="W9" s="52">
        <v>2.20960539359123E-2</v>
      </c>
      <c r="X9" s="52">
        <v>0.43001007886186898</v>
      </c>
      <c r="Y9" s="51">
        <v>427547.70765698003</v>
      </c>
      <c r="Z9" s="52">
        <v>1.2822305813755999E-2</v>
      </c>
      <c r="AA9" s="48">
        <v>0.18268621854501799</v>
      </c>
      <c r="AB9" s="51">
        <v>667075.77797133604</v>
      </c>
      <c r="AC9" s="52">
        <v>1.6181665739287102E-2</v>
      </c>
      <c r="AD9" s="52">
        <v>0.26254366349130898</v>
      </c>
      <c r="AE9" s="51">
        <v>3.6658719056375202</v>
      </c>
      <c r="AF9" s="53">
        <v>9.7618033120288601</v>
      </c>
      <c r="AG9" s="53">
        <v>4.2321004846497097</v>
      </c>
      <c r="AH9" s="53">
        <v>190.71130331096401</v>
      </c>
      <c r="AI9" s="51">
        <v>63759.899076102498</v>
      </c>
      <c r="AJ9" s="53">
        <v>6.6531724041406198E-2</v>
      </c>
      <c r="AK9" s="53">
        <v>0.59816161346594698</v>
      </c>
      <c r="AL9" s="52">
        <v>1.61303115916246</v>
      </c>
      <c r="AM9" s="51">
        <v>983.064649361796</v>
      </c>
      <c r="AN9" s="52">
        <v>1.9003820443086801</v>
      </c>
      <c r="AO9" s="52" t="s">
        <v>1047</v>
      </c>
      <c r="AP9" s="52">
        <v>155.854264616298</v>
      </c>
      <c r="AQ9" s="51">
        <v>1617.2604890370901</v>
      </c>
      <c r="AR9" s="52">
        <v>0.24289732608619399</v>
      </c>
      <c r="AS9" s="52" t="s">
        <v>1047</v>
      </c>
      <c r="AT9" s="52">
        <v>14.8796985268749</v>
      </c>
      <c r="AU9" s="51">
        <v>0</v>
      </c>
      <c r="AV9" s="50" t="s">
        <v>1047</v>
      </c>
      <c r="AW9" s="50" t="s">
        <v>1047</v>
      </c>
      <c r="AX9" s="50" t="s">
        <v>1047</v>
      </c>
      <c r="AY9" s="11"/>
      <c r="AZ9" s="11"/>
    </row>
    <row r="10" spans="1:52" ht="14.25" customHeight="1">
      <c r="A10" s="4">
        <v>5</v>
      </c>
      <c r="B10" s="6" t="s">
        <v>119</v>
      </c>
      <c r="C10" s="6" t="s">
        <v>120</v>
      </c>
      <c r="D10" s="6" t="s">
        <v>1042</v>
      </c>
      <c r="E10" s="6">
        <v>42.486816666666698</v>
      </c>
      <c r="F10" s="6">
        <v>3.1686333333333301</v>
      </c>
      <c r="G10" s="6" t="s">
        <v>1043</v>
      </c>
      <c r="H10" s="6">
        <v>42.491999999999997</v>
      </c>
      <c r="I10" s="6">
        <v>3.1646000000000001</v>
      </c>
      <c r="J10" s="6" t="s">
        <v>1044</v>
      </c>
      <c r="K10" s="6" t="s">
        <v>1045</v>
      </c>
      <c r="L10" s="45">
        <v>3</v>
      </c>
      <c r="M10" s="46">
        <v>2</v>
      </c>
      <c r="N10" s="45">
        <v>4</v>
      </c>
      <c r="O10" s="6" t="s">
        <v>1046</v>
      </c>
      <c r="P10" s="45">
        <v>17.5</v>
      </c>
      <c r="Q10" s="45">
        <v>15.5</v>
      </c>
      <c r="R10" s="45">
        <v>38</v>
      </c>
      <c r="S10" s="47">
        <v>5435505.5823897403</v>
      </c>
      <c r="T10" s="48">
        <v>3.3671069153809801E-3</v>
      </c>
      <c r="U10" s="48">
        <v>4.8391317403187903E-2</v>
      </c>
      <c r="V10" s="47">
        <v>363726.34412859299</v>
      </c>
      <c r="W10" s="48">
        <v>2.20960539359123E-2</v>
      </c>
      <c r="X10" s="48">
        <v>0.43001007886186898</v>
      </c>
      <c r="Y10" s="47">
        <v>427547.70765698003</v>
      </c>
      <c r="Z10" s="48">
        <v>1.2822305813755999E-2</v>
      </c>
      <c r="AA10" s="48">
        <v>0.18268621854501799</v>
      </c>
      <c r="AB10" s="47">
        <v>667075.77797133604</v>
      </c>
      <c r="AC10" s="48">
        <v>1.6181665739287102E-2</v>
      </c>
      <c r="AD10" s="48">
        <v>0.26254366349130898</v>
      </c>
      <c r="AE10" s="47">
        <v>3.6658719056375202</v>
      </c>
      <c r="AF10" s="49">
        <v>9.7618033120288601</v>
      </c>
      <c r="AG10" s="49">
        <v>4.2321004846497097</v>
      </c>
      <c r="AH10" s="49">
        <v>190.71130331096401</v>
      </c>
      <c r="AI10" s="47">
        <v>63759.899076102498</v>
      </c>
      <c r="AJ10" s="49">
        <v>6.6531724041406198E-2</v>
      </c>
      <c r="AK10" s="49">
        <v>0.59816161346594698</v>
      </c>
      <c r="AL10" s="48">
        <v>1.61303115916246</v>
      </c>
      <c r="AM10" s="47">
        <v>983.064649361796</v>
      </c>
      <c r="AN10" s="48">
        <v>1.9003820443086801</v>
      </c>
      <c r="AO10" s="48" t="s">
        <v>1047</v>
      </c>
      <c r="AP10" s="48">
        <v>155.854264616298</v>
      </c>
      <c r="AQ10" s="47">
        <v>1617.2604890370901</v>
      </c>
      <c r="AR10" s="48">
        <v>0.24289732608619399</v>
      </c>
      <c r="AS10" s="48" t="s">
        <v>1047</v>
      </c>
      <c r="AT10" s="48">
        <v>14.8796985268749</v>
      </c>
      <c r="AU10" s="47">
        <v>0</v>
      </c>
      <c r="AV10" s="45" t="s">
        <v>1047</v>
      </c>
      <c r="AW10" s="45" t="s">
        <v>1047</v>
      </c>
      <c r="AX10" s="45" t="s">
        <v>1047</v>
      </c>
      <c r="AY10" s="6"/>
      <c r="AZ10" s="6"/>
    </row>
    <row r="11" spans="1:52" ht="14.25" customHeight="1">
      <c r="A11" s="4">
        <v>6</v>
      </c>
      <c r="B11" s="6" t="s">
        <v>124</v>
      </c>
      <c r="C11" s="6" t="s">
        <v>125</v>
      </c>
      <c r="D11" s="6" t="s">
        <v>1042</v>
      </c>
      <c r="E11" s="6">
        <v>42.486816666666698</v>
      </c>
      <c r="F11" s="6">
        <v>3.1686333333333301</v>
      </c>
      <c r="G11" s="6" t="s">
        <v>1043</v>
      </c>
      <c r="H11" s="6">
        <v>42.491999999999997</v>
      </c>
      <c r="I11" s="6">
        <v>3.1646000000000001</v>
      </c>
      <c r="J11" s="6" t="s">
        <v>1044</v>
      </c>
      <c r="K11" s="6" t="s">
        <v>1045</v>
      </c>
      <c r="L11" s="45">
        <v>3</v>
      </c>
      <c r="M11" s="46">
        <v>2</v>
      </c>
      <c r="N11" s="45">
        <v>4</v>
      </c>
      <c r="O11" s="6" t="s">
        <v>1046</v>
      </c>
      <c r="P11" s="45">
        <v>17.5</v>
      </c>
      <c r="Q11" s="45">
        <v>15.5</v>
      </c>
      <c r="R11" s="45">
        <v>38</v>
      </c>
      <c r="S11" s="47">
        <v>5435505.5823897403</v>
      </c>
      <c r="T11" s="48">
        <v>3.3671069153809801E-3</v>
      </c>
      <c r="U11" s="48">
        <v>4.8391317403187903E-2</v>
      </c>
      <c r="V11" s="47">
        <v>363726.34412859299</v>
      </c>
      <c r="W11" s="48">
        <v>2.20960539359123E-2</v>
      </c>
      <c r="X11" s="48">
        <v>0.43001007886186898</v>
      </c>
      <c r="Y11" s="47">
        <v>427547.70765698003</v>
      </c>
      <c r="Z11" s="48">
        <v>1.2822305813755999E-2</v>
      </c>
      <c r="AA11" s="48">
        <v>0.18268621854501799</v>
      </c>
      <c r="AB11" s="47">
        <v>667075.77797133604</v>
      </c>
      <c r="AC11" s="48">
        <v>1.6181665739287102E-2</v>
      </c>
      <c r="AD11" s="48">
        <v>0.26254366349130898</v>
      </c>
      <c r="AE11" s="47">
        <v>3.6658719056375202</v>
      </c>
      <c r="AF11" s="49">
        <v>9.7618033120288601</v>
      </c>
      <c r="AG11" s="49">
        <v>4.2321004846497097</v>
      </c>
      <c r="AH11" s="49">
        <v>190.71130331096401</v>
      </c>
      <c r="AI11" s="47">
        <v>63759.899076102498</v>
      </c>
      <c r="AJ11" s="49">
        <v>6.6531724041406198E-2</v>
      </c>
      <c r="AK11" s="49">
        <v>0.59816161346594698</v>
      </c>
      <c r="AL11" s="48">
        <v>1.61303115916246</v>
      </c>
      <c r="AM11" s="47">
        <v>983.064649361796</v>
      </c>
      <c r="AN11" s="48">
        <v>1.9003820443086801</v>
      </c>
      <c r="AO11" s="48" t="s">
        <v>1047</v>
      </c>
      <c r="AP11" s="48">
        <v>155.854264616298</v>
      </c>
      <c r="AQ11" s="47">
        <v>1617.2604890370901</v>
      </c>
      <c r="AR11" s="48">
        <v>0.24289732608619399</v>
      </c>
      <c r="AS11" s="48" t="s">
        <v>1047</v>
      </c>
      <c r="AT11" s="48">
        <v>14.8796985268749</v>
      </c>
      <c r="AU11" s="47">
        <v>0</v>
      </c>
      <c r="AV11" s="45" t="s">
        <v>1047</v>
      </c>
      <c r="AW11" s="45" t="s">
        <v>1047</v>
      </c>
      <c r="AX11" s="45" t="s">
        <v>1047</v>
      </c>
      <c r="AY11" s="6"/>
      <c r="AZ11" s="6"/>
    </row>
    <row r="12" spans="1:52" ht="14.25" customHeight="1">
      <c r="A12" s="4">
        <v>7</v>
      </c>
      <c r="B12" s="6" t="s">
        <v>128</v>
      </c>
      <c r="C12" s="6" t="s">
        <v>129</v>
      </c>
      <c r="D12" s="6" t="s">
        <v>1042</v>
      </c>
      <c r="E12" s="6">
        <v>42.486816666666698</v>
      </c>
      <c r="F12" s="6">
        <v>3.1686333333333301</v>
      </c>
      <c r="G12" s="6" t="s">
        <v>1043</v>
      </c>
      <c r="H12" s="6">
        <v>42.491999999999997</v>
      </c>
      <c r="I12" s="6">
        <v>3.1646000000000001</v>
      </c>
      <c r="J12" s="6" t="s">
        <v>1044</v>
      </c>
      <c r="K12" s="6" t="s">
        <v>1045</v>
      </c>
      <c r="L12" s="45">
        <v>3</v>
      </c>
      <c r="M12" s="46">
        <v>2</v>
      </c>
      <c r="N12" s="45">
        <v>4</v>
      </c>
      <c r="O12" s="6" t="s">
        <v>1046</v>
      </c>
      <c r="P12" s="45">
        <v>17.5</v>
      </c>
      <c r="Q12" s="45">
        <v>15.5</v>
      </c>
      <c r="R12" s="45">
        <v>38</v>
      </c>
      <c r="S12" s="47">
        <v>5435505.5823897403</v>
      </c>
      <c r="T12" s="48">
        <v>3.3671069153809801E-3</v>
      </c>
      <c r="U12" s="48">
        <v>4.8391317403187903E-2</v>
      </c>
      <c r="V12" s="47">
        <v>363726.34412859299</v>
      </c>
      <c r="W12" s="48">
        <v>2.20960539359123E-2</v>
      </c>
      <c r="X12" s="48">
        <v>0.43001007886186898</v>
      </c>
      <c r="Y12" s="47">
        <v>427547.70765698003</v>
      </c>
      <c r="Z12" s="48">
        <v>1.2822305813755999E-2</v>
      </c>
      <c r="AA12" s="48">
        <v>0.18268621854501799</v>
      </c>
      <c r="AB12" s="47">
        <v>667075.77797133604</v>
      </c>
      <c r="AC12" s="48">
        <v>1.6181665739287102E-2</v>
      </c>
      <c r="AD12" s="48">
        <v>0.26254366349130898</v>
      </c>
      <c r="AE12" s="47">
        <v>3.6658719056375202</v>
      </c>
      <c r="AF12" s="49">
        <v>9.7618033120288601</v>
      </c>
      <c r="AG12" s="49">
        <v>4.2321004846497097</v>
      </c>
      <c r="AH12" s="49">
        <v>190.71130331096401</v>
      </c>
      <c r="AI12" s="47">
        <v>63759.899076102498</v>
      </c>
      <c r="AJ12" s="49">
        <v>6.6531724041406198E-2</v>
      </c>
      <c r="AK12" s="49">
        <v>0.59816161346594698</v>
      </c>
      <c r="AL12" s="48">
        <v>1.61303115916246</v>
      </c>
      <c r="AM12" s="47">
        <v>983.064649361796</v>
      </c>
      <c r="AN12" s="48">
        <v>1.9003820443086801</v>
      </c>
      <c r="AO12" s="48" t="s">
        <v>1047</v>
      </c>
      <c r="AP12" s="48">
        <v>155.854264616298</v>
      </c>
      <c r="AQ12" s="47">
        <v>1617.2604890370901</v>
      </c>
      <c r="AR12" s="48">
        <v>0.24289732608619399</v>
      </c>
      <c r="AS12" s="48" t="s">
        <v>1047</v>
      </c>
      <c r="AT12" s="48">
        <v>14.8796985268749</v>
      </c>
      <c r="AU12" s="47">
        <v>0</v>
      </c>
      <c r="AV12" s="45" t="s">
        <v>1047</v>
      </c>
      <c r="AW12" s="45" t="s">
        <v>1047</v>
      </c>
      <c r="AX12" s="45" t="s">
        <v>1047</v>
      </c>
      <c r="AY12" s="6"/>
      <c r="AZ12" s="6"/>
    </row>
    <row r="13" spans="1:52" ht="14.25" customHeight="1">
      <c r="A13" s="4">
        <v>8</v>
      </c>
      <c r="B13" s="6" t="s">
        <v>132</v>
      </c>
      <c r="C13" s="6" t="s">
        <v>133</v>
      </c>
      <c r="D13" s="6" t="s">
        <v>1042</v>
      </c>
      <c r="E13" s="6">
        <v>42.486816666666698</v>
      </c>
      <c r="F13" s="6">
        <v>3.1686333333333301</v>
      </c>
      <c r="G13" s="6" t="s">
        <v>1043</v>
      </c>
      <c r="H13" s="6">
        <v>42.491999999999997</v>
      </c>
      <c r="I13" s="6">
        <v>3.1646000000000001</v>
      </c>
      <c r="J13" s="6" t="s">
        <v>1044</v>
      </c>
      <c r="K13" s="6" t="s">
        <v>1045</v>
      </c>
      <c r="L13" s="45">
        <v>3</v>
      </c>
      <c r="M13" s="46">
        <v>2</v>
      </c>
      <c r="N13" s="45">
        <v>4</v>
      </c>
      <c r="O13" s="6" t="s">
        <v>1046</v>
      </c>
      <c r="P13" s="45">
        <v>17.5</v>
      </c>
      <c r="Q13" s="45">
        <v>15.5</v>
      </c>
      <c r="R13" s="45">
        <v>38</v>
      </c>
      <c r="S13" s="47">
        <v>5435505.5823897403</v>
      </c>
      <c r="T13" s="48">
        <v>3.3671069153809801E-3</v>
      </c>
      <c r="U13" s="48">
        <v>4.8391317403187903E-2</v>
      </c>
      <c r="V13" s="47">
        <v>363726.34412859299</v>
      </c>
      <c r="W13" s="48">
        <v>2.20960539359123E-2</v>
      </c>
      <c r="X13" s="48">
        <v>0.43001007886186898</v>
      </c>
      <c r="Y13" s="47">
        <v>427547.70765698003</v>
      </c>
      <c r="Z13" s="48">
        <v>1.2822305813755999E-2</v>
      </c>
      <c r="AA13" s="48">
        <v>0.18268621854501799</v>
      </c>
      <c r="AB13" s="47">
        <v>667075.77797133604</v>
      </c>
      <c r="AC13" s="48">
        <v>1.6181665739287102E-2</v>
      </c>
      <c r="AD13" s="48">
        <v>0.26254366349130898</v>
      </c>
      <c r="AE13" s="47">
        <v>3.6658719056375202</v>
      </c>
      <c r="AF13" s="49">
        <v>9.7618033120288601</v>
      </c>
      <c r="AG13" s="49">
        <v>4.2321004846497097</v>
      </c>
      <c r="AH13" s="49">
        <v>190.71130331096401</v>
      </c>
      <c r="AI13" s="47">
        <v>63759.899076102498</v>
      </c>
      <c r="AJ13" s="49">
        <v>6.6531724041406198E-2</v>
      </c>
      <c r="AK13" s="49">
        <v>0.59816161346594698</v>
      </c>
      <c r="AL13" s="48">
        <v>1.61303115916246</v>
      </c>
      <c r="AM13" s="47">
        <v>983.064649361796</v>
      </c>
      <c r="AN13" s="48">
        <v>1.9003820443086801</v>
      </c>
      <c r="AO13" s="48" t="s">
        <v>1047</v>
      </c>
      <c r="AP13" s="48">
        <v>155.854264616298</v>
      </c>
      <c r="AQ13" s="47">
        <v>1617.2604890370901</v>
      </c>
      <c r="AR13" s="48">
        <v>0.24289732608619399</v>
      </c>
      <c r="AS13" s="48" t="s">
        <v>1047</v>
      </c>
      <c r="AT13" s="48">
        <v>14.8796985268749</v>
      </c>
      <c r="AU13" s="47">
        <v>0</v>
      </c>
      <c r="AV13" s="45" t="s">
        <v>1047</v>
      </c>
      <c r="AW13" s="45" t="s">
        <v>1047</v>
      </c>
      <c r="AX13" s="45" t="s">
        <v>1047</v>
      </c>
      <c r="AY13" s="6"/>
      <c r="AZ13" s="6"/>
    </row>
    <row r="14" spans="1:52" ht="14.25" customHeight="1">
      <c r="A14" s="4">
        <v>9</v>
      </c>
      <c r="B14" s="9" t="s">
        <v>136</v>
      </c>
      <c r="C14" s="9" t="s">
        <v>137</v>
      </c>
      <c r="D14" s="9" t="s">
        <v>1042</v>
      </c>
      <c r="E14" s="9">
        <v>42.486816666666698</v>
      </c>
      <c r="F14" s="9">
        <v>3.1686333333333301</v>
      </c>
      <c r="G14" s="9" t="s">
        <v>1043</v>
      </c>
      <c r="H14" s="9">
        <v>42.491999999999997</v>
      </c>
      <c r="I14" s="9">
        <v>3.1646000000000001</v>
      </c>
      <c r="J14" s="9" t="s">
        <v>1044</v>
      </c>
      <c r="K14" s="9" t="s">
        <v>1045</v>
      </c>
      <c r="L14" s="50">
        <v>3</v>
      </c>
      <c r="M14" s="46">
        <v>2</v>
      </c>
      <c r="N14" s="50">
        <v>4</v>
      </c>
      <c r="O14" s="9" t="s">
        <v>1046</v>
      </c>
      <c r="P14" s="50">
        <v>17.5</v>
      </c>
      <c r="Q14" s="50">
        <v>15.5</v>
      </c>
      <c r="R14" s="50">
        <v>38</v>
      </c>
      <c r="S14" s="51">
        <v>5435505.5823897403</v>
      </c>
      <c r="T14" s="52">
        <v>3.3671069153809801E-3</v>
      </c>
      <c r="U14" s="52">
        <v>4.8391317403187903E-2</v>
      </c>
      <c r="V14" s="51">
        <v>363726.34412859299</v>
      </c>
      <c r="W14" s="52">
        <v>2.20960539359123E-2</v>
      </c>
      <c r="X14" s="52">
        <v>0.43001007886186898</v>
      </c>
      <c r="Y14" s="51">
        <v>427547.70765698003</v>
      </c>
      <c r="Z14" s="52">
        <v>1.2822305813755999E-2</v>
      </c>
      <c r="AA14" s="48">
        <v>0.18268621854501799</v>
      </c>
      <c r="AB14" s="51">
        <v>667075.77797133604</v>
      </c>
      <c r="AC14" s="52">
        <v>1.6181665739287102E-2</v>
      </c>
      <c r="AD14" s="52">
        <v>0.26254366349130898</v>
      </c>
      <c r="AE14" s="51">
        <v>3.6658719056375202</v>
      </c>
      <c r="AF14" s="53">
        <v>9.7618033120288601</v>
      </c>
      <c r="AG14" s="53">
        <v>4.2321004846497097</v>
      </c>
      <c r="AH14" s="53">
        <v>190.71130331096401</v>
      </c>
      <c r="AI14" s="51">
        <v>63759.899076102498</v>
      </c>
      <c r="AJ14" s="53">
        <v>6.6531724041406198E-2</v>
      </c>
      <c r="AK14" s="53">
        <v>0.59816161346594698</v>
      </c>
      <c r="AL14" s="52">
        <v>1.61303115916246</v>
      </c>
      <c r="AM14" s="51">
        <v>983.064649361796</v>
      </c>
      <c r="AN14" s="52">
        <v>1.9003820443086801</v>
      </c>
      <c r="AO14" s="52" t="s">
        <v>1047</v>
      </c>
      <c r="AP14" s="52">
        <v>155.854264616298</v>
      </c>
      <c r="AQ14" s="51">
        <v>1617.2604890370901</v>
      </c>
      <c r="AR14" s="52">
        <v>0.24289732608619399</v>
      </c>
      <c r="AS14" s="52" t="s">
        <v>1047</v>
      </c>
      <c r="AT14" s="52">
        <v>14.8796985268749</v>
      </c>
      <c r="AU14" s="51">
        <v>0</v>
      </c>
      <c r="AV14" s="50" t="s">
        <v>1047</v>
      </c>
      <c r="AW14" s="50" t="s">
        <v>1047</v>
      </c>
      <c r="AX14" s="50" t="s">
        <v>1047</v>
      </c>
      <c r="AY14" s="9"/>
      <c r="AZ14" s="9"/>
    </row>
    <row r="15" spans="1:52" ht="14.25" customHeight="1">
      <c r="A15" s="4">
        <v>10</v>
      </c>
      <c r="B15" s="6" t="s">
        <v>142</v>
      </c>
      <c r="C15" s="6" t="s">
        <v>143</v>
      </c>
      <c r="D15" s="6" t="s">
        <v>1042</v>
      </c>
      <c r="E15" s="6">
        <v>42.486816666666698</v>
      </c>
      <c r="F15" s="6">
        <v>3.1686333333333301</v>
      </c>
      <c r="G15" s="6" t="s">
        <v>1043</v>
      </c>
      <c r="H15" s="6">
        <v>42.491999999999997</v>
      </c>
      <c r="I15" s="6">
        <v>3.1646000000000001</v>
      </c>
      <c r="J15" s="6" t="s">
        <v>1044</v>
      </c>
      <c r="K15" s="6" t="s">
        <v>1045</v>
      </c>
      <c r="L15" s="45">
        <v>3</v>
      </c>
      <c r="M15" s="46">
        <v>2</v>
      </c>
      <c r="N15" s="45">
        <v>4</v>
      </c>
      <c r="O15" s="6" t="s">
        <v>1046</v>
      </c>
      <c r="P15" s="45">
        <v>17.5</v>
      </c>
      <c r="Q15" s="45">
        <v>15.5</v>
      </c>
      <c r="R15" s="45">
        <v>38</v>
      </c>
      <c r="S15" s="47">
        <v>5435505.5823897403</v>
      </c>
      <c r="T15" s="48">
        <v>3.3671069153809801E-3</v>
      </c>
      <c r="U15" s="48">
        <v>4.8391317403187903E-2</v>
      </c>
      <c r="V15" s="47">
        <v>363726.34412859299</v>
      </c>
      <c r="W15" s="48">
        <v>2.20960539359123E-2</v>
      </c>
      <c r="X15" s="48">
        <v>0.43001007886186898</v>
      </c>
      <c r="Y15" s="47">
        <v>427547.70765698003</v>
      </c>
      <c r="Z15" s="48">
        <v>1.2822305813755999E-2</v>
      </c>
      <c r="AA15" s="48">
        <v>0.18268621854501799</v>
      </c>
      <c r="AB15" s="47">
        <v>667075.77797133604</v>
      </c>
      <c r="AC15" s="48">
        <v>1.6181665739287102E-2</v>
      </c>
      <c r="AD15" s="48">
        <v>0.26254366349130898</v>
      </c>
      <c r="AE15" s="47">
        <v>3.6658719056375202</v>
      </c>
      <c r="AF15" s="49">
        <v>9.7618033120288601</v>
      </c>
      <c r="AG15" s="49">
        <v>4.2321004846497097</v>
      </c>
      <c r="AH15" s="49">
        <v>190.71130331096401</v>
      </c>
      <c r="AI15" s="47">
        <v>63759.899076102498</v>
      </c>
      <c r="AJ15" s="49">
        <v>6.6531724041406198E-2</v>
      </c>
      <c r="AK15" s="49">
        <v>0.59816161346594698</v>
      </c>
      <c r="AL15" s="48">
        <v>1.61303115916246</v>
      </c>
      <c r="AM15" s="47">
        <v>983.064649361796</v>
      </c>
      <c r="AN15" s="48">
        <v>1.9003820443086801</v>
      </c>
      <c r="AO15" s="48" t="s">
        <v>1047</v>
      </c>
      <c r="AP15" s="48">
        <v>155.854264616298</v>
      </c>
      <c r="AQ15" s="47">
        <v>1617.2604890370901</v>
      </c>
      <c r="AR15" s="48">
        <v>0.24289732608619399</v>
      </c>
      <c r="AS15" s="48" t="s">
        <v>1047</v>
      </c>
      <c r="AT15" s="48">
        <v>14.8796985268749</v>
      </c>
      <c r="AU15" s="47">
        <v>0</v>
      </c>
      <c r="AV15" s="45" t="s">
        <v>1047</v>
      </c>
      <c r="AW15" s="45" t="s">
        <v>1047</v>
      </c>
      <c r="AX15" s="45" t="s">
        <v>1047</v>
      </c>
      <c r="AY15" s="6"/>
      <c r="AZ15" s="6"/>
    </row>
    <row r="16" spans="1:52" ht="14.25" customHeight="1">
      <c r="A16" s="4">
        <v>11</v>
      </c>
      <c r="B16" s="6" t="s">
        <v>146</v>
      </c>
      <c r="C16" s="6" t="s">
        <v>147</v>
      </c>
      <c r="D16" s="6" t="s">
        <v>1042</v>
      </c>
      <c r="E16" s="6">
        <v>42.486816666666698</v>
      </c>
      <c r="F16" s="6">
        <v>3.1686333333333301</v>
      </c>
      <c r="G16" s="6" t="s">
        <v>1043</v>
      </c>
      <c r="H16" s="6">
        <v>42.491999999999997</v>
      </c>
      <c r="I16" s="6">
        <v>3.1646000000000001</v>
      </c>
      <c r="J16" s="6" t="s">
        <v>1044</v>
      </c>
      <c r="K16" s="6" t="s">
        <v>1045</v>
      </c>
      <c r="L16" s="45">
        <v>3</v>
      </c>
      <c r="M16" s="46">
        <v>2</v>
      </c>
      <c r="N16" s="45">
        <v>4</v>
      </c>
      <c r="O16" s="6" t="s">
        <v>1046</v>
      </c>
      <c r="P16" s="45">
        <v>17.5</v>
      </c>
      <c r="Q16" s="45">
        <v>15.5</v>
      </c>
      <c r="R16" s="45">
        <v>38</v>
      </c>
      <c r="S16" s="47">
        <v>5435505.5823897403</v>
      </c>
      <c r="T16" s="48">
        <v>3.3671069153809801E-3</v>
      </c>
      <c r="U16" s="48">
        <v>4.8391317403187903E-2</v>
      </c>
      <c r="V16" s="47">
        <v>363726.34412859299</v>
      </c>
      <c r="W16" s="48">
        <v>2.20960539359123E-2</v>
      </c>
      <c r="X16" s="48">
        <v>0.43001007886186898</v>
      </c>
      <c r="Y16" s="47">
        <v>427547.70765698003</v>
      </c>
      <c r="Z16" s="48">
        <v>1.2822305813755999E-2</v>
      </c>
      <c r="AA16" s="48">
        <v>0.18268621854501799</v>
      </c>
      <c r="AB16" s="47">
        <v>667075.77797133604</v>
      </c>
      <c r="AC16" s="48">
        <v>1.6181665739287102E-2</v>
      </c>
      <c r="AD16" s="48">
        <v>0.26254366349130898</v>
      </c>
      <c r="AE16" s="47">
        <v>3.6658719056375202</v>
      </c>
      <c r="AF16" s="49">
        <v>9.7618033120288601</v>
      </c>
      <c r="AG16" s="49">
        <v>4.2321004846497097</v>
      </c>
      <c r="AH16" s="49">
        <v>190.71130331096401</v>
      </c>
      <c r="AI16" s="47">
        <v>63759.899076102498</v>
      </c>
      <c r="AJ16" s="49">
        <v>6.6531724041406198E-2</v>
      </c>
      <c r="AK16" s="49">
        <v>0.59816161346594698</v>
      </c>
      <c r="AL16" s="48">
        <v>1.61303115916246</v>
      </c>
      <c r="AM16" s="47">
        <v>983.064649361796</v>
      </c>
      <c r="AN16" s="48">
        <v>1.9003820443086801</v>
      </c>
      <c r="AO16" s="48" t="s">
        <v>1047</v>
      </c>
      <c r="AP16" s="48">
        <v>155.854264616298</v>
      </c>
      <c r="AQ16" s="47">
        <v>1617.2604890370901</v>
      </c>
      <c r="AR16" s="48">
        <v>0.24289732608619399</v>
      </c>
      <c r="AS16" s="48" t="s">
        <v>1047</v>
      </c>
      <c r="AT16" s="48">
        <v>14.8796985268749</v>
      </c>
      <c r="AU16" s="47">
        <v>0</v>
      </c>
      <c r="AV16" s="45" t="s">
        <v>1047</v>
      </c>
      <c r="AW16" s="45" t="s">
        <v>1047</v>
      </c>
      <c r="AX16" s="45" t="s">
        <v>1047</v>
      </c>
      <c r="AY16" s="6"/>
      <c r="AZ16" s="6"/>
    </row>
    <row r="17" spans="1:52" ht="14.25" customHeight="1">
      <c r="A17" s="4">
        <v>12</v>
      </c>
      <c r="B17" s="6" t="s">
        <v>150</v>
      </c>
      <c r="C17" s="6" t="s">
        <v>151</v>
      </c>
      <c r="D17" s="6" t="s">
        <v>1042</v>
      </c>
      <c r="E17" s="6">
        <v>42.486816666666698</v>
      </c>
      <c r="F17" s="6">
        <v>3.1686333333333301</v>
      </c>
      <c r="G17" s="6" t="s">
        <v>1043</v>
      </c>
      <c r="H17" s="6">
        <v>42.491999999999997</v>
      </c>
      <c r="I17" s="6">
        <v>3.1646000000000001</v>
      </c>
      <c r="J17" s="6" t="s">
        <v>1044</v>
      </c>
      <c r="K17" s="6" t="s">
        <v>1045</v>
      </c>
      <c r="L17" s="45">
        <v>3</v>
      </c>
      <c r="M17" s="46">
        <v>2</v>
      </c>
      <c r="N17" s="45">
        <v>4</v>
      </c>
      <c r="O17" s="6" t="s">
        <v>1046</v>
      </c>
      <c r="P17" s="45">
        <v>17.5</v>
      </c>
      <c r="Q17" s="45">
        <v>15.5</v>
      </c>
      <c r="R17" s="45">
        <v>38</v>
      </c>
      <c r="S17" s="47">
        <v>5435505.5823897403</v>
      </c>
      <c r="T17" s="48">
        <v>3.3671069153809801E-3</v>
      </c>
      <c r="U17" s="48">
        <v>4.8391317403187903E-2</v>
      </c>
      <c r="V17" s="47">
        <v>363726.34412859299</v>
      </c>
      <c r="W17" s="48">
        <v>2.20960539359123E-2</v>
      </c>
      <c r="X17" s="48">
        <v>0.43001007886186898</v>
      </c>
      <c r="Y17" s="47">
        <v>427547.70765698003</v>
      </c>
      <c r="Z17" s="48">
        <v>1.2822305813755999E-2</v>
      </c>
      <c r="AA17" s="48">
        <v>0.18268621854501799</v>
      </c>
      <c r="AB17" s="47">
        <v>667075.77797133604</v>
      </c>
      <c r="AC17" s="48">
        <v>1.6181665739287102E-2</v>
      </c>
      <c r="AD17" s="48">
        <v>0.26254366349130898</v>
      </c>
      <c r="AE17" s="47">
        <v>3.6658719056375202</v>
      </c>
      <c r="AF17" s="49">
        <v>9.7618033120288601</v>
      </c>
      <c r="AG17" s="49">
        <v>4.2321004846497097</v>
      </c>
      <c r="AH17" s="49">
        <v>190.71130331096401</v>
      </c>
      <c r="AI17" s="47">
        <v>63759.899076102498</v>
      </c>
      <c r="AJ17" s="49">
        <v>6.6531724041406198E-2</v>
      </c>
      <c r="AK17" s="49">
        <v>0.59816161346594698</v>
      </c>
      <c r="AL17" s="48">
        <v>1.61303115916246</v>
      </c>
      <c r="AM17" s="47">
        <v>983.064649361796</v>
      </c>
      <c r="AN17" s="48">
        <v>1.9003820443086801</v>
      </c>
      <c r="AO17" s="48" t="s">
        <v>1047</v>
      </c>
      <c r="AP17" s="48">
        <v>155.854264616298</v>
      </c>
      <c r="AQ17" s="47">
        <v>1617.2604890370901</v>
      </c>
      <c r="AR17" s="48">
        <v>0.24289732608619399</v>
      </c>
      <c r="AS17" s="48" t="s">
        <v>1047</v>
      </c>
      <c r="AT17" s="48">
        <v>14.8796985268749</v>
      </c>
      <c r="AU17" s="47">
        <v>0</v>
      </c>
      <c r="AV17" s="45" t="s">
        <v>1047</v>
      </c>
      <c r="AW17" s="45" t="s">
        <v>1047</v>
      </c>
      <c r="AX17" s="45" t="s">
        <v>1047</v>
      </c>
      <c r="AY17" s="6"/>
      <c r="AZ17" s="6"/>
    </row>
    <row r="18" spans="1:52" ht="14.25" customHeight="1">
      <c r="A18" s="4">
        <v>13</v>
      </c>
      <c r="B18" s="6" t="s">
        <v>154</v>
      </c>
      <c r="C18" s="6" t="s">
        <v>155</v>
      </c>
      <c r="D18" s="6" t="s">
        <v>1042</v>
      </c>
      <c r="E18" s="6">
        <v>42.486816666666698</v>
      </c>
      <c r="F18" s="6">
        <v>3.1686333333333301</v>
      </c>
      <c r="G18" s="6" t="s">
        <v>1043</v>
      </c>
      <c r="H18" s="6">
        <v>42.491999999999997</v>
      </c>
      <c r="I18" s="6">
        <v>3.1646000000000001</v>
      </c>
      <c r="J18" s="6" t="s">
        <v>1044</v>
      </c>
      <c r="K18" s="6" t="s">
        <v>1045</v>
      </c>
      <c r="L18" s="45">
        <v>3</v>
      </c>
      <c r="M18" s="46">
        <v>2</v>
      </c>
      <c r="N18" s="45">
        <v>4</v>
      </c>
      <c r="O18" s="6" t="s">
        <v>1046</v>
      </c>
      <c r="P18" s="45">
        <v>17.5</v>
      </c>
      <c r="Q18" s="45">
        <v>15.5</v>
      </c>
      <c r="R18" s="45">
        <v>38</v>
      </c>
      <c r="S18" s="47">
        <v>5435505.5823897403</v>
      </c>
      <c r="T18" s="48">
        <v>3.3671069153809801E-3</v>
      </c>
      <c r="U18" s="48">
        <v>4.8391317403187903E-2</v>
      </c>
      <c r="V18" s="47">
        <v>363726.34412859299</v>
      </c>
      <c r="W18" s="48">
        <v>2.20960539359123E-2</v>
      </c>
      <c r="X18" s="48">
        <v>0.43001007886186898</v>
      </c>
      <c r="Y18" s="47">
        <v>427547.70765698003</v>
      </c>
      <c r="Z18" s="48">
        <v>1.2822305813755999E-2</v>
      </c>
      <c r="AA18" s="48">
        <v>0.18268621854501799</v>
      </c>
      <c r="AB18" s="47">
        <v>667075.77797133604</v>
      </c>
      <c r="AC18" s="48">
        <v>1.6181665739287102E-2</v>
      </c>
      <c r="AD18" s="48">
        <v>0.26254366349130898</v>
      </c>
      <c r="AE18" s="47">
        <v>3.6658719056375202</v>
      </c>
      <c r="AF18" s="49">
        <v>9.7618033120288601</v>
      </c>
      <c r="AG18" s="49">
        <v>4.2321004846497097</v>
      </c>
      <c r="AH18" s="49">
        <v>190.71130331096401</v>
      </c>
      <c r="AI18" s="47">
        <v>63759.899076102498</v>
      </c>
      <c r="AJ18" s="49">
        <v>6.6531724041406198E-2</v>
      </c>
      <c r="AK18" s="49">
        <v>0.59816161346594698</v>
      </c>
      <c r="AL18" s="48">
        <v>1.61303115916246</v>
      </c>
      <c r="AM18" s="47">
        <v>983.064649361796</v>
      </c>
      <c r="AN18" s="48">
        <v>1.9003820443086801</v>
      </c>
      <c r="AO18" s="48" t="s">
        <v>1047</v>
      </c>
      <c r="AP18" s="48">
        <v>155.854264616298</v>
      </c>
      <c r="AQ18" s="47">
        <v>1617.2604890370901</v>
      </c>
      <c r="AR18" s="48">
        <v>0.24289732608619399</v>
      </c>
      <c r="AS18" s="48" t="s">
        <v>1047</v>
      </c>
      <c r="AT18" s="48">
        <v>14.8796985268749</v>
      </c>
      <c r="AU18" s="47">
        <v>0</v>
      </c>
      <c r="AV18" s="45" t="s">
        <v>1047</v>
      </c>
      <c r="AW18" s="45" t="s">
        <v>1047</v>
      </c>
      <c r="AX18" s="45" t="s">
        <v>1047</v>
      </c>
      <c r="AY18" s="6"/>
      <c r="AZ18" s="6"/>
    </row>
    <row r="19" spans="1:52" ht="14.25" customHeight="1">
      <c r="A19" s="4">
        <v>14</v>
      </c>
      <c r="B19" s="9" t="s">
        <v>158</v>
      </c>
      <c r="C19" s="9" t="s">
        <v>159</v>
      </c>
      <c r="D19" s="9" t="s">
        <v>1042</v>
      </c>
      <c r="E19" s="9">
        <v>42.486816666666698</v>
      </c>
      <c r="F19" s="9">
        <v>3.1686333333333301</v>
      </c>
      <c r="G19" s="9" t="s">
        <v>1043</v>
      </c>
      <c r="H19" s="9">
        <v>42.491999999999997</v>
      </c>
      <c r="I19" s="9">
        <v>3.1646000000000001</v>
      </c>
      <c r="J19" s="9" t="s">
        <v>1044</v>
      </c>
      <c r="K19" s="9" t="s">
        <v>1045</v>
      </c>
      <c r="L19" s="50">
        <v>3</v>
      </c>
      <c r="M19" s="46">
        <v>2</v>
      </c>
      <c r="N19" s="50">
        <v>4</v>
      </c>
      <c r="O19" s="9" t="s">
        <v>1046</v>
      </c>
      <c r="P19" s="50">
        <v>17.5</v>
      </c>
      <c r="Q19" s="50">
        <v>15.5</v>
      </c>
      <c r="R19" s="50">
        <v>38</v>
      </c>
      <c r="S19" s="51">
        <v>5435505.5823897403</v>
      </c>
      <c r="T19" s="52">
        <v>3.3671069153809801E-3</v>
      </c>
      <c r="U19" s="52">
        <v>4.8391317403187903E-2</v>
      </c>
      <c r="V19" s="51">
        <v>363726.34412859299</v>
      </c>
      <c r="W19" s="52">
        <v>2.20960539359123E-2</v>
      </c>
      <c r="X19" s="52">
        <v>0.43001007886186898</v>
      </c>
      <c r="Y19" s="51">
        <v>427547.70765698003</v>
      </c>
      <c r="Z19" s="52">
        <v>1.2822305813755999E-2</v>
      </c>
      <c r="AA19" s="48">
        <v>0.18268621854501799</v>
      </c>
      <c r="AB19" s="51">
        <v>667075.77797133604</v>
      </c>
      <c r="AC19" s="52">
        <v>1.6181665739287102E-2</v>
      </c>
      <c r="AD19" s="52">
        <v>0.26254366349130898</v>
      </c>
      <c r="AE19" s="51">
        <v>3.6658719056375202</v>
      </c>
      <c r="AF19" s="53">
        <v>9.7618033120288601</v>
      </c>
      <c r="AG19" s="53">
        <v>4.2321004846497097</v>
      </c>
      <c r="AH19" s="53">
        <v>190.71130331096401</v>
      </c>
      <c r="AI19" s="51">
        <v>63759.899076102498</v>
      </c>
      <c r="AJ19" s="53">
        <v>6.6531724041406198E-2</v>
      </c>
      <c r="AK19" s="53">
        <v>0.59816161346594698</v>
      </c>
      <c r="AL19" s="52">
        <v>1.61303115916246</v>
      </c>
      <c r="AM19" s="51">
        <v>983.064649361796</v>
      </c>
      <c r="AN19" s="52">
        <v>1.9003820443086801</v>
      </c>
      <c r="AO19" s="52" t="s">
        <v>1047</v>
      </c>
      <c r="AP19" s="52">
        <v>155.854264616298</v>
      </c>
      <c r="AQ19" s="51">
        <v>1617.2604890370901</v>
      </c>
      <c r="AR19" s="52">
        <v>0.24289732608619399</v>
      </c>
      <c r="AS19" s="52" t="s">
        <v>1047</v>
      </c>
      <c r="AT19" s="52">
        <v>14.8796985268749</v>
      </c>
      <c r="AU19" s="51">
        <v>0</v>
      </c>
      <c r="AV19" s="50" t="s">
        <v>1047</v>
      </c>
      <c r="AW19" s="50" t="s">
        <v>1047</v>
      </c>
      <c r="AX19" s="50" t="s">
        <v>1047</v>
      </c>
      <c r="AY19" s="9"/>
      <c r="AZ19" s="9"/>
    </row>
    <row r="20" spans="1:52" ht="14.25" customHeight="1">
      <c r="A20" s="4">
        <v>15</v>
      </c>
      <c r="B20" s="6" t="s">
        <v>164</v>
      </c>
      <c r="C20" s="6" t="s">
        <v>165</v>
      </c>
      <c r="D20" s="6" t="s">
        <v>1042</v>
      </c>
      <c r="E20" s="6">
        <v>42.486816666666698</v>
      </c>
      <c r="F20" s="6">
        <v>3.1686333333333301</v>
      </c>
      <c r="G20" s="6" t="s">
        <v>1043</v>
      </c>
      <c r="H20" s="6">
        <v>42.491999999999997</v>
      </c>
      <c r="I20" s="6">
        <v>3.1646000000000001</v>
      </c>
      <c r="J20" s="6" t="s">
        <v>1044</v>
      </c>
      <c r="K20" s="6" t="s">
        <v>1045</v>
      </c>
      <c r="L20" s="45">
        <v>3</v>
      </c>
      <c r="M20" s="46">
        <v>2</v>
      </c>
      <c r="N20" s="45">
        <v>4</v>
      </c>
      <c r="O20" s="6" t="s">
        <v>1046</v>
      </c>
      <c r="P20" s="45">
        <v>17.5</v>
      </c>
      <c r="Q20" s="45">
        <v>15.5</v>
      </c>
      <c r="R20" s="45">
        <v>38</v>
      </c>
      <c r="S20" s="47">
        <v>5435505.5823897403</v>
      </c>
      <c r="T20" s="48">
        <v>3.3671069153809801E-3</v>
      </c>
      <c r="U20" s="48">
        <v>4.8391317403187903E-2</v>
      </c>
      <c r="V20" s="47">
        <v>363726.34412859299</v>
      </c>
      <c r="W20" s="48">
        <v>2.20960539359123E-2</v>
      </c>
      <c r="X20" s="48">
        <v>0.43001007886186898</v>
      </c>
      <c r="Y20" s="47">
        <v>427547.70765698003</v>
      </c>
      <c r="Z20" s="48">
        <v>1.2822305813755999E-2</v>
      </c>
      <c r="AA20" s="48">
        <v>0.18268621854501799</v>
      </c>
      <c r="AB20" s="47">
        <v>667075.77797133604</v>
      </c>
      <c r="AC20" s="48">
        <v>1.6181665739287102E-2</v>
      </c>
      <c r="AD20" s="48">
        <v>0.26254366349130898</v>
      </c>
      <c r="AE20" s="47">
        <v>3.6658719056375202</v>
      </c>
      <c r="AF20" s="49">
        <v>9.7618033120288601</v>
      </c>
      <c r="AG20" s="49">
        <v>4.2321004846497097</v>
      </c>
      <c r="AH20" s="49">
        <v>190.71130331096401</v>
      </c>
      <c r="AI20" s="47">
        <v>63759.899076102498</v>
      </c>
      <c r="AJ20" s="49">
        <v>6.6531724041406198E-2</v>
      </c>
      <c r="AK20" s="49">
        <v>0.59816161346594698</v>
      </c>
      <c r="AL20" s="48">
        <v>1.61303115916246</v>
      </c>
      <c r="AM20" s="47">
        <v>983.064649361796</v>
      </c>
      <c r="AN20" s="48">
        <v>1.9003820443086801</v>
      </c>
      <c r="AO20" s="48" t="s">
        <v>1047</v>
      </c>
      <c r="AP20" s="48">
        <v>155.854264616298</v>
      </c>
      <c r="AQ20" s="47">
        <v>1617.2604890370901</v>
      </c>
      <c r="AR20" s="48">
        <v>0.24289732608619399</v>
      </c>
      <c r="AS20" s="48" t="s">
        <v>1047</v>
      </c>
      <c r="AT20" s="48">
        <v>14.8796985268749</v>
      </c>
      <c r="AU20" s="47">
        <v>0</v>
      </c>
      <c r="AV20" s="45" t="s">
        <v>1047</v>
      </c>
      <c r="AW20" s="45" t="s">
        <v>1047</v>
      </c>
      <c r="AX20" s="45" t="s">
        <v>1047</v>
      </c>
      <c r="AY20" s="6"/>
      <c r="AZ20" s="6"/>
    </row>
    <row r="21" spans="1:52" ht="14.25" customHeight="1">
      <c r="A21" s="4">
        <v>16</v>
      </c>
      <c r="B21" s="6" t="s">
        <v>168</v>
      </c>
      <c r="C21" s="6" t="s">
        <v>169</v>
      </c>
      <c r="D21" s="6" t="s">
        <v>1042</v>
      </c>
      <c r="E21" s="6">
        <v>42.486816666666698</v>
      </c>
      <c r="F21" s="6">
        <v>3.1686333333333301</v>
      </c>
      <c r="G21" s="6" t="s">
        <v>1043</v>
      </c>
      <c r="H21" s="6">
        <v>42.491999999999997</v>
      </c>
      <c r="I21" s="6">
        <v>3.1646000000000001</v>
      </c>
      <c r="J21" s="6" t="s">
        <v>1044</v>
      </c>
      <c r="K21" s="6" t="s">
        <v>1045</v>
      </c>
      <c r="L21" s="45">
        <v>3</v>
      </c>
      <c r="M21" s="46">
        <v>2</v>
      </c>
      <c r="N21" s="45">
        <v>4</v>
      </c>
      <c r="O21" s="6" t="s">
        <v>1046</v>
      </c>
      <c r="P21" s="45">
        <v>17.5</v>
      </c>
      <c r="Q21" s="45">
        <v>15.5</v>
      </c>
      <c r="R21" s="45">
        <v>38</v>
      </c>
      <c r="S21" s="47">
        <v>5435505.5823897403</v>
      </c>
      <c r="T21" s="48">
        <v>3.3671069153809801E-3</v>
      </c>
      <c r="U21" s="48">
        <v>4.8391317403187903E-2</v>
      </c>
      <c r="V21" s="47">
        <v>363726.34412859299</v>
      </c>
      <c r="W21" s="48">
        <v>2.20960539359123E-2</v>
      </c>
      <c r="X21" s="48">
        <v>0.43001007886186898</v>
      </c>
      <c r="Y21" s="47">
        <v>427547.70765698003</v>
      </c>
      <c r="Z21" s="48">
        <v>1.2822305813755999E-2</v>
      </c>
      <c r="AA21" s="48">
        <v>0.18268621854501799</v>
      </c>
      <c r="AB21" s="47">
        <v>667075.77797133604</v>
      </c>
      <c r="AC21" s="48">
        <v>1.6181665739287102E-2</v>
      </c>
      <c r="AD21" s="48">
        <v>0.26254366349130898</v>
      </c>
      <c r="AE21" s="47">
        <v>3.6658719056375202</v>
      </c>
      <c r="AF21" s="49">
        <v>9.7618033120288601</v>
      </c>
      <c r="AG21" s="49">
        <v>4.2321004846497097</v>
      </c>
      <c r="AH21" s="49">
        <v>190.71130331096401</v>
      </c>
      <c r="AI21" s="47">
        <v>63759.899076102498</v>
      </c>
      <c r="AJ21" s="49">
        <v>6.6531724041406198E-2</v>
      </c>
      <c r="AK21" s="49">
        <v>0.59816161346594698</v>
      </c>
      <c r="AL21" s="48">
        <v>1.61303115916246</v>
      </c>
      <c r="AM21" s="47">
        <v>983.064649361796</v>
      </c>
      <c r="AN21" s="48">
        <v>1.9003820443086801</v>
      </c>
      <c r="AO21" s="48" t="s">
        <v>1047</v>
      </c>
      <c r="AP21" s="48">
        <v>155.854264616298</v>
      </c>
      <c r="AQ21" s="47">
        <v>1617.2604890370901</v>
      </c>
      <c r="AR21" s="48">
        <v>0.24289732608619399</v>
      </c>
      <c r="AS21" s="48" t="s">
        <v>1047</v>
      </c>
      <c r="AT21" s="48">
        <v>14.8796985268749</v>
      </c>
      <c r="AU21" s="47">
        <v>0</v>
      </c>
      <c r="AV21" s="45" t="s">
        <v>1047</v>
      </c>
      <c r="AW21" s="45" t="s">
        <v>1047</v>
      </c>
      <c r="AX21" s="45" t="s">
        <v>1047</v>
      </c>
      <c r="AY21" s="6"/>
      <c r="AZ21" s="6"/>
    </row>
    <row r="22" spans="1:52" ht="14.25" customHeight="1">
      <c r="A22" s="4">
        <v>17</v>
      </c>
      <c r="B22" s="6" t="s">
        <v>172</v>
      </c>
      <c r="C22" s="6" t="s">
        <v>173</v>
      </c>
      <c r="D22" s="6" t="s">
        <v>1042</v>
      </c>
      <c r="E22" s="6">
        <v>42.486816666666698</v>
      </c>
      <c r="F22" s="6">
        <v>3.1686333333333301</v>
      </c>
      <c r="G22" s="6" t="s">
        <v>1043</v>
      </c>
      <c r="H22" s="6">
        <v>42.491999999999997</v>
      </c>
      <c r="I22" s="6">
        <v>3.1646000000000001</v>
      </c>
      <c r="J22" s="6" t="s">
        <v>1044</v>
      </c>
      <c r="K22" s="6" t="s">
        <v>1045</v>
      </c>
      <c r="L22" s="45">
        <v>3</v>
      </c>
      <c r="M22" s="46">
        <v>2</v>
      </c>
      <c r="N22" s="45">
        <v>4</v>
      </c>
      <c r="O22" s="6" t="s">
        <v>1046</v>
      </c>
      <c r="P22" s="45">
        <v>17.5</v>
      </c>
      <c r="Q22" s="45">
        <v>15.5</v>
      </c>
      <c r="R22" s="45">
        <v>38</v>
      </c>
      <c r="S22" s="47">
        <v>5435505.5823897403</v>
      </c>
      <c r="T22" s="48">
        <v>3.3671069153809801E-3</v>
      </c>
      <c r="U22" s="48">
        <v>4.8391317403187903E-2</v>
      </c>
      <c r="V22" s="47">
        <v>363726.34412859299</v>
      </c>
      <c r="W22" s="48">
        <v>2.20960539359123E-2</v>
      </c>
      <c r="X22" s="48">
        <v>0.43001007886186898</v>
      </c>
      <c r="Y22" s="47">
        <v>427547.70765698003</v>
      </c>
      <c r="Z22" s="48">
        <v>1.2822305813755999E-2</v>
      </c>
      <c r="AA22" s="48">
        <v>0.18268621854501799</v>
      </c>
      <c r="AB22" s="47">
        <v>667075.77797133604</v>
      </c>
      <c r="AC22" s="48">
        <v>1.6181665739287102E-2</v>
      </c>
      <c r="AD22" s="48">
        <v>0.26254366349130898</v>
      </c>
      <c r="AE22" s="47">
        <v>3.6658719056375202</v>
      </c>
      <c r="AF22" s="49">
        <v>9.7618033120288601</v>
      </c>
      <c r="AG22" s="49">
        <v>4.2321004846497097</v>
      </c>
      <c r="AH22" s="49">
        <v>190.71130331096401</v>
      </c>
      <c r="AI22" s="47">
        <v>63759.899076102498</v>
      </c>
      <c r="AJ22" s="49">
        <v>6.6531724041406198E-2</v>
      </c>
      <c r="AK22" s="49">
        <v>0.59816161346594698</v>
      </c>
      <c r="AL22" s="48">
        <v>1.61303115916246</v>
      </c>
      <c r="AM22" s="47">
        <v>983.064649361796</v>
      </c>
      <c r="AN22" s="48">
        <v>1.9003820443086801</v>
      </c>
      <c r="AO22" s="48" t="s">
        <v>1047</v>
      </c>
      <c r="AP22" s="48">
        <v>155.854264616298</v>
      </c>
      <c r="AQ22" s="47">
        <v>1617.2604890370901</v>
      </c>
      <c r="AR22" s="48">
        <v>0.24289732608619399</v>
      </c>
      <c r="AS22" s="48" t="s">
        <v>1047</v>
      </c>
      <c r="AT22" s="48">
        <v>14.8796985268749</v>
      </c>
      <c r="AU22" s="47">
        <v>0</v>
      </c>
      <c r="AV22" s="45" t="s">
        <v>1047</v>
      </c>
      <c r="AW22" s="45" t="s">
        <v>1047</v>
      </c>
      <c r="AX22" s="45" t="s">
        <v>1047</v>
      </c>
      <c r="AY22" s="6"/>
      <c r="AZ22" s="6"/>
    </row>
    <row r="23" spans="1:52" ht="14.25" customHeight="1">
      <c r="A23" s="4">
        <v>18</v>
      </c>
      <c r="B23" s="6" t="s">
        <v>176</v>
      </c>
      <c r="C23" s="6" t="s">
        <v>177</v>
      </c>
      <c r="D23" s="6" t="s">
        <v>1042</v>
      </c>
      <c r="E23" s="6">
        <v>42.486816666666698</v>
      </c>
      <c r="F23" s="6">
        <v>3.1686333333333301</v>
      </c>
      <c r="G23" s="6" t="s">
        <v>1043</v>
      </c>
      <c r="H23" s="6">
        <v>42.491999999999997</v>
      </c>
      <c r="I23" s="6">
        <v>3.1646000000000001</v>
      </c>
      <c r="J23" s="6" t="s">
        <v>1044</v>
      </c>
      <c r="K23" s="6" t="s">
        <v>1045</v>
      </c>
      <c r="L23" s="45">
        <v>3</v>
      </c>
      <c r="M23" s="46">
        <v>2</v>
      </c>
      <c r="N23" s="45">
        <v>4</v>
      </c>
      <c r="O23" s="6" t="s">
        <v>1046</v>
      </c>
      <c r="P23" s="45">
        <v>17.5</v>
      </c>
      <c r="Q23" s="45">
        <v>15.5</v>
      </c>
      <c r="R23" s="45">
        <v>38</v>
      </c>
      <c r="S23" s="47">
        <v>5435505.5823897403</v>
      </c>
      <c r="T23" s="48">
        <v>3.3671069153809801E-3</v>
      </c>
      <c r="U23" s="48">
        <v>4.8391317403187903E-2</v>
      </c>
      <c r="V23" s="47">
        <v>363726.34412859299</v>
      </c>
      <c r="W23" s="48">
        <v>2.20960539359123E-2</v>
      </c>
      <c r="X23" s="48">
        <v>0.43001007886186898</v>
      </c>
      <c r="Y23" s="47">
        <v>427547.70765698003</v>
      </c>
      <c r="Z23" s="48">
        <v>1.2822305813755999E-2</v>
      </c>
      <c r="AA23" s="48">
        <v>0.18268621854501799</v>
      </c>
      <c r="AB23" s="47">
        <v>667075.77797133604</v>
      </c>
      <c r="AC23" s="48">
        <v>1.6181665739287102E-2</v>
      </c>
      <c r="AD23" s="48">
        <v>0.26254366349130898</v>
      </c>
      <c r="AE23" s="47">
        <v>3.6658719056375202</v>
      </c>
      <c r="AF23" s="49">
        <v>9.7618033120288601</v>
      </c>
      <c r="AG23" s="49">
        <v>4.2321004846497097</v>
      </c>
      <c r="AH23" s="49">
        <v>190.71130331096401</v>
      </c>
      <c r="AI23" s="47">
        <v>63759.899076102498</v>
      </c>
      <c r="AJ23" s="49">
        <v>6.6531724041406198E-2</v>
      </c>
      <c r="AK23" s="49">
        <v>0.59816161346594698</v>
      </c>
      <c r="AL23" s="48">
        <v>1.61303115916246</v>
      </c>
      <c r="AM23" s="47">
        <v>983.064649361796</v>
      </c>
      <c r="AN23" s="48">
        <v>1.9003820443086801</v>
      </c>
      <c r="AO23" s="48" t="s">
        <v>1047</v>
      </c>
      <c r="AP23" s="48">
        <v>155.854264616298</v>
      </c>
      <c r="AQ23" s="47">
        <v>1617.2604890370901</v>
      </c>
      <c r="AR23" s="48">
        <v>0.24289732608619399</v>
      </c>
      <c r="AS23" s="48" t="s">
        <v>1047</v>
      </c>
      <c r="AT23" s="48">
        <v>14.8796985268749</v>
      </c>
      <c r="AU23" s="47">
        <v>0</v>
      </c>
      <c r="AV23" s="45" t="s">
        <v>1047</v>
      </c>
      <c r="AW23" s="45" t="s">
        <v>1047</v>
      </c>
      <c r="AX23" s="45" t="s">
        <v>1047</v>
      </c>
      <c r="AY23" s="6"/>
      <c r="AZ23" s="6"/>
    </row>
    <row r="24" spans="1:52" ht="15.75" customHeight="1">
      <c r="A24" s="4">
        <v>19</v>
      </c>
      <c r="B24" s="6" t="s">
        <v>180</v>
      </c>
      <c r="C24" s="6" t="s">
        <v>181</v>
      </c>
      <c r="D24" s="6" t="s">
        <v>1042</v>
      </c>
      <c r="E24" s="6">
        <v>42.486816666666698</v>
      </c>
      <c r="F24" s="6">
        <v>3.1686333333333301</v>
      </c>
      <c r="G24" s="6" t="s">
        <v>1043</v>
      </c>
      <c r="H24" s="6">
        <v>42.491999999999997</v>
      </c>
      <c r="I24" s="6">
        <v>3.1646000000000001</v>
      </c>
      <c r="J24" s="6" t="s">
        <v>1044</v>
      </c>
      <c r="K24" s="6" t="s">
        <v>1045</v>
      </c>
      <c r="L24" s="45">
        <v>3</v>
      </c>
      <c r="M24" s="46">
        <v>2</v>
      </c>
      <c r="N24" s="45">
        <v>4</v>
      </c>
      <c r="O24" s="6" t="s">
        <v>1046</v>
      </c>
      <c r="P24" s="45">
        <v>17.5</v>
      </c>
      <c r="Q24" s="45">
        <v>15.5</v>
      </c>
      <c r="R24" s="45">
        <v>38</v>
      </c>
      <c r="S24" s="47">
        <v>5435505.5823897403</v>
      </c>
      <c r="T24" s="48">
        <v>3.3671069153809801E-3</v>
      </c>
      <c r="U24" s="48">
        <v>4.8391317403187903E-2</v>
      </c>
      <c r="V24" s="47">
        <v>363726.34412859299</v>
      </c>
      <c r="W24" s="48">
        <v>2.20960539359123E-2</v>
      </c>
      <c r="X24" s="48">
        <v>0.43001007886186898</v>
      </c>
      <c r="Y24" s="47">
        <v>427547.70765698003</v>
      </c>
      <c r="Z24" s="48">
        <v>1.2822305813755999E-2</v>
      </c>
      <c r="AA24" s="48">
        <v>0.18268621854501799</v>
      </c>
      <c r="AB24" s="47">
        <v>667075.77797133604</v>
      </c>
      <c r="AC24" s="48">
        <v>1.6181665739287102E-2</v>
      </c>
      <c r="AD24" s="48">
        <v>0.26254366349130898</v>
      </c>
      <c r="AE24" s="47">
        <v>3.6658719056375202</v>
      </c>
      <c r="AF24" s="49">
        <v>9.7618033120288601</v>
      </c>
      <c r="AG24" s="49">
        <v>4.2321004846497097</v>
      </c>
      <c r="AH24" s="49">
        <v>190.71130331096401</v>
      </c>
      <c r="AI24" s="47">
        <v>63759.899076102498</v>
      </c>
      <c r="AJ24" s="49">
        <v>6.6531724041406198E-2</v>
      </c>
      <c r="AK24" s="49">
        <v>0.59816161346594698</v>
      </c>
      <c r="AL24" s="48">
        <v>1.61303115916246</v>
      </c>
      <c r="AM24" s="47">
        <v>983.064649361796</v>
      </c>
      <c r="AN24" s="48">
        <v>1.9003820443086801</v>
      </c>
      <c r="AO24" s="48" t="s">
        <v>1047</v>
      </c>
      <c r="AP24" s="48">
        <v>155.854264616298</v>
      </c>
      <c r="AQ24" s="47">
        <v>1617.2604890370901</v>
      </c>
      <c r="AR24" s="48">
        <v>0.24289732608619399</v>
      </c>
      <c r="AS24" s="48" t="s">
        <v>1047</v>
      </c>
      <c r="AT24" s="48">
        <v>14.8796985268749</v>
      </c>
      <c r="AU24" s="47">
        <v>0</v>
      </c>
      <c r="AV24" s="45" t="s">
        <v>1047</v>
      </c>
      <c r="AW24" s="45" t="s">
        <v>1047</v>
      </c>
      <c r="AX24" s="45" t="s">
        <v>1047</v>
      </c>
      <c r="AY24" s="6"/>
      <c r="AZ24" s="6"/>
    </row>
    <row r="25" spans="1:52" ht="14.25" customHeight="1">
      <c r="A25" s="4">
        <v>20</v>
      </c>
      <c r="B25" s="6" t="s">
        <v>190</v>
      </c>
      <c r="C25" s="6" t="s">
        <v>191</v>
      </c>
      <c r="D25" s="6" t="s">
        <v>1042</v>
      </c>
      <c r="E25" s="6">
        <v>42.486816666666698</v>
      </c>
      <c r="F25" s="6">
        <v>3.1686333333333301</v>
      </c>
      <c r="G25" s="6" t="s">
        <v>1043</v>
      </c>
      <c r="H25" s="6">
        <v>42.491999999999997</v>
      </c>
      <c r="I25" s="6">
        <v>3.1646000000000001</v>
      </c>
      <c r="J25" s="6" t="s">
        <v>1044</v>
      </c>
      <c r="K25" s="6" t="s">
        <v>1045</v>
      </c>
      <c r="L25" s="45">
        <v>3</v>
      </c>
      <c r="M25" s="46">
        <v>2</v>
      </c>
      <c r="N25" s="45">
        <v>4</v>
      </c>
      <c r="O25" s="6" t="s">
        <v>1046</v>
      </c>
      <c r="P25" s="45">
        <v>17.5</v>
      </c>
      <c r="Q25" s="45">
        <v>15.5</v>
      </c>
      <c r="R25" s="45">
        <v>38</v>
      </c>
      <c r="S25" s="47">
        <v>5435505.5823897403</v>
      </c>
      <c r="T25" s="48">
        <v>3.3671069153809801E-3</v>
      </c>
      <c r="U25" s="48">
        <v>4.8391317403187903E-2</v>
      </c>
      <c r="V25" s="47">
        <v>363726.34412859299</v>
      </c>
      <c r="W25" s="48">
        <v>2.20960539359123E-2</v>
      </c>
      <c r="X25" s="48">
        <v>0.43001007886186898</v>
      </c>
      <c r="Y25" s="47">
        <v>427547.70765698003</v>
      </c>
      <c r="Z25" s="48">
        <v>1.2822305813755999E-2</v>
      </c>
      <c r="AA25" s="48">
        <v>0.18268621854501799</v>
      </c>
      <c r="AB25" s="47">
        <v>667075.77797133604</v>
      </c>
      <c r="AC25" s="48">
        <v>1.6181665739287102E-2</v>
      </c>
      <c r="AD25" s="48">
        <v>0.26254366349130898</v>
      </c>
      <c r="AE25" s="47">
        <v>3.6658719056375202</v>
      </c>
      <c r="AF25" s="49">
        <v>9.7618033120288601</v>
      </c>
      <c r="AG25" s="49">
        <v>4.2321004846497097</v>
      </c>
      <c r="AH25" s="49">
        <v>190.71130331096401</v>
      </c>
      <c r="AI25" s="47">
        <v>63759.899076102498</v>
      </c>
      <c r="AJ25" s="49">
        <v>6.6531724041406198E-2</v>
      </c>
      <c r="AK25" s="49">
        <v>0.59816161346594698</v>
      </c>
      <c r="AL25" s="48">
        <v>1.61303115916246</v>
      </c>
      <c r="AM25" s="47">
        <v>983.064649361796</v>
      </c>
      <c r="AN25" s="48">
        <v>1.9003820443086801</v>
      </c>
      <c r="AO25" s="48" t="s">
        <v>1047</v>
      </c>
      <c r="AP25" s="48">
        <v>155.854264616298</v>
      </c>
      <c r="AQ25" s="47">
        <v>1617.2604890370901</v>
      </c>
      <c r="AR25" s="48">
        <v>0.24289732608619399</v>
      </c>
      <c r="AS25" s="48" t="s">
        <v>1047</v>
      </c>
      <c r="AT25" s="48">
        <v>14.8796985268749</v>
      </c>
      <c r="AU25" s="47">
        <v>0</v>
      </c>
      <c r="AV25" s="45" t="s">
        <v>1047</v>
      </c>
      <c r="AW25" s="45" t="s">
        <v>1047</v>
      </c>
      <c r="AX25" s="45" t="s">
        <v>1047</v>
      </c>
      <c r="AY25" s="6"/>
      <c r="AZ25" s="6"/>
    </row>
    <row r="26" spans="1:52" ht="14.25" customHeight="1">
      <c r="A26" s="4">
        <v>21</v>
      </c>
      <c r="B26" s="6" t="s">
        <v>195</v>
      </c>
      <c r="C26" s="6" t="s">
        <v>196</v>
      </c>
      <c r="D26" s="6" t="s">
        <v>1042</v>
      </c>
      <c r="E26" s="6">
        <v>42.486816666666698</v>
      </c>
      <c r="F26" s="6">
        <v>3.1686333333333301</v>
      </c>
      <c r="G26" s="6" t="s">
        <v>1043</v>
      </c>
      <c r="H26" s="6">
        <v>42.491999999999997</v>
      </c>
      <c r="I26" s="6">
        <v>3.1646000000000001</v>
      </c>
      <c r="J26" s="6" t="s">
        <v>1044</v>
      </c>
      <c r="K26" s="6" t="s">
        <v>1045</v>
      </c>
      <c r="L26" s="45">
        <v>3</v>
      </c>
      <c r="M26" s="46">
        <v>2</v>
      </c>
      <c r="N26" s="45">
        <v>4</v>
      </c>
      <c r="O26" s="6" t="s">
        <v>1046</v>
      </c>
      <c r="P26" s="45">
        <v>17.5</v>
      </c>
      <c r="Q26" s="45">
        <v>15.5</v>
      </c>
      <c r="R26" s="45">
        <v>38</v>
      </c>
      <c r="S26" s="47">
        <v>5435505.5823897403</v>
      </c>
      <c r="T26" s="48">
        <v>3.3671069153809801E-3</v>
      </c>
      <c r="U26" s="48">
        <v>4.8391317403187903E-2</v>
      </c>
      <c r="V26" s="47">
        <v>363726.34412859299</v>
      </c>
      <c r="W26" s="48">
        <v>2.20960539359123E-2</v>
      </c>
      <c r="X26" s="48">
        <v>0.43001007886186898</v>
      </c>
      <c r="Y26" s="47">
        <v>427547.70765698003</v>
      </c>
      <c r="Z26" s="48">
        <v>1.2822305813755999E-2</v>
      </c>
      <c r="AA26" s="48">
        <v>0.18268621854501799</v>
      </c>
      <c r="AB26" s="47">
        <v>667075.77797133604</v>
      </c>
      <c r="AC26" s="48">
        <v>1.6181665739287102E-2</v>
      </c>
      <c r="AD26" s="48">
        <v>0.26254366349130898</v>
      </c>
      <c r="AE26" s="47">
        <v>3.6658719056375202</v>
      </c>
      <c r="AF26" s="49">
        <v>9.7618033120288601</v>
      </c>
      <c r="AG26" s="49">
        <v>4.2321004846497097</v>
      </c>
      <c r="AH26" s="49">
        <v>190.71130331096401</v>
      </c>
      <c r="AI26" s="47">
        <v>63759.899076102498</v>
      </c>
      <c r="AJ26" s="49">
        <v>6.6531724041406198E-2</v>
      </c>
      <c r="AK26" s="49">
        <v>0.59816161346594698</v>
      </c>
      <c r="AL26" s="48">
        <v>1.61303115916246</v>
      </c>
      <c r="AM26" s="47">
        <v>983.064649361796</v>
      </c>
      <c r="AN26" s="52">
        <v>1.9003820443086801</v>
      </c>
      <c r="AO26" s="48" t="s">
        <v>1047</v>
      </c>
      <c r="AP26" s="48">
        <v>155.854264616298</v>
      </c>
      <c r="AQ26" s="47">
        <v>1617.2604890370901</v>
      </c>
      <c r="AR26" s="48">
        <v>0.24289732608619399</v>
      </c>
      <c r="AS26" s="48" t="s">
        <v>1047</v>
      </c>
      <c r="AT26" s="48">
        <v>14.8796985268749</v>
      </c>
      <c r="AU26" s="47">
        <v>0</v>
      </c>
      <c r="AV26" s="45" t="s">
        <v>1047</v>
      </c>
      <c r="AW26" s="45" t="s">
        <v>1047</v>
      </c>
      <c r="AX26" s="45" t="s">
        <v>1047</v>
      </c>
      <c r="AY26" s="6"/>
      <c r="AZ26" s="6"/>
    </row>
    <row r="27" spans="1:52" ht="15.75" customHeight="1">
      <c r="A27" s="4">
        <v>23</v>
      </c>
      <c r="B27" s="12" t="s">
        <v>201</v>
      </c>
      <c r="C27" s="12" t="s">
        <v>202</v>
      </c>
      <c r="D27" s="12" t="s">
        <v>1042</v>
      </c>
      <c r="E27" s="12">
        <v>42.486816666666698</v>
      </c>
      <c r="F27" s="12">
        <v>3.1686333333333301</v>
      </c>
      <c r="G27" s="12" t="s">
        <v>1043</v>
      </c>
      <c r="H27" s="12">
        <v>42.491999999999997</v>
      </c>
      <c r="I27" s="12">
        <v>3.1646000000000001</v>
      </c>
      <c r="J27" s="12" t="s">
        <v>1044</v>
      </c>
      <c r="K27" s="12" t="s">
        <v>1045</v>
      </c>
      <c r="L27" s="54">
        <v>3</v>
      </c>
      <c r="M27" s="55">
        <v>2</v>
      </c>
      <c r="N27" s="54">
        <v>4</v>
      </c>
      <c r="O27" s="12" t="s">
        <v>1046</v>
      </c>
      <c r="P27" s="54">
        <v>17.5</v>
      </c>
      <c r="Q27" s="54">
        <v>15.5</v>
      </c>
      <c r="R27" s="54">
        <v>38</v>
      </c>
      <c r="S27" s="56">
        <v>5435505.5823897403</v>
      </c>
      <c r="T27" s="57">
        <v>3.3671069153809801E-3</v>
      </c>
      <c r="U27" s="57">
        <v>4.8391317403187903E-2</v>
      </c>
      <c r="V27" s="56">
        <v>363726.34412859299</v>
      </c>
      <c r="W27" s="57">
        <v>2.20960539359123E-2</v>
      </c>
      <c r="X27" s="57">
        <v>0.43001007886186898</v>
      </c>
      <c r="Y27" s="56">
        <v>427547.70765698003</v>
      </c>
      <c r="Z27" s="57">
        <v>1.2822305813755999E-2</v>
      </c>
      <c r="AA27" s="57">
        <v>0.18268621854501799</v>
      </c>
      <c r="AB27" s="56">
        <v>667075.77797133604</v>
      </c>
      <c r="AC27" s="57">
        <v>1.6181665739287102E-2</v>
      </c>
      <c r="AD27" s="57">
        <v>0.26254366349130898</v>
      </c>
      <c r="AE27" s="56">
        <v>3.6658719056375202</v>
      </c>
      <c r="AF27" s="58">
        <v>9.7618033120288601</v>
      </c>
      <c r="AG27" s="58">
        <v>4.2321004846497097</v>
      </c>
      <c r="AH27" s="58">
        <v>190.71130331096401</v>
      </c>
      <c r="AI27" s="56">
        <v>63759.899076102498</v>
      </c>
      <c r="AJ27" s="58">
        <v>6.6531724041406198E-2</v>
      </c>
      <c r="AK27" s="58">
        <v>0.59816161346594698</v>
      </c>
      <c r="AL27" s="57">
        <v>1.61303115916246</v>
      </c>
      <c r="AM27" s="56">
        <v>983.064649361796</v>
      </c>
      <c r="AN27" s="57">
        <v>1.9003820443086801</v>
      </c>
      <c r="AO27" s="57" t="s">
        <v>1047</v>
      </c>
      <c r="AP27" s="57">
        <v>155.854264616298</v>
      </c>
      <c r="AQ27" s="56">
        <v>1617.2604890370901</v>
      </c>
      <c r="AR27" s="57">
        <v>0.24289732608619399</v>
      </c>
      <c r="AS27" s="57" t="s">
        <v>1047</v>
      </c>
      <c r="AT27" s="57">
        <v>14.8796985268749</v>
      </c>
      <c r="AU27" s="56">
        <v>0</v>
      </c>
      <c r="AV27" s="54" t="s">
        <v>1047</v>
      </c>
      <c r="AW27" s="54" t="s">
        <v>1047</v>
      </c>
      <c r="AX27" s="54" t="s">
        <v>1047</v>
      </c>
      <c r="AY27" s="12"/>
      <c r="AZ27" s="12"/>
    </row>
    <row r="28" spans="1:52" ht="14.25" customHeight="1">
      <c r="A28" s="4">
        <v>24</v>
      </c>
      <c r="B28" s="12" t="s">
        <v>210</v>
      </c>
      <c r="C28" s="12" t="s">
        <v>211</v>
      </c>
      <c r="D28" s="12" t="s">
        <v>1042</v>
      </c>
      <c r="E28" s="12">
        <v>42.486816666666698</v>
      </c>
      <c r="F28" s="12">
        <v>3.1686333333333301</v>
      </c>
      <c r="G28" s="12" t="s">
        <v>1043</v>
      </c>
      <c r="H28" s="12">
        <v>42.491999999999997</v>
      </c>
      <c r="I28" s="12">
        <v>3.1646000000000001</v>
      </c>
      <c r="J28" s="12" t="s">
        <v>1044</v>
      </c>
      <c r="K28" s="12" t="s">
        <v>1045</v>
      </c>
      <c r="L28" s="54">
        <v>3</v>
      </c>
      <c r="M28" s="55">
        <v>2</v>
      </c>
      <c r="N28" s="54">
        <v>4</v>
      </c>
      <c r="O28" s="12" t="s">
        <v>1046</v>
      </c>
      <c r="P28" s="54">
        <v>17.5</v>
      </c>
      <c r="Q28" s="54">
        <v>15.5</v>
      </c>
      <c r="R28" s="54">
        <v>38</v>
      </c>
      <c r="S28" s="56">
        <v>5435505.5823897403</v>
      </c>
      <c r="T28" s="57">
        <v>3.3671069153809801E-3</v>
      </c>
      <c r="U28" s="57">
        <v>4.8391317403187903E-2</v>
      </c>
      <c r="V28" s="56">
        <v>363726.34412859299</v>
      </c>
      <c r="W28" s="57">
        <v>2.20960539359123E-2</v>
      </c>
      <c r="X28" s="57">
        <v>0.43001007886186898</v>
      </c>
      <c r="Y28" s="56">
        <v>427547.70765698003</v>
      </c>
      <c r="Z28" s="57">
        <v>1.2822305813755999E-2</v>
      </c>
      <c r="AA28" s="57">
        <v>0.18268621854501799</v>
      </c>
      <c r="AB28" s="56">
        <v>667075.77797133604</v>
      </c>
      <c r="AC28" s="57">
        <v>1.6181665739287102E-2</v>
      </c>
      <c r="AD28" s="57">
        <v>0.26254366349130898</v>
      </c>
      <c r="AE28" s="56">
        <v>3.6658719056375202</v>
      </c>
      <c r="AF28" s="58">
        <v>9.7618033120288601</v>
      </c>
      <c r="AG28" s="58">
        <v>4.2321004846497097</v>
      </c>
      <c r="AH28" s="58">
        <v>190.71130331096401</v>
      </c>
      <c r="AI28" s="56">
        <v>63759.899076102498</v>
      </c>
      <c r="AJ28" s="58">
        <v>6.6531724041406198E-2</v>
      </c>
      <c r="AK28" s="58">
        <v>0.59816161346594698</v>
      </c>
      <c r="AL28" s="57">
        <v>1.61303115916246</v>
      </c>
      <c r="AM28" s="56">
        <v>983.064649361796</v>
      </c>
      <c r="AN28" s="57">
        <v>1.9003820443086801</v>
      </c>
      <c r="AO28" s="57" t="s">
        <v>1047</v>
      </c>
      <c r="AP28" s="57">
        <v>155.854264616298</v>
      </c>
      <c r="AQ28" s="56">
        <v>1617.2604890370901</v>
      </c>
      <c r="AR28" s="57">
        <v>0.24289732608619399</v>
      </c>
      <c r="AS28" s="57" t="s">
        <v>1047</v>
      </c>
      <c r="AT28" s="57">
        <v>14.8796985268749</v>
      </c>
      <c r="AU28" s="56">
        <v>0</v>
      </c>
      <c r="AV28" s="54" t="s">
        <v>1047</v>
      </c>
      <c r="AW28" s="54" t="s">
        <v>1047</v>
      </c>
      <c r="AX28" s="54" t="s">
        <v>1047</v>
      </c>
      <c r="AY28" s="12"/>
      <c r="AZ28" s="12"/>
    </row>
    <row r="29" spans="1:52" ht="14.25" customHeight="1">
      <c r="A29" s="4">
        <v>25</v>
      </c>
      <c r="B29" s="12" t="s">
        <v>216</v>
      </c>
      <c r="C29" s="12" t="s">
        <v>217</v>
      </c>
      <c r="D29" s="12" t="s">
        <v>1042</v>
      </c>
      <c r="E29" s="12">
        <v>42.486816666666698</v>
      </c>
      <c r="F29" s="12">
        <v>3.1686333333333301</v>
      </c>
      <c r="G29" s="12" t="s">
        <v>1043</v>
      </c>
      <c r="H29" s="12">
        <v>42.491999999999997</v>
      </c>
      <c r="I29" s="12">
        <v>3.1646000000000001</v>
      </c>
      <c r="J29" s="12" t="s">
        <v>1044</v>
      </c>
      <c r="K29" s="12" t="s">
        <v>1045</v>
      </c>
      <c r="L29" s="54">
        <v>3</v>
      </c>
      <c r="M29" s="55">
        <v>2</v>
      </c>
      <c r="N29" s="54">
        <v>4</v>
      </c>
      <c r="O29" s="12" t="s">
        <v>1046</v>
      </c>
      <c r="P29" s="54">
        <v>17.5</v>
      </c>
      <c r="Q29" s="54">
        <v>15.5</v>
      </c>
      <c r="R29" s="54">
        <v>38</v>
      </c>
      <c r="S29" s="56">
        <v>5435505.5823897403</v>
      </c>
      <c r="T29" s="57">
        <v>3.3671069153809801E-3</v>
      </c>
      <c r="U29" s="57">
        <v>4.8391317403187903E-2</v>
      </c>
      <c r="V29" s="56">
        <v>363726.34412859299</v>
      </c>
      <c r="W29" s="57">
        <v>2.20960539359123E-2</v>
      </c>
      <c r="X29" s="57">
        <v>0.43001007886186898</v>
      </c>
      <c r="Y29" s="56">
        <v>427547.70765698003</v>
      </c>
      <c r="Z29" s="57">
        <v>1.2822305813755999E-2</v>
      </c>
      <c r="AA29" s="57">
        <v>0.18268621854501799</v>
      </c>
      <c r="AB29" s="56">
        <v>667075.77797133604</v>
      </c>
      <c r="AC29" s="57">
        <v>1.6181665739287102E-2</v>
      </c>
      <c r="AD29" s="57">
        <v>0.26254366349130898</v>
      </c>
      <c r="AE29" s="56">
        <v>3.6658719056375202</v>
      </c>
      <c r="AF29" s="58">
        <v>9.7618033120288601</v>
      </c>
      <c r="AG29" s="58">
        <v>4.2321004846497097</v>
      </c>
      <c r="AH29" s="58">
        <v>190.71130331096401</v>
      </c>
      <c r="AI29" s="56">
        <v>63759.899076102498</v>
      </c>
      <c r="AJ29" s="58">
        <v>6.6531724041406198E-2</v>
      </c>
      <c r="AK29" s="58">
        <v>0.59816161346594698</v>
      </c>
      <c r="AL29" s="57">
        <v>1.61303115916246</v>
      </c>
      <c r="AM29" s="56">
        <v>983.064649361796</v>
      </c>
      <c r="AN29" s="59">
        <v>1.9003820443086801</v>
      </c>
      <c r="AO29" s="57" t="s">
        <v>1047</v>
      </c>
      <c r="AP29" s="57">
        <v>155.854264616298</v>
      </c>
      <c r="AQ29" s="56">
        <v>1617.2604890370901</v>
      </c>
      <c r="AR29" s="57">
        <v>0.24289732608619399</v>
      </c>
      <c r="AS29" s="57" t="s">
        <v>1047</v>
      </c>
      <c r="AT29" s="57">
        <v>14.8796985268749</v>
      </c>
      <c r="AU29" s="56">
        <v>0</v>
      </c>
      <c r="AV29" s="54" t="s">
        <v>1047</v>
      </c>
      <c r="AW29" s="54" t="s">
        <v>1047</v>
      </c>
      <c r="AX29" s="54" t="s">
        <v>1047</v>
      </c>
      <c r="AY29" s="12"/>
      <c r="AZ29" s="12"/>
    </row>
    <row r="30" spans="1:52" ht="14.25" customHeight="1">
      <c r="A30" s="4">
        <v>26</v>
      </c>
      <c r="B30" s="16" t="s">
        <v>223</v>
      </c>
      <c r="C30" s="16" t="s">
        <v>224</v>
      </c>
      <c r="D30" s="16" t="s">
        <v>1042</v>
      </c>
      <c r="E30" s="16">
        <v>42.486816666666698</v>
      </c>
      <c r="F30" s="16">
        <v>3.1686333333333301</v>
      </c>
      <c r="G30" s="16" t="s">
        <v>1043</v>
      </c>
      <c r="H30" s="16">
        <v>42.491999999999997</v>
      </c>
      <c r="I30" s="16">
        <v>3.1646000000000001</v>
      </c>
      <c r="J30" s="16" t="s">
        <v>1044</v>
      </c>
      <c r="K30" s="16" t="s">
        <v>1045</v>
      </c>
      <c r="L30" s="60">
        <v>3</v>
      </c>
      <c r="M30" s="61">
        <v>2</v>
      </c>
      <c r="N30" s="60">
        <v>4</v>
      </c>
      <c r="O30" s="16" t="s">
        <v>1046</v>
      </c>
      <c r="P30" s="60">
        <v>17.5</v>
      </c>
      <c r="Q30" s="60">
        <v>15.5</v>
      </c>
      <c r="R30" s="60">
        <v>38</v>
      </c>
      <c r="S30" s="62">
        <v>5435505.5823897403</v>
      </c>
      <c r="T30" s="63">
        <v>3.3671069153809801E-3</v>
      </c>
      <c r="U30" s="63">
        <v>4.8391317403187903E-2</v>
      </c>
      <c r="V30" s="62">
        <v>363726.34412859299</v>
      </c>
      <c r="W30" s="63">
        <v>2.20960539359123E-2</v>
      </c>
      <c r="X30" s="63">
        <v>0.43001007886186898</v>
      </c>
      <c r="Y30" s="62">
        <v>427547.70765698003</v>
      </c>
      <c r="Z30" s="63">
        <v>1.2822305813755999E-2</v>
      </c>
      <c r="AA30" s="63">
        <v>0.18268621854501799</v>
      </c>
      <c r="AB30" s="62">
        <v>667075.77797133604</v>
      </c>
      <c r="AC30" s="63">
        <v>1.6181665739287102E-2</v>
      </c>
      <c r="AD30" s="63">
        <v>0.26254366349130898</v>
      </c>
      <c r="AE30" s="62">
        <v>3.6658719056375202</v>
      </c>
      <c r="AF30" s="64">
        <v>9.7618033120288601</v>
      </c>
      <c r="AG30" s="64">
        <v>4.2321004846497097</v>
      </c>
      <c r="AH30" s="64">
        <v>190.71130331096401</v>
      </c>
      <c r="AI30" s="62">
        <v>63759.899076102498</v>
      </c>
      <c r="AJ30" s="64">
        <v>6.6531724041406198E-2</v>
      </c>
      <c r="AK30" s="64">
        <v>0.59816161346594698</v>
      </c>
      <c r="AL30" s="63">
        <v>1.61303115916246</v>
      </c>
      <c r="AM30" s="62">
        <v>983.064649361796</v>
      </c>
      <c r="AN30" s="63">
        <v>1.9003820443086801</v>
      </c>
      <c r="AO30" s="63" t="s">
        <v>1047</v>
      </c>
      <c r="AP30" s="63">
        <v>155.854264616298</v>
      </c>
      <c r="AQ30" s="62">
        <v>1617.2604890370901</v>
      </c>
      <c r="AR30" s="63">
        <v>0.24289732608619399</v>
      </c>
      <c r="AS30" s="63" t="s">
        <v>1047</v>
      </c>
      <c r="AT30" s="63">
        <v>14.8796985268749</v>
      </c>
      <c r="AU30" s="62">
        <v>0</v>
      </c>
      <c r="AV30" s="60" t="s">
        <v>1047</v>
      </c>
      <c r="AW30" s="60" t="s">
        <v>1047</v>
      </c>
      <c r="AX30" s="60" t="s">
        <v>1047</v>
      </c>
      <c r="AY30" s="16"/>
      <c r="AZ30" s="16"/>
    </row>
    <row r="31" spans="1:52" ht="14.25" customHeight="1">
      <c r="A31" s="4">
        <v>27</v>
      </c>
      <c r="B31" s="16" t="s">
        <v>231</v>
      </c>
      <c r="C31" s="16" t="s">
        <v>232</v>
      </c>
      <c r="D31" s="16" t="s">
        <v>1042</v>
      </c>
      <c r="E31" s="16">
        <v>42.486816666666698</v>
      </c>
      <c r="F31" s="16">
        <v>3.1686333333333301</v>
      </c>
      <c r="G31" s="16" t="s">
        <v>1043</v>
      </c>
      <c r="H31" s="16">
        <v>42.491999999999997</v>
      </c>
      <c r="I31" s="16">
        <v>3.1646000000000001</v>
      </c>
      <c r="J31" s="16" t="s">
        <v>1044</v>
      </c>
      <c r="K31" s="16" t="s">
        <v>1045</v>
      </c>
      <c r="L31" s="60">
        <v>3</v>
      </c>
      <c r="M31" s="61">
        <v>2</v>
      </c>
      <c r="N31" s="60">
        <v>4</v>
      </c>
      <c r="O31" s="16" t="s">
        <v>1046</v>
      </c>
      <c r="P31" s="60">
        <v>17.5</v>
      </c>
      <c r="Q31" s="60">
        <v>15.5</v>
      </c>
      <c r="R31" s="60">
        <v>38</v>
      </c>
      <c r="S31" s="62">
        <v>5435505.5823897403</v>
      </c>
      <c r="T31" s="63">
        <v>3.3671069153809801E-3</v>
      </c>
      <c r="U31" s="63">
        <v>4.8391317403187903E-2</v>
      </c>
      <c r="V31" s="62">
        <v>363726.34412859299</v>
      </c>
      <c r="W31" s="63">
        <v>2.20960539359123E-2</v>
      </c>
      <c r="X31" s="63">
        <v>0.43001007886186898</v>
      </c>
      <c r="Y31" s="62">
        <v>427547.70765698003</v>
      </c>
      <c r="Z31" s="63">
        <v>1.2822305813755999E-2</v>
      </c>
      <c r="AA31" s="63">
        <v>0.18268621854501799</v>
      </c>
      <c r="AB31" s="62">
        <v>667075.77797133604</v>
      </c>
      <c r="AC31" s="63">
        <v>1.6181665739287102E-2</v>
      </c>
      <c r="AD31" s="63">
        <v>0.26254366349130898</v>
      </c>
      <c r="AE31" s="62">
        <v>3.6658719056375202</v>
      </c>
      <c r="AF31" s="64">
        <v>9.7618033120288601</v>
      </c>
      <c r="AG31" s="64">
        <v>4.2321004846497097</v>
      </c>
      <c r="AH31" s="64">
        <v>190.71130331096401</v>
      </c>
      <c r="AI31" s="62">
        <v>63759.899076102498</v>
      </c>
      <c r="AJ31" s="64">
        <v>6.6531724041406198E-2</v>
      </c>
      <c r="AK31" s="64">
        <v>0.59816161346594698</v>
      </c>
      <c r="AL31" s="63">
        <v>1.61303115916246</v>
      </c>
      <c r="AM31" s="62">
        <v>983.064649361796</v>
      </c>
      <c r="AN31" s="63">
        <v>1.9003820443086801</v>
      </c>
      <c r="AO31" s="63" t="s">
        <v>1047</v>
      </c>
      <c r="AP31" s="63">
        <v>155.854264616298</v>
      </c>
      <c r="AQ31" s="62">
        <v>1617.2604890370901</v>
      </c>
      <c r="AR31" s="63">
        <v>0.24289732608619399</v>
      </c>
      <c r="AS31" s="63" t="s">
        <v>1047</v>
      </c>
      <c r="AT31" s="63">
        <v>14.8796985268749</v>
      </c>
      <c r="AU31" s="62">
        <v>0</v>
      </c>
      <c r="AV31" s="60" t="s">
        <v>1047</v>
      </c>
      <c r="AW31" s="60" t="s">
        <v>1047</v>
      </c>
      <c r="AX31" s="60" t="s">
        <v>1047</v>
      </c>
      <c r="AY31" s="16"/>
      <c r="AZ31" s="16"/>
    </row>
    <row r="32" spans="1:52" ht="14.25" customHeight="1">
      <c r="A32" s="4">
        <v>28</v>
      </c>
      <c r="B32" s="16" t="s">
        <v>236</v>
      </c>
      <c r="C32" s="16" t="s">
        <v>237</v>
      </c>
      <c r="D32" s="16" t="s">
        <v>1042</v>
      </c>
      <c r="E32" s="16">
        <v>42.486816666666698</v>
      </c>
      <c r="F32" s="16">
        <v>3.1686333333333301</v>
      </c>
      <c r="G32" s="16" t="s">
        <v>1043</v>
      </c>
      <c r="H32" s="16">
        <v>42.491999999999997</v>
      </c>
      <c r="I32" s="16">
        <v>3.1646000000000001</v>
      </c>
      <c r="J32" s="16" t="s">
        <v>1044</v>
      </c>
      <c r="K32" s="16" t="s">
        <v>1045</v>
      </c>
      <c r="L32" s="60">
        <v>3</v>
      </c>
      <c r="M32" s="61">
        <v>2</v>
      </c>
      <c r="N32" s="60">
        <v>4</v>
      </c>
      <c r="O32" s="16" t="s">
        <v>1046</v>
      </c>
      <c r="P32" s="60">
        <v>17.5</v>
      </c>
      <c r="Q32" s="60">
        <v>15.5</v>
      </c>
      <c r="R32" s="60">
        <v>38</v>
      </c>
      <c r="S32" s="62">
        <v>5435505.5823897403</v>
      </c>
      <c r="T32" s="63">
        <v>3.3671069153809801E-3</v>
      </c>
      <c r="U32" s="63">
        <v>4.8391317403187903E-2</v>
      </c>
      <c r="V32" s="62">
        <v>363726.34412859299</v>
      </c>
      <c r="W32" s="63">
        <v>2.20960539359123E-2</v>
      </c>
      <c r="X32" s="63">
        <v>0.43001007886186898</v>
      </c>
      <c r="Y32" s="62">
        <v>427547.70765698003</v>
      </c>
      <c r="Z32" s="63">
        <v>1.2822305813755999E-2</v>
      </c>
      <c r="AA32" s="63">
        <v>0.18268621854501799</v>
      </c>
      <c r="AB32" s="62">
        <v>667075.77797133604</v>
      </c>
      <c r="AC32" s="63">
        <v>1.6181665739287102E-2</v>
      </c>
      <c r="AD32" s="63">
        <v>0.26254366349130898</v>
      </c>
      <c r="AE32" s="62">
        <v>3.6658719056375202</v>
      </c>
      <c r="AF32" s="64">
        <v>9.7618033120288601</v>
      </c>
      <c r="AG32" s="64">
        <v>4.2321004846497097</v>
      </c>
      <c r="AH32" s="64">
        <v>190.71130331096401</v>
      </c>
      <c r="AI32" s="62">
        <v>63759.899076102498</v>
      </c>
      <c r="AJ32" s="64">
        <v>6.6531724041406198E-2</v>
      </c>
      <c r="AK32" s="64">
        <v>0.59816161346594698</v>
      </c>
      <c r="AL32" s="63">
        <v>1.61303115916246</v>
      </c>
      <c r="AM32" s="62">
        <v>983.064649361796</v>
      </c>
      <c r="AN32" s="63">
        <v>1.9003820443086801</v>
      </c>
      <c r="AO32" s="63" t="s">
        <v>1047</v>
      </c>
      <c r="AP32" s="63">
        <v>155.854264616298</v>
      </c>
      <c r="AQ32" s="62">
        <v>1617.2604890370901</v>
      </c>
      <c r="AR32" s="63">
        <v>0.24289732608619399</v>
      </c>
      <c r="AS32" s="63" t="s">
        <v>1047</v>
      </c>
      <c r="AT32" s="63">
        <v>14.8796985268749</v>
      </c>
      <c r="AU32" s="62">
        <v>0</v>
      </c>
      <c r="AV32" s="60" t="s">
        <v>1047</v>
      </c>
      <c r="AW32" s="60" t="s">
        <v>1047</v>
      </c>
      <c r="AX32" s="60" t="s">
        <v>1047</v>
      </c>
      <c r="AY32" s="16"/>
      <c r="AZ32" s="16"/>
    </row>
    <row r="33" spans="1:52" ht="14.25" customHeight="1">
      <c r="A33" s="4">
        <v>29</v>
      </c>
      <c r="B33" s="4" t="s">
        <v>241</v>
      </c>
      <c r="C33" s="4" t="s">
        <v>242</v>
      </c>
      <c r="D33" s="4" t="s">
        <v>1042</v>
      </c>
      <c r="E33" s="4">
        <v>42.486816666666698</v>
      </c>
      <c r="F33" s="4">
        <v>3.1686333333333301</v>
      </c>
      <c r="G33" s="4" t="s">
        <v>1043</v>
      </c>
      <c r="H33" s="4">
        <v>42.491999999999997</v>
      </c>
      <c r="I33" s="4">
        <v>3.1646000000000001</v>
      </c>
      <c r="J33" s="4" t="s">
        <v>1044</v>
      </c>
      <c r="K33" s="4" t="s">
        <v>1045</v>
      </c>
      <c r="L33" s="65">
        <v>3</v>
      </c>
      <c r="M33" s="66">
        <v>2</v>
      </c>
      <c r="N33" s="65">
        <v>4</v>
      </c>
      <c r="O33" s="4" t="s">
        <v>1046</v>
      </c>
      <c r="P33" s="65">
        <v>17.5</v>
      </c>
      <c r="Q33" s="65">
        <v>15.5</v>
      </c>
      <c r="R33" s="65">
        <v>38</v>
      </c>
      <c r="S33" s="67">
        <v>5435505.5823897403</v>
      </c>
      <c r="T33" s="68">
        <v>3.3671069153809801E-3</v>
      </c>
      <c r="U33" s="68">
        <v>4.8391317403187903E-2</v>
      </c>
      <c r="V33" s="67">
        <v>363726.34412859299</v>
      </c>
      <c r="W33" s="68">
        <v>2.20960539359123E-2</v>
      </c>
      <c r="X33" s="68">
        <v>0.43001007886186898</v>
      </c>
      <c r="Y33" s="67">
        <v>427547.70765698003</v>
      </c>
      <c r="Z33" s="68">
        <v>1.2822305813755999E-2</v>
      </c>
      <c r="AA33" s="68">
        <v>0.18268621854501799</v>
      </c>
      <c r="AB33" s="67">
        <v>667075.77797133604</v>
      </c>
      <c r="AC33" s="68">
        <v>1.6181665739287102E-2</v>
      </c>
      <c r="AD33" s="68">
        <v>0.26254366349130898</v>
      </c>
      <c r="AE33" s="67">
        <v>3.6658719056375202</v>
      </c>
      <c r="AF33" s="69">
        <v>9.7618033120288601</v>
      </c>
      <c r="AG33" s="69">
        <v>4.2321004846497097</v>
      </c>
      <c r="AH33" s="69">
        <v>190.71130331096401</v>
      </c>
      <c r="AI33" s="67">
        <v>63759.899076102498</v>
      </c>
      <c r="AJ33" s="69">
        <v>6.6531724041406198E-2</v>
      </c>
      <c r="AK33" s="69">
        <v>0.59816161346594698</v>
      </c>
      <c r="AL33" s="68">
        <v>1.61303115916246</v>
      </c>
      <c r="AM33" s="67">
        <v>983.064649361796</v>
      </c>
      <c r="AN33" s="68">
        <v>1.9003820443086801</v>
      </c>
      <c r="AO33" s="68" t="s">
        <v>1047</v>
      </c>
      <c r="AP33" s="68">
        <v>155.854264616298</v>
      </c>
      <c r="AQ33" s="67">
        <v>1617.2604890370901</v>
      </c>
      <c r="AR33" s="68">
        <v>0.24289732608619399</v>
      </c>
      <c r="AS33" s="68" t="s">
        <v>1047</v>
      </c>
      <c r="AT33" s="68">
        <v>14.8796985268749</v>
      </c>
      <c r="AU33" s="67">
        <v>0</v>
      </c>
      <c r="AV33" s="65" t="s">
        <v>1047</v>
      </c>
      <c r="AW33" s="65" t="s">
        <v>1047</v>
      </c>
      <c r="AX33" s="65" t="s">
        <v>1047</v>
      </c>
      <c r="AY33" s="4"/>
      <c r="AZ33" s="4"/>
    </row>
    <row r="34" spans="1:52" ht="14.25" customHeight="1">
      <c r="A34" s="4">
        <v>30</v>
      </c>
      <c r="B34" s="4" t="s">
        <v>248</v>
      </c>
      <c r="C34" s="4" t="s">
        <v>249</v>
      </c>
      <c r="D34" s="4" t="s">
        <v>1042</v>
      </c>
      <c r="E34" s="4">
        <v>42.486816666666698</v>
      </c>
      <c r="F34" s="4">
        <v>3.1686333333333301</v>
      </c>
      <c r="G34" s="4" t="s">
        <v>1043</v>
      </c>
      <c r="H34" s="4">
        <v>42.491999999999997</v>
      </c>
      <c r="I34" s="4">
        <v>3.1646000000000001</v>
      </c>
      <c r="J34" s="4" t="s">
        <v>1044</v>
      </c>
      <c r="K34" s="4" t="s">
        <v>1045</v>
      </c>
      <c r="L34" s="65">
        <v>3</v>
      </c>
      <c r="M34" s="66">
        <v>2</v>
      </c>
      <c r="N34" s="65">
        <v>4</v>
      </c>
      <c r="O34" s="4" t="s">
        <v>1046</v>
      </c>
      <c r="P34" s="65">
        <v>17.5</v>
      </c>
      <c r="Q34" s="65">
        <v>15.5</v>
      </c>
      <c r="R34" s="65">
        <v>38</v>
      </c>
      <c r="S34" s="67">
        <v>5435505.5823897403</v>
      </c>
      <c r="T34" s="68">
        <v>3.3671069153809801E-3</v>
      </c>
      <c r="U34" s="68">
        <v>4.8391317403187903E-2</v>
      </c>
      <c r="V34" s="67">
        <v>363726.34412859299</v>
      </c>
      <c r="W34" s="68">
        <v>2.20960539359123E-2</v>
      </c>
      <c r="X34" s="68">
        <v>0.43001007886186898</v>
      </c>
      <c r="Y34" s="67">
        <v>427547.70765698003</v>
      </c>
      <c r="Z34" s="68">
        <v>1.2822305813755999E-2</v>
      </c>
      <c r="AA34" s="68">
        <v>0.18268621854501799</v>
      </c>
      <c r="AB34" s="67">
        <v>667075.77797133604</v>
      </c>
      <c r="AC34" s="68">
        <v>1.6181665739287102E-2</v>
      </c>
      <c r="AD34" s="68">
        <v>0.26254366349130898</v>
      </c>
      <c r="AE34" s="67">
        <v>3.6658719056375202</v>
      </c>
      <c r="AF34" s="69">
        <v>9.7618033120288601</v>
      </c>
      <c r="AG34" s="69">
        <v>4.2321004846497097</v>
      </c>
      <c r="AH34" s="69">
        <v>190.71130331096401</v>
      </c>
      <c r="AI34" s="67">
        <v>63759.899076102498</v>
      </c>
      <c r="AJ34" s="69">
        <v>6.6531724041406198E-2</v>
      </c>
      <c r="AK34" s="69">
        <v>0.59816161346594698</v>
      </c>
      <c r="AL34" s="68">
        <v>1.61303115916246</v>
      </c>
      <c r="AM34" s="67">
        <v>983.064649361796</v>
      </c>
      <c r="AN34" s="68">
        <v>1.9003820443086801</v>
      </c>
      <c r="AO34" s="68" t="s">
        <v>1047</v>
      </c>
      <c r="AP34" s="68">
        <v>155.854264616298</v>
      </c>
      <c r="AQ34" s="67">
        <v>1617.2604890370901</v>
      </c>
      <c r="AR34" s="68">
        <v>0.24289732608619399</v>
      </c>
      <c r="AS34" s="68" t="s">
        <v>1047</v>
      </c>
      <c r="AT34" s="68">
        <v>14.8796985268749</v>
      </c>
      <c r="AU34" s="67">
        <v>0</v>
      </c>
      <c r="AV34" s="65" t="s">
        <v>1047</v>
      </c>
      <c r="AW34" s="65" t="s">
        <v>1047</v>
      </c>
      <c r="AX34" s="65" t="s">
        <v>1047</v>
      </c>
      <c r="AY34" s="4"/>
      <c r="AZ34" s="4"/>
    </row>
    <row r="35" spans="1:52" ht="14.25" customHeight="1">
      <c r="A35" s="4">
        <v>22</v>
      </c>
      <c r="B35" s="4" t="s">
        <v>256</v>
      </c>
      <c r="C35" s="4" t="s">
        <v>257</v>
      </c>
      <c r="D35" s="4" t="s">
        <v>1042</v>
      </c>
      <c r="E35" s="4">
        <v>42.486816666666698</v>
      </c>
      <c r="F35" s="4">
        <v>3.1686333333333301</v>
      </c>
      <c r="G35" s="4" t="s">
        <v>1043</v>
      </c>
      <c r="H35" s="4">
        <v>42.491999999999997</v>
      </c>
      <c r="I35" s="4">
        <v>3.1646000000000001</v>
      </c>
      <c r="J35" s="4" t="s">
        <v>1044</v>
      </c>
      <c r="K35" s="4" t="s">
        <v>1045</v>
      </c>
      <c r="L35" s="65">
        <v>3</v>
      </c>
      <c r="M35" s="66">
        <v>2</v>
      </c>
      <c r="N35" s="65">
        <v>4</v>
      </c>
      <c r="O35" s="4" t="s">
        <v>1046</v>
      </c>
      <c r="P35" s="65">
        <v>17.5</v>
      </c>
      <c r="Q35" s="65">
        <v>15.5</v>
      </c>
      <c r="R35" s="65">
        <v>38</v>
      </c>
      <c r="S35" s="67">
        <v>5435505.5823897403</v>
      </c>
      <c r="T35" s="68">
        <v>3.3671069153809801E-3</v>
      </c>
      <c r="U35" s="68">
        <v>4.8391317403187903E-2</v>
      </c>
      <c r="V35" s="67">
        <v>363726.34412859299</v>
      </c>
      <c r="W35" s="68">
        <v>2.20960539359123E-2</v>
      </c>
      <c r="X35" s="68">
        <v>0.43001007886186898</v>
      </c>
      <c r="Y35" s="67">
        <v>427547.70765698003</v>
      </c>
      <c r="Z35" s="68">
        <v>1.2822305813755999E-2</v>
      </c>
      <c r="AA35" s="68">
        <v>0.18268621854501799</v>
      </c>
      <c r="AB35" s="67">
        <v>667075.77797133604</v>
      </c>
      <c r="AC35" s="68">
        <v>1.6181665739287102E-2</v>
      </c>
      <c r="AD35" s="68">
        <v>0.26254366349130898</v>
      </c>
      <c r="AE35" s="67">
        <v>3.6658719056375202</v>
      </c>
      <c r="AF35" s="69">
        <v>9.7618033120288601</v>
      </c>
      <c r="AG35" s="69">
        <v>4.2321004846497097</v>
      </c>
      <c r="AH35" s="69">
        <v>190.71130331096401</v>
      </c>
      <c r="AI35" s="67">
        <v>63759.899076102498</v>
      </c>
      <c r="AJ35" s="69">
        <v>6.6531724041406198E-2</v>
      </c>
      <c r="AK35" s="69">
        <v>0.59816161346594698</v>
      </c>
      <c r="AL35" s="68">
        <v>1.61303115916246</v>
      </c>
      <c r="AM35" s="67">
        <v>983.064649361796</v>
      </c>
      <c r="AN35" s="68">
        <v>1.9003820443086801</v>
      </c>
      <c r="AO35" s="68" t="s">
        <v>1047</v>
      </c>
      <c r="AP35" s="68">
        <v>155.854264616298</v>
      </c>
      <c r="AQ35" s="67">
        <v>1617.2604890370901</v>
      </c>
      <c r="AR35" s="68">
        <v>0.24289732608619399</v>
      </c>
      <c r="AS35" s="68" t="s">
        <v>1047</v>
      </c>
      <c r="AT35" s="68">
        <v>14.8796985268749</v>
      </c>
      <c r="AU35" s="67">
        <v>0</v>
      </c>
      <c r="AV35" s="65" t="s">
        <v>1047</v>
      </c>
      <c r="AW35" s="65" t="s">
        <v>1047</v>
      </c>
      <c r="AX35" s="65" t="s">
        <v>1047</v>
      </c>
      <c r="AY35" s="4"/>
      <c r="AZ35" s="4"/>
    </row>
    <row r="36" spans="1:52" ht="14.25" customHeight="1">
      <c r="A36" s="4">
        <v>31</v>
      </c>
      <c r="B36" s="22" t="s">
        <v>265</v>
      </c>
      <c r="C36" s="22" t="s">
        <v>266</v>
      </c>
      <c r="D36" s="24" t="s">
        <v>1042</v>
      </c>
      <c r="E36" s="24">
        <v>42.486816666666698</v>
      </c>
      <c r="F36" s="24">
        <v>3.1686333333333301</v>
      </c>
      <c r="G36" s="24" t="s">
        <v>1043</v>
      </c>
      <c r="H36" s="24">
        <v>42.491999999999997</v>
      </c>
      <c r="I36" s="24">
        <v>3.1646000000000001</v>
      </c>
      <c r="J36" s="24" t="s">
        <v>1044</v>
      </c>
      <c r="K36" s="24" t="s">
        <v>1045</v>
      </c>
      <c r="L36" s="70">
        <v>3</v>
      </c>
      <c r="M36" s="71">
        <v>2</v>
      </c>
      <c r="N36" s="70">
        <v>4</v>
      </c>
      <c r="O36" s="24" t="s">
        <v>1046</v>
      </c>
      <c r="P36" s="70">
        <v>17.5</v>
      </c>
      <c r="Q36" s="70">
        <v>15.5</v>
      </c>
      <c r="R36" s="70">
        <v>38</v>
      </c>
      <c r="S36" s="72">
        <v>5435505.5823897403</v>
      </c>
      <c r="T36" s="73">
        <v>3.3671069153809801E-3</v>
      </c>
      <c r="U36" s="73">
        <v>4.8391317403187903E-2</v>
      </c>
      <c r="V36" s="72">
        <v>363726.34412859299</v>
      </c>
      <c r="W36" s="73">
        <v>2.20960539359123E-2</v>
      </c>
      <c r="X36" s="73">
        <v>0.43001007886186898</v>
      </c>
      <c r="Y36" s="72">
        <v>427547.70765698003</v>
      </c>
      <c r="Z36" s="73">
        <v>1.2822305813755999E-2</v>
      </c>
      <c r="AA36" s="73">
        <v>0.18268621854501799</v>
      </c>
      <c r="AB36" s="72">
        <v>667075.77797133604</v>
      </c>
      <c r="AC36" s="73">
        <v>1.6181665739287102E-2</v>
      </c>
      <c r="AD36" s="73">
        <v>0.26254366349130898</v>
      </c>
      <c r="AE36" s="72">
        <v>3.6658719056375202</v>
      </c>
      <c r="AF36" s="74">
        <v>9.7618033120288601</v>
      </c>
      <c r="AG36" s="74">
        <v>4.2321004846497097</v>
      </c>
      <c r="AH36" s="74">
        <v>190.71130331096401</v>
      </c>
      <c r="AI36" s="72">
        <v>63759.899076102498</v>
      </c>
      <c r="AJ36" s="74">
        <v>6.6531724041406198E-2</v>
      </c>
      <c r="AK36" s="74">
        <v>0.59816161346594698</v>
      </c>
      <c r="AL36" s="73">
        <v>1.61303115916246</v>
      </c>
      <c r="AM36" s="72">
        <v>983.064649361796</v>
      </c>
      <c r="AN36" s="73">
        <v>1.9003820443086801</v>
      </c>
      <c r="AO36" s="73" t="s">
        <v>1047</v>
      </c>
      <c r="AP36" s="73">
        <v>155.854264616298</v>
      </c>
      <c r="AQ36" s="72">
        <v>1617.2604890370901</v>
      </c>
      <c r="AR36" s="73">
        <v>0.24289732608619399</v>
      </c>
      <c r="AS36" s="73" t="s">
        <v>1047</v>
      </c>
      <c r="AT36" s="73">
        <v>14.8796985268749</v>
      </c>
      <c r="AU36" s="72">
        <v>0</v>
      </c>
      <c r="AV36" s="70" t="s">
        <v>1047</v>
      </c>
      <c r="AW36" s="70" t="s">
        <v>1047</v>
      </c>
      <c r="AX36" s="70" t="s">
        <v>1047</v>
      </c>
      <c r="AY36" s="24"/>
      <c r="AZ36" s="24"/>
    </row>
    <row r="37" spans="1:52" ht="14.25" customHeight="1">
      <c r="A37" s="4">
        <v>32</v>
      </c>
      <c r="B37" s="15" t="s">
        <v>271</v>
      </c>
      <c r="C37" s="15" t="s">
        <v>272</v>
      </c>
      <c r="D37" s="12" t="s">
        <v>1042</v>
      </c>
      <c r="E37" s="12">
        <v>42.486816666666698</v>
      </c>
      <c r="F37" s="12">
        <v>3.1686333333333301</v>
      </c>
      <c r="G37" s="12" t="s">
        <v>1043</v>
      </c>
      <c r="H37" s="12">
        <v>42.491999999999997</v>
      </c>
      <c r="I37" s="12">
        <v>3.1646000000000001</v>
      </c>
      <c r="J37" s="12" t="s">
        <v>1044</v>
      </c>
      <c r="K37" s="12" t="s">
        <v>1045</v>
      </c>
      <c r="L37" s="54">
        <v>3</v>
      </c>
      <c r="M37" s="55">
        <v>2</v>
      </c>
      <c r="N37" s="54">
        <v>4</v>
      </c>
      <c r="O37" s="12" t="s">
        <v>1046</v>
      </c>
      <c r="P37" s="54">
        <v>17.5</v>
      </c>
      <c r="Q37" s="54">
        <v>15.5</v>
      </c>
      <c r="R37" s="54">
        <v>38</v>
      </c>
      <c r="S37" s="56">
        <v>5435505.5823897403</v>
      </c>
      <c r="T37" s="57">
        <v>3.3671069153809801E-3</v>
      </c>
      <c r="U37" s="57">
        <v>4.8391317403187903E-2</v>
      </c>
      <c r="V37" s="56">
        <v>363726.34412859299</v>
      </c>
      <c r="W37" s="57">
        <v>2.20960539359123E-2</v>
      </c>
      <c r="X37" s="57">
        <v>0.43001007886186898</v>
      </c>
      <c r="Y37" s="56">
        <v>427547.70765698003</v>
      </c>
      <c r="Z37" s="57">
        <v>1.2822305813755999E-2</v>
      </c>
      <c r="AA37" s="57">
        <v>0.18268621854501799</v>
      </c>
      <c r="AB37" s="56">
        <v>667075.77797133604</v>
      </c>
      <c r="AC37" s="57">
        <v>1.6181665739287102E-2</v>
      </c>
      <c r="AD37" s="57">
        <v>0.26254366349130898</v>
      </c>
      <c r="AE37" s="56">
        <v>3.6658719056375202</v>
      </c>
      <c r="AF37" s="58">
        <v>9.7618033120288601</v>
      </c>
      <c r="AG37" s="58">
        <v>4.2321004846497097</v>
      </c>
      <c r="AH37" s="58">
        <v>190.71130331096401</v>
      </c>
      <c r="AI37" s="56">
        <v>63759.899076102498</v>
      </c>
      <c r="AJ37" s="58">
        <v>6.6531724041406198E-2</v>
      </c>
      <c r="AK37" s="58">
        <v>0.59816161346594698</v>
      </c>
      <c r="AL37" s="57">
        <v>1.61303115916246</v>
      </c>
      <c r="AM37" s="56">
        <v>983.064649361796</v>
      </c>
      <c r="AN37" s="57">
        <v>1.9003820443086801</v>
      </c>
      <c r="AO37" s="57" t="s">
        <v>1047</v>
      </c>
      <c r="AP37" s="57">
        <v>155.854264616298</v>
      </c>
      <c r="AQ37" s="56">
        <v>1617.2604890370901</v>
      </c>
      <c r="AR37" s="57">
        <v>0.24289732608619399</v>
      </c>
      <c r="AS37" s="57" t="s">
        <v>1047</v>
      </c>
      <c r="AT37" s="57">
        <v>14.8796985268749</v>
      </c>
      <c r="AU37" s="56">
        <v>0</v>
      </c>
      <c r="AV37" s="54" t="s">
        <v>1047</v>
      </c>
      <c r="AW37" s="54" t="s">
        <v>1047</v>
      </c>
      <c r="AX37" s="54" t="s">
        <v>1047</v>
      </c>
      <c r="AY37" s="12"/>
      <c r="AZ37" s="12"/>
    </row>
    <row r="38" spans="1:52" ht="14.25" customHeight="1">
      <c r="A38" s="4">
        <v>33</v>
      </c>
      <c r="B38" s="28" t="s">
        <v>277</v>
      </c>
      <c r="C38" s="28" t="s">
        <v>278</v>
      </c>
      <c r="D38" s="16" t="s">
        <v>1042</v>
      </c>
      <c r="E38" s="16">
        <v>42.486816666666698</v>
      </c>
      <c r="F38" s="16">
        <v>3.1686333333333301</v>
      </c>
      <c r="G38" s="16" t="s">
        <v>1043</v>
      </c>
      <c r="H38" s="16">
        <v>42.491999999999997</v>
      </c>
      <c r="I38" s="16">
        <v>3.1646000000000001</v>
      </c>
      <c r="J38" s="16" t="s">
        <v>1044</v>
      </c>
      <c r="K38" s="16" t="s">
        <v>1045</v>
      </c>
      <c r="L38" s="60">
        <v>3</v>
      </c>
      <c r="M38" s="61">
        <v>2</v>
      </c>
      <c r="N38" s="60">
        <v>4</v>
      </c>
      <c r="O38" s="16" t="s">
        <v>1046</v>
      </c>
      <c r="P38" s="60">
        <v>17.5</v>
      </c>
      <c r="Q38" s="60">
        <v>15.5</v>
      </c>
      <c r="R38" s="60">
        <v>38</v>
      </c>
      <c r="S38" s="62">
        <v>5435505.5823897403</v>
      </c>
      <c r="T38" s="63">
        <v>3.3671069153809801E-3</v>
      </c>
      <c r="U38" s="63">
        <v>4.8391317403187903E-2</v>
      </c>
      <c r="V38" s="62">
        <v>363726.34412859299</v>
      </c>
      <c r="W38" s="63">
        <v>2.20960539359123E-2</v>
      </c>
      <c r="X38" s="63">
        <v>0.43001007886186898</v>
      </c>
      <c r="Y38" s="62">
        <v>427547.70765698003</v>
      </c>
      <c r="Z38" s="63">
        <v>1.2822305813755999E-2</v>
      </c>
      <c r="AA38" s="63">
        <v>0.18268621854501799</v>
      </c>
      <c r="AB38" s="62">
        <v>667075.77797133604</v>
      </c>
      <c r="AC38" s="63">
        <v>1.6181665739287102E-2</v>
      </c>
      <c r="AD38" s="63">
        <v>0.26254366349130898</v>
      </c>
      <c r="AE38" s="62">
        <v>3.6658719056375202</v>
      </c>
      <c r="AF38" s="64">
        <v>9.7618033120288601</v>
      </c>
      <c r="AG38" s="64">
        <v>4.2321004846497097</v>
      </c>
      <c r="AH38" s="64">
        <v>190.71130331096401</v>
      </c>
      <c r="AI38" s="62">
        <v>63759.899076102498</v>
      </c>
      <c r="AJ38" s="64">
        <v>6.6531724041406198E-2</v>
      </c>
      <c r="AK38" s="64">
        <v>0.59816161346594698</v>
      </c>
      <c r="AL38" s="63">
        <v>1.61303115916246</v>
      </c>
      <c r="AM38" s="62">
        <v>983.064649361796</v>
      </c>
      <c r="AN38" s="63">
        <v>1.9003820443086801</v>
      </c>
      <c r="AO38" s="63" t="s">
        <v>1047</v>
      </c>
      <c r="AP38" s="63">
        <v>155.854264616298</v>
      </c>
      <c r="AQ38" s="62">
        <v>1617.2604890370901</v>
      </c>
      <c r="AR38" s="63">
        <v>0.24289732608619399</v>
      </c>
      <c r="AS38" s="63" t="s">
        <v>1047</v>
      </c>
      <c r="AT38" s="63">
        <v>14.8796985268749</v>
      </c>
      <c r="AU38" s="62">
        <v>0</v>
      </c>
      <c r="AV38" s="60" t="s">
        <v>1047</v>
      </c>
      <c r="AW38" s="60" t="s">
        <v>1047</v>
      </c>
      <c r="AX38" s="60" t="s">
        <v>1047</v>
      </c>
      <c r="AY38" s="16"/>
      <c r="AZ38" s="16"/>
    </row>
    <row r="39" spans="1:52" ht="14.25" customHeight="1">
      <c r="A39" s="4">
        <v>34</v>
      </c>
      <c r="B39" s="24" t="s">
        <v>283</v>
      </c>
      <c r="C39" s="24" t="s">
        <v>284</v>
      </c>
      <c r="D39" s="24" t="s">
        <v>1042</v>
      </c>
      <c r="E39" s="24">
        <v>42.486816666666698</v>
      </c>
      <c r="F39" s="24">
        <v>3.1686333333333301</v>
      </c>
      <c r="G39" s="24" t="s">
        <v>1043</v>
      </c>
      <c r="H39" s="24">
        <v>42.491999999999997</v>
      </c>
      <c r="I39" s="24">
        <v>3.1646000000000001</v>
      </c>
      <c r="J39" s="24" t="s">
        <v>1044</v>
      </c>
      <c r="K39" s="24" t="s">
        <v>1045</v>
      </c>
      <c r="L39" s="70">
        <v>3</v>
      </c>
      <c r="M39" s="71">
        <v>2</v>
      </c>
      <c r="N39" s="70">
        <v>4</v>
      </c>
      <c r="O39" s="24" t="s">
        <v>1046</v>
      </c>
      <c r="P39" s="70">
        <v>17.5</v>
      </c>
      <c r="Q39" s="70">
        <v>15.5</v>
      </c>
      <c r="R39" s="70">
        <v>38</v>
      </c>
      <c r="S39" s="72">
        <v>5435505.5823897403</v>
      </c>
      <c r="T39" s="73">
        <v>3.3671069153809801E-3</v>
      </c>
      <c r="U39" s="73">
        <v>4.8391317403187903E-2</v>
      </c>
      <c r="V39" s="72">
        <v>363726.34412859299</v>
      </c>
      <c r="W39" s="73">
        <v>2.20960539359123E-2</v>
      </c>
      <c r="X39" s="73">
        <v>0.43001007886186898</v>
      </c>
      <c r="Y39" s="72">
        <v>427547.70765698003</v>
      </c>
      <c r="Z39" s="73">
        <v>1.2822305813755999E-2</v>
      </c>
      <c r="AA39" s="73">
        <v>0.18268621854501799</v>
      </c>
      <c r="AB39" s="72">
        <v>667075.77797133604</v>
      </c>
      <c r="AC39" s="73">
        <v>1.6181665739287102E-2</v>
      </c>
      <c r="AD39" s="73">
        <v>0.26254366349130898</v>
      </c>
      <c r="AE39" s="72">
        <v>3.6658719056375202</v>
      </c>
      <c r="AF39" s="74">
        <v>9.7618033120288601</v>
      </c>
      <c r="AG39" s="74">
        <v>4.2321004846497097</v>
      </c>
      <c r="AH39" s="74">
        <v>190.71130331096401</v>
      </c>
      <c r="AI39" s="72">
        <v>63759.899076102498</v>
      </c>
      <c r="AJ39" s="74">
        <v>6.6531724041406198E-2</v>
      </c>
      <c r="AK39" s="74">
        <v>0.59816161346594698</v>
      </c>
      <c r="AL39" s="73">
        <v>1.61303115916246</v>
      </c>
      <c r="AM39" s="72">
        <v>983.064649361796</v>
      </c>
      <c r="AN39" s="73">
        <v>1.9003820443086801</v>
      </c>
      <c r="AO39" s="73" t="s">
        <v>1047</v>
      </c>
      <c r="AP39" s="73">
        <v>155.854264616298</v>
      </c>
      <c r="AQ39" s="72">
        <v>1617.2604890370901</v>
      </c>
      <c r="AR39" s="73">
        <v>0.24289732608619399</v>
      </c>
      <c r="AS39" s="73" t="s">
        <v>1047</v>
      </c>
      <c r="AT39" s="73">
        <v>14.8796985268749</v>
      </c>
      <c r="AU39" s="72">
        <v>0</v>
      </c>
      <c r="AV39" s="70" t="s">
        <v>1047</v>
      </c>
      <c r="AW39" s="70" t="s">
        <v>1047</v>
      </c>
      <c r="AX39" s="70" t="s">
        <v>1047</v>
      </c>
      <c r="AY39" s="24"/>
      <c r="AZ39" s="24"/>
    </row>
    <row r="40" spans="1:52" ht="14.25" customHeight="1">
      <c r="A40" s="4">
        <v>35</v>
      </c>
      <c r="B40" s="24" t="s">
        <v>291</v>
      </c>
      <c r="C40" s="24" t="s">
        <v>292</v>
      </c>
      <c r="D40" s="24" t="s">
        <v>1042</v>
      </c>
      <c r="E40" s="24">
        <v>42.486816666666698</v>
      </c>
      <c r="F40" s="24">
        <v>3.1686333333333301</v>
      </c>
      <c r="G40" s="24" t="s">
        <v>1043</v>
      </c>
      <c r="H40" s="24">
        <v>42.491999999999997</v>
      </c>
      <c r="I40" s="24">
        <v>3.1646000000000001</v>
      </c>
      <c r="J40" s="24" t="s">
        <v>1044</v>
      </c>
      <c r="K40" s="24" t="s">
        <v>1045</v>
      </c>
      <c r="L40" s="70">
        <v>3</v>
      </c>
      <c r="M40" s="71">
        <v>2</v>
      </c>
      <c r="N40" s="70">
        <v>4</v>
      </c>
      <c r="O40" s="24" t="s">
        <v>1046</v>
      </c>
      <c r="P40" s="70">
        <v>17.5</v>
      </c>
      <c r="Q40" s="70">
        <v>15.5</v>
      </c>
      <c r="R40" s="70">
        <v>38</v>
      </c>
      <c r="S40" s="72">
        <v>5435505.5823897403</v>
      </c>
      <c r="T40" s="73">
        <v>3.3671069153809801E-3</v>
      </c>
      <c r="U40" s="73">
        <v>4.8391317403187903E-2</v>
      </c>
      <c r="V40" s="72">
        <v>363726.34412859299</v>
      </c>
      <c r="W40" s="73">
        <v>2.20960539359123E-2</v>
      </c>
      <c r="X40" s="73">
        <v>0.43001007886186898</v>
      </c>
      <c r="Y40" s="72">
        <v>427547.70765698003</v>
      </c>
      <c r="Z40" s="73">
        <v>1.2822305813755999E-2</v>
      </c>
      <c r="AA40" s="73">
        <v>0.18268621854501799</v>
      </c>
      <c r="AB40" s="72">
        <v>667075.77797133604</v>
      </c>
      <c r="AC40" s="73">
        <v>1.6181665739287102E-2</v>
      </c>
      <c r="AD40" s="73">
        <v>0.26254366349130898</v>
      </c>
      <c r="AE40" s="72">
        <v>3.6658719056375202</v>
      </c>
      <c r="AF40" s="74">
        <v>9.7618033120288601</v>
      </c>
      <c r="AG40" s="74">
        <v>4.2321004846497097</v>
      </c>
      <c r="AH40" s="74">
        <v>190.71130331096401</v>
      </c>
      <c r="AI40" s="72">
        <v>63759.899076102498</v>
      </c>
      <c r="AJ40" s="74">
        <v>6.6531724041406198E-2</v>
      </c>
      <c r="AK40" s="74">
        <v>0.59816161346594698</v>
      </c>
      <c r="AL40" s="73">
        <v>1.61303115916246</v>
      </c>
      <c r="AM40" s="72">
        <v>983.064649361796</v>
      </c>
      <c r="AN40" s="73">
        <v>1.9003820443086801</v>
      </c>
      <c r="AO40" s="73" t="s">
        <v>1047</v>
      </c>
      <c r="AP40" s="73">
        <v>155.854264616298</v>
      </c>
      <c r="AQ40" s="72">
        <v>1617.2604890370901</v>
      </c>
      <c r="AR40" s="73">
        <v>0.24289732608619399</v>
      </c>
      <c r="AS40" s="73" t="s">
        <v>1047</v>
      </c>
      <c r="AT40" s="73">
        <v>14.8796985268749</v>
      </c>
      <c r="AU40" s="72">
        <v>0</v>
      </c>
      <c r="AV40" s="70" t="s">
        <v>1047</v>
      </c>
      <c r="AW40" s="70" t="s">
        <v>1047</v>
      </c>
      <c r="AX40" s="70" t="s">
        <v>1047</v>
      </c>
      <c r="AY40" s="24"/>
      <c r="AZ40" s="24"/>
    </row>
    <row r="41" spans="1:52" ht="14.25" customHeight="1">
      <c r="A41" s="4">
        <v>36</v>
      </c>
      <c r="B41" s="24" t="s">
        <v>297</v>
      </c>
      <c r="C41" s="24" t="s">
        <v>298</v>
      </c>
      <c r="D41" s="24" t="s">
        <v>1042</v>
      </c>
      <c r="E41" s="24">
        <v>42.486816666666698</v>
      </c>
      <c r="F41" s="24">
        <v>3.1686333333333301</v>
      </c>
      <c r="G41" s="24" t="s">
        <v>1043</v>
      </c>
      <c r="H41" s="24">
        <v>42.491999999999997</v>
      </c>
      <c r="I41" s="24">
        <v>3.1646000000000001</v>
      </c>
      <c r="J41" s="24" t="s">
        <v>1044</v>
      </c>
      <c r="K41" s="24" t="s">
        <v>1045</v>
      </c>
      <c r="L41" s="70">
        <v>3</v>
      </c>
      <c r="M41" s="71">
        <v>2</v>
      </c>
      <c r="N41" s="70">
        <v>4</v>
      </c>
      <c r="O41" s="24" t="s">
        <v>1046</v>
      </c>
      <c r="P41" s="70">
        <v>17.5</v>
      </c>
      <c r="Q41" s="70">
        <v>15.5</v>
      </c>
      <c r="R41" s="70">
        <v>38</v>
      </c>
      <c r="S41" s="72">
        <v>5435505.5823897403</v>
      </c>
      <c r="T41" s="73">
        <v>3.3671069153809801E-3</v>
      </c>
      <c r="U41" s="73">
        <v>4.8391317403187903E-2</v>
      </c>
      <c r="V41" s="72">
        <v>363726.34412859299</v>
      </c>
      <c r="W41" s="73">
        <v>2.20960539359123E-2</v>
      </c>
      <c r="X41" s="73">
        <v>0.43001007886186898</v>
      </c>
      <c r="Y41" s="72">
        <v>427547.70765698003</v>
      </c>
      <c r="Z41" s="73">
        <v>1.2822305813755999E-2</v>
      </c>
      <c r="AA41" s="73">
        <v>0.18268621854501799</v>
      </c>
      <c r="AB41" s="72">
        <v>667075.77797133604</v>
      </c>
      <c r="AC41" s="73">
        <v>1.6181665739287102E-2</v>
      </c>
      <c r="AD41" s="73">
        <v>0.26254366349130898</v>
      </c>
      <c r="AE41" s="72">
        <v>3.6658719056375202</v>
      </c>
      <c r="AF41" s="74">
        <v>9.7618033120288601</v>
      </c>
      <c r="AG41" s="74">
        <v>4.2321004846497097</v>
      </c>
      <c r="AH41" s="74">
        <v>190.71130331096401</v>
      </c>
      <c r="AI41" s="72">
        <v>63759.899076102498</v>
      </c>
      <c r="AJ41" s="74">
        <v>6.6531724041406198E-2</v>
      </c>
      <c r="AK41" s="74">
        <v>0.59816161346594698</v>
      </c>
      <c r="AL41" s="73">
        <v>1.61303115916246</v>
      </c>
      <c r="AM41" s="72">
        <v>983.064649361796</v>
      </c>
      <c r="AN41" s="73">
        <v>1.9003820443086801</v>
      </c>
      <c r="AO41" s="73" t="s">
        <v>1047</v>
      </c>
      <c r="AP41" s="73">
        <v>155.854264616298</v>
      </c>
      <c r="AQ41" s="72">
        <v>1617.2604890370901</v>
      </c>
      <c r="AR41" s="73">
        <v>0.24289732608619399</v>
      </c>
      <c r="AS41" s="73" t="s">
        <v>1047</v>
      </c>
      <c r="AT41" s="73">
        <v>14.8796985268749</v>
      </c>
      <c r="AU41" s="72">
        <v>0</v>
      </c>
      <c r="AV41" s="70" t="s">
        <v>1047</v>
      </c>
      <c r="AW41" s="70" t="s">
        <v>1047</v>
      </c>
      <c r="AX41" s="70" t="s">
        <v>1047</v>
      </c>
      <c r="AY41" s="24"/>
      <c r="AZ41" s="24"/>
    </row>
    <row r="42" spans="1:52" ht="14.25" customHeight="1">
      <c r="A42" s="4">
        <v>37</v>
      </c>
      <c r="B42" s="12" t="s">
        <v>303</v>
      </c>
      <c r="C42" s="12" t="s">
        <v>304</v>
      </c>
      <c r="D42" s="12" t="s">
        <v>1042</v>
      </c>
      <c r="E42" s="12">
        <v>42.486816666666698</v>
      </c>
      <c r="F42" s="12">
        <v>3.1686333333333301</v>
      </c>
      <c r="G42" s="12" t="s">
        <v>1043</v>
      </c>
      <c r="H42" s="12">
        <v>42.491999999999997</v>
      </c>
      <c r="I42" s="12">
        <v>3.1646000000000001</v>
      </c>
      <c r="J42" s="12" t="s">
        <v>1044</v>
      </c>
      <c r="K42" s="12" t="s">
        <v>1045</v>
      </c>
      <c r="L42" s="54">
        <v>3</v>
      </c>
      <c r="M42" s="55">
        <v>2</v>
      </c>
      <c r="N42" s="54">
        <v>4</v>
      </c>
      <c r="O42" s="12" t="s">
        <v>1046</v>
      </c>
      <c r="P42" s="54">
        <v>17.5</v>
      </c>
      <c r="Q42" s="54">
        <v>15.5</v>
      </c>
      <c r="R42" s="54">
        <v>38</v>
      </c>
      <c r="S42" s="56">
        <v>5435505.5823897403</v>
      </c>
      <c r="T42" s="57">
        <v>3.3671069153809801E-3</v>
      </c>
      <c r="U42" s="57">
        <v>4.8391317403187903E-2</v>
      </c>
      <c r="V42" s="56">
        <v>363726.34412859299</v>
      </c>
      <c r="W42" s="57">
        <v>2.20960539359123E-2</v>
      </c>
      <c r="X42" s="57">
        <v>0.43001007886186898</v>
      </c>
      <c r="Y42" s="56">
        <v>427547.70765698003</v>
      </c>
      <c r="Z42" s="57">
        <v>1.2822305813755999E-2</v>
      </c>
      <c r="AA42" s="57">
        <v>0.18268621854501799</v>
      </c>
      <c r="AB42" s="56">
        <v>667075.77797133604</v>
      </c>
      <c r="AC42" s="57">
        <v>1.6181665739287102E-2</v>
      </c>
      <c r="AD42" s="57">
        <v>0.26254366349130898</v>
      </c>
      <c r="AE42" s="56">
        <v>3.6658719056375202</v>
      </c>
      <c r="AF42" s="58">
        <v>9.7618033120288601</v>
      </c>
      <c r="AG42" s="58">
        <v>4.2321004846497097</v>
      </c>
      <c r="AH42" s="58">
        <v>190.71130331096401</v>
      </c>
      <c r="AI42" s="56">
        <v>63759.899076102498</v>
      </c>
      <c r="AJ42" s="58">
        <v>6.6531724041406198E-2</v>
      </c>
      <c r="AK42" s="58">
        <v>0.59816161346594698</v>
      </c>
      <c r="AL42" s="57">
        <v>1.61303115916246</v>
      </c>
      <c r="AM42" s="56">
        <v>983.064649361796</v>
      </c>
      <c r="AN42" s="57">
        <v>1.9003820443086801</v>
      </c>
      <c r="AO42" s="57" t="s">
        <v>1047</v>
      </c>
      <c r="AP42" s="57">
        <v>155.854264616298</v>
      </c>
      <c r="AQ42" s="56">
        <v>1617.2604890370901</v>
      </c>
      <c r="AR42" s="57">
        <v>0.24289732608619399</v>
      </c>
      <c r="AS42" s="57" t="s">
        <v>1047</v>
      </c>
      <c r="AT42" s="57">
        <v>14.8796985268749</v>
      </c>
      <c r="AU42" s="56">
        <v>0</v>
      </c>
      <c r="AV42" s="54" t="s">
        <v>1047</v>
      </c>
      <c r="AW42" s="54" t="s">
        <v>1047</v>
      </c>
      <c r="AX42" s="54" t="s">
        <v>1047</v>
      </c>
      <c r="AY42" s="12"/>
      <c r="AZ42" s="12"/>
    </row>
    <row r="43" spans="1:52" ht="14.25" customHeight="1">
      <c r="A43" s="4">
        <v>38</v>
      </c>
      <c r="B43" s="12" t="s">
        <v>309</v>
      </c>
      <c r="C43" s="12" t="s">
        <v>310</v>
      </c>
      <c r="D43" s="12" t="s">
        <v>1042</v>
      </c>
      <c r="E43" s="12">
        <v>42.486816666666698</v>
      </c>
      <c r="F43" s="12">
        <v>3.1686333333333301</v>
      </c>
      <c r="G43" s="12" t="s">
        <v>1043</v>
      </c>
      <c r="H43" s="12">
        <v>42.491999999999997</v>
      </c>
      <c r="I43" s="12">
        <v>3.1646000000000001</v>
      </c>
      <c r="J43" s="12" t="s">
        <v>1044</v>
      </c>
      <c r="K43" s="12" t="s">
        <v>1045</v>
      </c>
      <c r="L43" s="54">
        <v>3</v>
      </c>
      <c r="M43" s="55">
        <v>2</v>
      </c>
      <c r="N43" s="54">
        <v>4</v>
      </c>
      <c r="O43" s="12" t="s">
        <v>1046</v>
      </c>
      <c r="P43" s="54">
        <v>17.5</v>
      </c>
      <c r="Q43" s="54">
        <v>15.5</v>
      </c>
      <c r="R43" s="54">
        <v>38</v>
      </c>
      <c r="S43" s="56">
        <v>5435505.5823897403</v>
      </c>
      <c r="T43" s="57">
        <v>3.3671069153809801E-3</v>
      </c>
      <c r="U43" s="57">
        <v>4.8391317403187903E-2</v>
      </c>
      <c r="V43" s="56">
        <v>363726.34412859299</v>
      </c>
      <c r="W43" s="57">
        <v>2.20960539359123E-2</v>
      </c>
      <c r="X43" s="57">
        <v>0.43001007886186898</v>
      </c>
      <c r="Y43" s="56">
        <v>427547.70765698003</v>
      </c>
      <c r="Z43" s="57">
        <v>1.2822305813755999E-2</v>
      </c>
      <c r="AA43" s="57">
        <v>0.18268621854501799</v>
      </c>
      <c r="AB43" s="56">
        <v>667075.77797133604</v>
      </c>
      <c r="AC43" s="57">
        <v>1.6181665739287102E-2</v>
      </c>
      <c r="AD43" s="57">
        <v>0.26254366349130898</v>
      </c>
      <c r="AE43" s="56">
        <v>3.6658719056375202</v>
      </c>
      <c r="AF43" s="58">
        <v>9.7618033120288601</v>
      </c>
      <c r="AG43" s="58">
        <v>4.2321004846497097</v>
      </c>
      <c r="AH43" s="58">
        <v>190.71130331096401</v>
      </c>
      <c r="AI43" s="56">
        <v>63759.899076102498</v>
      </c>
      <c r="AJ43" s="58">
        <v>6.6531724041406198E-2</v>
      </c>
      <c r="AK43" s="58">
        <v>0.59816161346594698</v>
      </c>
      <c r="AL43" s="57">
        <v>1.61303115916246</v>
      </c>
      <c r="AM43" s="56">
        <v>983.064649361796</v>
      </c>
      <c r="AN43" s="57">
        <v>1.9003820443086801</v>
      </c>
      <c r="AO43" s="57" t="s">
        <v>1047</v>
      </c>
      <c r="AP43" s="57">
        <v>155.854264616298</v>
      </c>
      <c r="AQ43" s="56">
        <v>1617.2604890370901</v>
      </c>
      <c r="AR43" s="57">
        <v>0.24289732608619399</v>
      </c>
      <c r="AS43" s="57" t="s">
        <v>1047</v>
      </c>
      <c r="AT43" s="57">
        <v>14.8796985268749</v>
      </c>
      <c r="AU43" s="56">
        <v>0</v>
      </c>
      <c r="AV43" s="54" t="s">
        <v>1047</v>
      </c>
      <c r="AW43" s="54" t="s">
        <v>1047</v>
      </c>
      <c r="AX43" s="54" t="s">
        <v>1047</v>
      </c>
      <c r="AY43" s="12"/>
      <c r="AZ43" s="12"/>
    </row>
    <row r="44" spans="1:52" ht="14.25" customHeight="1">
      <c r="A44" s="4">
        <v>39</v>
      </c>
      <c r="B44" s="12" t="s">
        <v>315</v>
      </c>
      <c r="C44" s="12" t="s">
        <v>316</v>
      </c>
      <c r="D44" s="12" t="s">
        <v>1042</v>
      </c>
      <c r="E44" s="12">
        <v>42.486816666666698</v>
      </c>
      <c r="F44" s="12">
        <v>3.1686333333333301</v>
      </c>
      <c r="G44" s="12" t="s">
        <v>1043</v>
      </c>
      <c r="H44" s="12">
        <v>42.491999999999997</v>
      </c>
      <c r="I44" s="12">
        <v>3.1646000000000001</v>
      </c>
      <c r="J44" s="12" t="s">
        <v>1044</v>
      </c>
      <c r="K44" s="12" t="s">
        <v>1045</v>
      </c>
      <c r="L44" s="54">
        <v>3</v>
      </c>
      <c r="M44" s="55">
        <v>2</v>
      </c>
      <c r="N44" s="54">
        <v>4</v>
      </c>
      <c r="O44" s="12" t="s">
        <v>1046</v>
      </c>
      <c r="P44" s="54">
        <v>17.5</v>
      </c>
      <c r="Q44" s="54">
        <v>15.5</v>
      </c>
      <c r="R44" s="54">
        <v>38</v>
      </c>
      <c r="S44" s="56">
        <v>5435505.5823897403</v>
      </c>
      <c r="T44" s="57">
        <v>3.3671069153809801E-3</v>
      </c>
      <c r="U44" s="57">
        <v>4.8391317403187903E-2</v>
      </c>
      <c r="V44" s="56">
        <v>363726.34412859299</v>
      </c>
      <c r="W44" s="57">
        <v>2.20960539359123E-2</v>
      </c>
      <c r="X44" s="57">
        <v>0.43001007886186898</v>
      </c>
      <c r="Y44" s="56">
        <v>427547.70765698003</v>
      </c>
      <c r="Z44" s="57">
        <v>1.2822305813755999E-2</v>
      </c>
      <c r="AA44" s="57">
        <v>0.18268621854501799</v>
      </c>
      <c r="AB44" s="56">
        <v>667075.77797133604</v>
      </c>
      <c r="AC44" s="57">
        <v>1.6181665739287102E-2</v>
      </c>
      <c r="AD44" s="57">
        <v>0.26254366349130898</v>
      </c>
      <c r="AE44" s="56">
        <v>3.6658719056375202</v>
      </c>
      <c r="AF44" s="58">
        <v>9.7618033120288601</v>
      </c>
      <c r="AG44" s="58">
        <v>4.2321004846497097</v>
      </c>
      <c r="AH44" s="58">
        <v>190.71130331096401</v>
      </c>
      <c r="AI44" s="56">
        <v>63759.899076102498</v>
      </c>
      <c r="AJ44" s="58">
        <v>6.6531724041406198E-2</v>
      </c>
      <c r="AK44" s="58">
        <v>0.59816161346594698</v>
      </c>
      <c r="AL44" s="57">
        <v>1.61303115916246</v>
      </c>
      <c r="AM44" s="56">
        <v>983.064649361796</v>
      </c>
      <c r="AN44" s="59">
        <v>1.9003820443086801</v>
      </c>
      <c r="AO44" s="57" t="s">
        <v>1047</v>
      </c>
      <c r="AP44" s="57">
        <v>155.854264616298</v>
      </c>
      <c r="AQ44" s="56">
        <v>1617.2604890370901</v>
      </c>
      <c r="AR44" s="57">
        <v>0.24289732608619399</v>
      </c>
      <c r="AS44" s="57" t="s">
        <v>1047</v>
      </c>
      <c r="AT44" s="57">
        <v>14.8796985268749</v>
      </c>
      <c r="AU44" s="56">
        <v>0</v>
      </c>
      <c r="AV44" s="54" t="s">
        <v>1047</v>
      </c>
      <c r="AW44" s="54" t="s">
        <v>1047</v>
      </c>
      <c r="AX44" s="54" t="s">
        <v>1047</v>
      </c>
      <c r="AY44" s="12"/>
      <c r="AZ44" s="12"/>
    </row>
    <row r="45" spans="1:52" ht="14.25" customHeight="1">
      <c r="A45" s="4">
        <v>40</v>
      </c>
      <c r="B45" s="16" t="s">
        <v>321</v>
      </c>
      <c r="C45" s="16" t="s">
        <v>322</v>
      </c>
      <c r="D45" s="16" t="s">
        <v>1042</v>
      </c>
      <c r="E45" s="16">
        <v>42.486816666666698</v>
      </c>
      <c r="F45" s="16">
        <v>3.1686333333333301</v>
      </c>
      <c r="G45" s="16" t="s">
        <v>1043</v>
      </c>
      <c r="H45" s="16">
        <v>42.491999999999997</v>
      </c>
      <c r="I45" s="16">
        <v>3.1646000000000001</v>
      </c>
      <c r="J45" s="16" t="s">
        <v>1044</v>
      </c>
      <c r="K45" s="16" t="s">
        <v>1045</v>
      </c>
      <c r="L45" s="60">
        <v>3</v>
      </c>
      <c r="M45" s="61">
        <v>2</v>
      </c>
      <c r="N45" s="60">
        <v>4</v>
      </c>
      <c r="O45" s="16" t="s">
        <v>1046</v>
      </c>
      <c r="P45" s="60">
        <v>17.5</v>
      </c>
      <c r="Q45" s="60">
        <v>15.5</v>
      </c>
      <c r="R45" s="60">
        <v>38</v>
      </c>
      <c r="S45" s="62">
        <v>5435505.5823897403</v>
      </c>
      <c r="T45" s="63">
        <v>3.3671069153809801E-3</v>
      </c>
      <c r="U45" s="63">
        <v>4.8391317403187903E-2</v>
      </c>
      <c r="V45" s="62">
        <v>363726.34412859299</v>
      </c>
      <c r="W45" s="63">
        <v>2.20960539359123E-2</v>
      </c>
      <c r="X45" s="63">
        <v>0.43001007886186898</v>
      </c>
      <c r="Y45" s="62">
        <v>427547.70765698003</v>
      </c>
      <c r="Z45" s="63">
        <v>1.2822305813755999E-2</v>
      </c>
      <c r="AA45" s="63">
        <v>0.18268621854501799</v>
      </c>
      <c r="AB45" s="62">
        <v>667075.77797133604</v>
      </c>
      <c r="AC45" s="63">
        <v>1.6181665739287102E-2</v>
      </c>
      <c r="AD45" s="63">
        <v>0.26254366349130898</v>
      </c>
      <c r="AE45" s="62">
        <v>3.6658719056375202</v>
      </c>
      <c r="AF45" s="64">
        <v>9.7618033120288601</v>
      </c>
      <c r="AG45" s="64">
        <v>4.2321004846497097</v>
      </c>
      <c r="AH45" s="64">
        <v>190.71130331096401</v>
      </c>
      <c r="AI45" s="62">
        <v>63759.899076102498</v>
      </c>
      <c r="AJ45" s="64">
        <v>6.6531724041406198E-2</v>
      </c>
      <c r="AK45" s="64">
        <v>0.59816161346594698</v>
      </c>
      <c r="AL45" s="63">
        <v>1.61303115916246</v>
      </c>
      <c r="AM45" s="62">
        <v>983.064649361796</v>
      </c>
      <c r="AN45" s="63">
        <v>1.9003820443086801</v>
      </c>
      <c r="AO45" s="63" t="s">
        <v>1047</v>
      </c>
      <c r="AP45" s="63">
        <v>155.854264616298</v>
      </c>
      <c r="AQ45" s="62">
        <v>1617.2604890370901</v>
      </c>
      <c r="AR45" s="63">
        <v>0.24289732608619399</v>
      </c>
      <c r="AS45" s="63" t="s">
        <v>1047</v>
      </c>
      <c r="AT45" s="63">
        <v>14.8796985268749</v>
      </c>
      <c r="AU45" s="62">
        <v>0</v>
      </c>
      <c r="AV45" s="60" t="s">
        <v>1047</v>
      </c>
      <c r="AW45" s="60" t="s">
        <v>1047</v>
      </c>
      <c r="AX45" s="60" t="s">
        <v>1047</v>
      </c>
      <c r="AY45" s="16"/>
      <c r="AZ45" s="16"/>
    </row>
    <row r="46" spans="1:52" ht="14.25" customHeight="1">
      <c r="A46" s="4">
        <v>41</v>
      </c>
      <c r="B46" s="16" t="s">
        <v>326</v>
      </c>
      <c r="C46" s="16" t="s">
        <v>327</v>
      </c>
      <c r="D46" s="16" t="s">
        <v>1042</v>
      </c>
      <c r="E46" s="16">
        <v>42.486816666666698</v>
      </c>
      <c r="F46" s="16">
        <v>3.1686333333333301</v>
      </c>
      <c r="G46" s="16" t="s">
        <v>1043</v>
      </c>
      <c r="H46" s="16">
        <v>42.491999999999997</v>
      </c>
      <c r="I46" s="16">
        <v>3.1646000000000001</v>
      </c>
      <c r="J46" s="16" t="s">
        <v>1044</v>
      </c>
      <c r="K46" s="16" t="s">
        <v>1045</v>
      </c>
      <c r="L46" s="60">
        <v>3</v>
      </c>
      <c r="M46" s="61">
        <v>2</v>
      </c>
      <c r="N46" s="60">
        <v>4</v>
      </c>
      <c r="O46" s="16" t="s">
        <v>1046</v>
      </c>
      <c r="P46" s="60">
        <v>17.5</v>
      </c>
      <c r="Q46" s="60">
        <v>15.5</v>
      </c>
      <c r="R46" s="60">
        <v>38</v>
      </c>
      <c r="S46" s="62">
        <v>5435505.5823897403</v>
      </c>
      <c r="T46" s="63">
        <v>3.3671069153809801E-3</v>
      </c>
      <c r="U46" s="63">
        <v>4.8391317403187903E-2</v>
      </c>
      <c r="V46" s="62">
        <v>363726.34412859299</v>
      </c>
      <c r="W46" s="63">
        <v>2.20960539359123E-2</v>
      </c>
      <c r="X46" s="63">
        <v>0.43001007886186898</v>
      </c>
      <c r="Y46" s="62">
        <v>427547.70765698003</v>
      </c>
      <c r="Z46" s="63">
        <v>1.2822305813755999E-2</v>
      </c>
      <c r="AA46" s="63">
        <v>0.18268621854501799</v>
      </c>
      <c r="AB46" s="62">
        <v>667075.77797133604</v>
      </c>
      <c r="AC46" s="63">
        <v>1.6181665739287102E-2</v>
      </c>
      <c r="AD46" s="63">
        <v>0.26254366349130898</v>
      </c>
      <c r="AE46" s="62">
        <v>3.6658719056375202</v>
      </c>
      <c r="AF46" s="64">
        <v>9.7618033120288601</v>
      </c>
      <c r="AG46" s="64">
        <v>4.2321004846497097</v>
      </c>
      <c r="AH46" s="64">
        <v>190.71130331096401</v>
      </c>
      <c r="AI46" s="62">
        <v>63759.899076102498</v>
      </c>
      <c r="AJ46" s="64">
        <v>6.6531724041406198E-2</v>
      </c>
      <c r="AK46" s="64">
        <v>0.59816161346594698</v>
      </c>
      <c r="AL46" s="63">
        <v>1.61303115916246</v>
      </c>
      <c r="AM46" s="62">
        <v>983.064649361796</v>
      </c>
      <c r="AN46" s="63">
        <v>1.9003820443086801</v>
      </c>
      <c r="AO46" s="63" t="s">
        <v>1047</v>
      </c>
      <c r="AP46" s="63">
        <v>155.854264616298</v>
      </c>
      <c r="AQ46" s="62">
        <v>1617.2604890370901</v>
      </c>
      <c r="AR46" s="63">
        <v>0.24289732608619399</v>
      </c>
      <c r="AS46" s="63" t="s">
        <v>1047</v>
      </c>
      <c r="AT46" s="63">
        <v>14.8796985268749</v>
      </c>
      <c r="AU46" s="62">
        <v>0</v>
      </c>
      <c r="AV46" s="60" t="s">
        <v>1047</v>
      </c>
      <c r="AW46" s="60" t="s">
        <v>1047</v>
      </c>
      <c r="AX46" s="60" t="s">
        <v>1047</v>
      </c>
      <c r="AY46" s="16"/>
      <c r="AZ46" s="16"/>
    </row>
    <row r="47" spans="1:52" ht="14.25" customHeight="1">
      <c r="A47" s="4">
        <v>42</v>
      </c>
      <c r="B47" s="16" t="s">
        <v>331</v>
      </c>
      <c r="C47" s="16" t="s">
        <v>332</v>
      </c>
      <c r="D47" s="16" t="s">
        <v>1042</v>
      </c>
      <c r="E47" s="16">
        <v>42.486816666666698</v>
      </c>
      <c r="F47" s="16">
        <v>3.1686333333333301</v>
      </c>
      <c r="G47" s="16" t="s">
        <v>1043</v>
      </c>
      <c r="H47" s="16">
        <v>42.491999999999997</v>
      </c>
      <c r="I47" s="16">
        <v>3.1646000000000001</v>
      </c>
      <c r="J47" s="16" t="s">
        <v>1044</v>
      </c>
      <c r="K47" s="16" t="s">
        <v>1045</v>
      </c>
      <c r="L47" s="60">
        <v>3</v>
      </c>
      <c r="M47" s="61">
        <v>2</v>
      </c>
      <c r="N47" s="60">
        <v>4</v>
      </c>
      <c r="O47" s="16" t="s">
        <v>1046</v>
      </c>
      <c r="P47" s="60">
        <v>17.5</v>
      </c>
      <c r="Q47" s="60">
        <v>15.5</v>
      </c>
      <c r="R47" s="60">
        <v>38</v>
      </c>
      <c r="S47" s="62">
        <v>5435505.5823897403</v>
      </c>
      <c r="T47" s="63">
        <v>3.3671069153809801E-3</v>
      </c>
      <c r="U47" s="63">
        <v>4.8391317403187903E-2</v>
      </c>
      <c r="V47" s="62">
        <v>363726.34412859299</v>
      </c>
      <c r="W47" s="63">
        <v>2.20960539359123E-2</v>
      </c>
      <c r="X47" s="63">
        <v>0.43001007886186898</v>
      </c>
      <c r="Y47" s="62">
        <v>427547.70765698003</v>
      </c>
      <c r="Z47" s="63">
        <v>1.2822305813755999E-2</v>
      </c>
      <c r="AA47" s="63">
        <v>0.18268621854501799</v>
      </c>
      <c r="AB47" s="62">
        <v>667075.77797133604</v>
      </c>
      <c r="AC47" s="63">
        <v>1.6181665739287102E-2</v>
      </c>
      <c r="AD47" s="63">
        <v>0.26254366349130898</v>
      </c>
      <c r="AE47" s="62">
        <v>3.6658719056375202</v>
      </c>
      <c r="AF47" s="64">
        <v>9.7618033120288601</v>
      </c>
      <c r="AG47" s="64">
        <v>4.2321004846497097</v>
      </c>
      <c r="AH47" s="64">
        <v>190.71130331096401</v>
      </c>
      <c r="AI47" s="62">
        <v>63759.899076102498</v>
      </c>
      <c r="AJ47" s="64">
        <v>6.6531724041406198E-2</v>
      </c>
      <c r="AK47" s="64">
        <v>0.59816161346594698</v>
      </c>
      <c r="AL47" s="63">
        <v>1.61303115916246</v>
      </c>
      <c r="AM47" s="62">
        <v>983.064649361796</v>
      </c>
      <c r="AN47" s="63">
        <v>1.9003820443086801</v>
      </c>
      <c r="AO47" s="63" t="s">
        <v>1047</v>
      </c>
      <c r="AP47" s="63">
        <v>155.854264616298</v>
      </c>
      <c r="AQ47" s="62">
        <v>1617.2604890370901</v>
      </c>
      <c r="AR47" s="63">
        <v>0.24289732608619399</v>
      </c>
      <c r="AS47" s="63" t="s">
        <v>1047</v>
      </c>
      <c r="AT47" s="63">
        <v>14.8796985268749</v>
      </c>
      <c r="AU47" s="62">
        <v>0</v>
      </c>
      <c r="AV47" s="60" t="s">
        <v>1047</v>
      </c>
      <c r="AW47" s="60" t="s">
        <v>1047</v>
      </c>
      <c r="AX47" s="60" t="s">
        <v>1047</v>
      </c>
      <c r="AY47" s="16"/>
      <c r="AZ47" s="16"/>
    </row>
    <row r="48" spans="1:52" ht="14.25" customHeight="1">
      <c r="A48" s="4">
        <v>43</v>
      </c>
      <c r="B48" s="22" t="s">
        <v>336</v>
      </c>
      <c r="C48" s="22" t="s">
        <v>337</v>
      </c>
      <c r="D48" s="22" t="s">
        <v>1042</v>
      </c>
      <c r="E48" s="22">
        <v>42.486816666666698</v>
      </c>
      <c r="F48" s="22">
        <v>3.1686333333333301</v>
      </c>
      <c r="G48" s="22" t="s">
        <v>1043</v>
      </c>
      <c r="H48" s="22">
        <v>42.491999999999997</v>
      </c>
      <c r="I48" s="22">
        <v>3.1646000000000001</v>
      </c>
      <c r="J48" s="22" t="s">
        <v>1044</v>
      </c>
      <c r="K48" s="22" t="s">
        <v>1045</v>
      </c>
      <c r="L48" s="75">
        <v>3</v>
      </c>
      <c r="M48" s="76">
        <v>2</v>
      </c>
      <c r="N48" s="75">
        <v>4</v>
      </c>
      <c r="O48" s="22" t="s">
        <v>1046</v>
      </c>
      <c r="P48" s="75">
        <v>17.5</v>
      </c>
      <c r="Q48" s="75">
        <v>15.5</v>
      </c>
      <c r="R48" s="75">
        <v>38</v>
      </c>
      <c r="S48" s="77">
        <v>5435505.5823897403</v>
      </c>
      <c r="T48" s="78">
        <v>3.3671069153809801E-3</v>
      </c>
      <c r="U48" s="78">
        <v>4.8391317403187903E-2</v>
      </c>
      <c r="V48" s="77">
        <v>363726.34412859299</v>
      </c>
      <c r="W48" s="78">
        <v>2.20960539359123E-2</v>
      </c>
      <c r="X48" s="78">
        <v>0.43001007886186898</v>
      </c>
      <c r="Y48" s="77">
        <v>427547.70765698003</v>
      </c>
      <c r="Z48" s="78">
        <v>1.2822305813755999E-2</v>
      </c>
      <c r="AA48" s="73">
        <v>0.18268621854501799</v>
      </c>
      <c r="AB48" s="77">
        <v>667075.77797133604</v>
      </c>
      <c r="AC48" s="78">
        <v>1.6181665739287102E-2</v>
      </c>
      <c r="AD48" s="78">
        <v>0.26254366349130898</v>
      </c>
      <c r="AE48" s="77">
        <v>3.6658719056375202</v>
      </c>
      <c r="AF48" s="79">
        <v>9.7618033120288601</v>
      </c>
      <c r="AG48" s="74">
        <v>4.2321004846497097</v>
      </c>
      <c r="AH48" s="74">
        <v>190.71130331096401</v>
      </c>
      <c r="AI48" s="77">
        <v>63759.899076102498</v>
      </c>
      <c r="AJ48" s="79">
        <v>6.6531724041406198E-2</v>
      </c>
      <c r="AK48" s="79">
        <v>0.59816161346594698</v>
      </c>
      <c r="AL48" s="78">
        <v>1.61303115916246</v>
      </c>
      <c r="AM48" s="77">
        <v>983.064649361796</v>
      </c>
      <c r="AN48" s="78">
        <v>1.9003820443086801</v>
      </c>
      <c r="AO48" s="78" t="s">
        <v>1047</v>
      </c>
      <c r="AP48" s="78">
        <v>155.854264616298</v>
      </c>
      <c r="AQ48" s="77">
        <v>1617.2604890370901</v>
      </c>
      <c r="AR48" s="78">
        <v>0.24289732608619399</v>
      </c>
      <c r="AS48" s="78" t="s">
        <v>1047</v>
      </c>
      <c r="AT48" s="78">
        <v>14.8796985268749</v>
      </c>
      <c r="AU48" s="77">
        <v>0</v>
      </c>
      <c r="AV48" s="75" t="s">
        <v>1047</v>
      </c>
      <c r="AW48" s="75" t="s">
        <v>1047</v>
      </c>
      <c r="AX48" s="75" t="s">
        <v>1047</v>
      </c>
      <c r="AY48" s="22"/>
      <c r="AZ48" s="22"/>
    </row>
    <row r="49" spans="1:52" ht="14.25" customHeight="1">
      <c r="A49" s="4">
        <v>44</v>
      </c>
      <c r="B49" s="24" t="s">
        <v>341</v>
      </c>
      <c r="C49" s="24" t="s">
        <v>342</v>
      </c>
      <c r="D49" s="24" t="s">
        <v>1042</v>
      </c>
      <c r="E49" s="24">
        <v>42.486816666666698</v>
      </c>
      <c r="F49" s="24">
        <v>3.1686333333333301</v>
      </c>
      <c r="G49" s="24" t="s">
        <v>1043</v>
      </c>
      <c r="H49" s="24">
        <v>42.491999999999997</v>
      </c>
      <c r="I49" s="24">
        <v>3.1646000000000001</v>
      </c>
      <c r="J49" s="24" t="s">
        <v>1044</v>
      </c>
      <c r="K49" s="24" t="s">
        <v>1045</v>
      </c>
      <c r="L49" s="70">
        <v>3</v>
      </c>
      <c r="M49" s="71">
        <v>2</v>
      </c>
      <c r="N49" s="70">
        <v>4</v>
      </c>
      <c r="O49" s="24" t="s">
        <v>1046</v>
      </c>
      <c r="P49" s="70">
        <v>17.5</v>
      </c>
      <c r="Q49" s="70">
        <v>15.5</v>
      </c>
      <c r="R49" s="70">
        <v>38</v>
      </c>
      <c r="S49" s="72">
        <v>5435505.5823897403</v>
      </c>
      <c r="T49" s="73">
        <v>3.3671069153809801E-3</v>
      </c>
      <c r="U49" s="73">
        <v>4.8391317403187903E-2</v>
      </c>
      <c r="V49" s="72">
        <v>363726.34412859299</v>
      </c>
      <c r="W49" s="73">
        <v>2.20960539359123E-2</v>
      </c>
      <c r="X49" s="73">
        <v>0.43001007886186898</v>
      </c>
      <c r="Y49" s="72">
        <v>427547.70765698003</v>
      </c>
      <c r="Z49" s="73">
        <v>1.2822305813755999E-2</v>
      </c>
      <c r="AA49" s="73">
        <v>0.18268621854501799</v>
      </c>
      <c r="AB49" s="72">
        <v>667075.77797133604</v>
      </c>
      <c r="AC49" s="73">
        <v>1.6181665739287102E-2</v>
      </c>
      <c r="AD49" s="73">
        <v>0.26254366349130898</v>
      </c>
      <c r="AE49" s="72">
        <v>3.6658719056375202</v>
      </c>
      <c r="AF49" s="74">
        <v>9.7618033120288601</v>
      </c>
      <c r="AG49" s="74">
        <v>4.2321004846497097</v>
      </c>
      <c r="AH49" s="74">
        <v>190.71130331096401</v>
      </c>
      <c r="AI49" s="72">
        <v>63759.899076102498</v>
      </c>
      <c r="AJ49" s="74">
        <v>6.6531724041406198E-2</v>
      </c>
      <c r="AK49" s="74">
        <v>0.59816161346594698</v>
      </c>
      <c r="AL49" s="73">
        <v>1.61303115916246</v>
      </c>
      <c r="AM49" s="72">
        <v>983.064649361796</v>
      </c>
      <c r="AN49" s="73">
        <v>1.9003820443086801</v>
      </c>
      <c r="AO49" s="73" t="s">
        <v>1047</v>
      </c>
      <c r="AP49" s="73">
        <v>155.854264616298</v>
      </c>
      <c r="AQ49" s="72">
        <v>1617.2604890370901</v>
      </c>
      <c r="AR49" s="73">
        <v>0.24289732608619399</v>
      </c>
      <c r="AS49" s="73" t="s">
        <v>1047</v>
      </c>
      <c r="AT49" s="73">
        <v>14.8796985268749</v>
      </c>
      <c r="AU49" s="72">
        <v>0</v>
      </c>
      <c r="AV49" s="70" t="s">
        <v>1047</v>
      </c>
      <c r="AW49" s="70" t="s">
        <v>1047</v>
      </c>
      <c r="AX49" s="70" t="s">
        <v>1047</v>
      </c>
      <c r="AY49" s="24"/>
      <c r="AZ49" s="24"/>
    </row>
    <row r="50" spans="1:52" ht="14.25" customHeight="1">
      <c r="A50" s="4">
        <v>45</v>
      </c>
      <c r="B50" s="24" t="s">
        <v>347</v>
      </c>
      <c r="C50" s="24" t="s">
        <v>348</v>
      </c>
      <c r="D50" s="24" t="s">
        <v>1042</v>
      </c>
      <c r="E50" s="24">
        <v>42.486816666666698</v>
      </c>
      <c r="F50" s="24">
        <v>3.1686333333333301</v>
      </c>
      <c r="G50" s="24" t="s">
        <v>1043</v>
      </c>
      <c r="H50" s="24">
        <v>42.491999999999997</v>
      </c>
      <c r="I50" s="24">
        <v>3.1646000000000001</v>
      </c>
      <c r="J50" s="24" t="s">
        <v>1044</v>
      </c>
      <c r="K50" s="24" t="s">
        <v>1045</v>
      </c>
      <c r="L50" s="70">
        <v>3</v>
      </c>
      <c r="M50" s="71">
        <v>2</v>
      </c>
      <c r="N50" s="70">
        <v>4</v>
      </c>
      <c r="O50" s="24" t="s">
        <v>1046</v>
      </c>
      <c r="P50" s="70">
        <v>17.5</v>
      </c>
      <c r="Q50" s="70">
        <v>15.5</v>
      </c>
      <c r="R50" s="70">
        <v>38</v>
      </c>
      <c r="S50" s="72">
        <v>5435505.5823897403</v>
      </c>
      <c r="T50" s="73">
        <v>3.3671069153809801E-3</v>
      </c>
      <c r="U50" s="73">
        <v>4.8391317403187903E-2</v>
      </c>
      <c r="V50" s="72">
        <v>363726.34412859299</v>
      </c>
      <c r="W50" s="73">
        <v>2.20960539359123E-2</v>
      </c>
      <c r="X50" s="73">
        <v>0.43001007886186898</v>
      </c>
      <c r="Y50" s="72">
        <v>427547.70765698003</v>
      </c>
      <c r="Z50" s="73">
        <v>1.2822305813755999E-2</v>
      </c>
      <c r="AA50" s="73">
        <v>0.18268621854501799</v>
      </c>
      <c r="AB50" s="72">
        <v>667075.77797133604</v>
      </c>
      <c r="AC50" s="73">
        <v>1.6181665739287102E-2</v>
      </c>
      <c r="AD50" s="73">
        <v>0.26254366349130898</v>
      </c>
      <c r="AE50" s="72">
        <v>3.6658719056375202</v>
      </c>
      <c r="AF50" s="74">
        <v>9.7618033120288601</v>
      </c>
      <c r="AG50" s="74">
        <v>4.2321004846497097</v>
      </c>
      <c r="AH50" s="74">
        <v>190.71130331096401</v>
      </c>
      <c r="AI50" s="72">
        <v>63759.899076102498</v>
      </c>
      <c r="AJ50" s="74">
        <v>6.6531724041406198E-2</v>
      </c>
      <c r="AK50" s="74">
        <v>0.59816161346594698</v>
      </c>
      <c r="AL50" s="73">
        <v>1.61303115916246</v>
      </c>
      <c r="AM50" s="72">
        <v>983.064649361796</v>
      </c>
      <c r="AN50" s="73">
        <v>1.9003820443086801</v>
      </c>
      <c r="AO50" s="73" t="s">
        <v>1047</v>
      </c>
      <c r="AP50" s="73">
        <v>155.854264616298</v>
      </c>
      <c r="AQ50" s="72">
        <v>1617.2604890370901</v>
      </c>
      <c r="AR50" s="73">
        <v>0.24289732608619399</v>
      </c>
      <c r="AS50" s="73" t="s">
        <v>1047</v>
      </c>
      <c r="AT50" s="73">
        <v>14.8796985268749</v>
      </c>
      <c r="AU50" s="72">
        <v>0</v>
      </c>
      <c r="AV50" s="70" t="s">
        <v>1047</v>
      </c>
      <c r="AW50" s="70" t="s">
        <v>1047</v>
      </c>
      <c r="AX50" s="70" t="s">
        <v>1047</v>
      </c>
      <c r="AY50" s="24"/>
      <c r="AZ50" s="24"/>
    </row>
    <row r="51" spans="1:52" ht="14.25" customHeight="1">
      <c r="A51" s="4">
        <v>46</v>
      </c>
      <c r="B51" s="24" t="s">
        <v>353</v>
      </c>
      <c r="C51" s="24" t="s">
        <v>354</v>
      </c>
      <c r="D51" s="24" t="s">
        <v>1042</v>
      </c>
      <c r="E51" s="24">
        <v>42.486816666666698</v>
      </c>
      <c r="F51" s="24">
        <v>3.1686333333333301</v>
      </c>
      <c r="G51" s="24" t="s">
        <v>1043</v>
      </c>
      <c r="H51" s="24">
        <v>42.491999999999997</v>
      </c>
      <c r="I51" s="24">
        <v>3.1646000000000001</v>
      </c>
      <c r="J51" s="24" t="s">
        <v>1044</v>
      </c>
      <c r="K51" s="24" t="s">
        <v>1045</v>
      </c>
      <c r="L51" s="70">
        <v>3</v>
      </c>
      <c r="M51" s="71">
        <v>2</v>
      </c>
      <c r="N51" s="70">
        <v>4</v>
      </c>
      <c r="O51" s="24" t="s">
        <v>1046</v>
      </c>
      <c r="P51" s="70">
        <v>17.5</v>
      </c>
      <c r="Q51" s="70">
        <v>15.5</v>
      </c>
      <c r="R51" s="70">
        <v>38</v>
      </c>
      <c r="S51" s="72">
        <v>5435505.5823897403</v>
      </c>
      <c r="T51" s="73">
        <v>3.3671069153809801E-3</v>
      </c>
      <c r="U51" s="73">
        <v>4.8391317403187903E-2</v>
      </c>
      <c r="V51" s="72">
        <v>363726.34412859299</v>
      </c>
      <c r="W51" s="73">
        <v>2.20960539359123E-2</v>
      </c>
      <c r="X51" s="73">
        <v>0.43001007886186898</v>
      </c>
      <c r="Y51" s="72">
        <v>427547.70765698003</v>
      </c>
      <c r="Z51" s="73">
        <v>1.2822305813755999E-2</v>
      </c>
      <c r="AA51" s="73">
        <v>0.18268621854501799</v>
      </c>
      <c r="AB51" s="72">
        <v>667075.77797133604</v>
      </c>
      <c r="AC51" s="73">
        <v>1.6181665739287102E-2</v>
      </c>
      <c r="AD51" s="73">
        <v>0.26254366349130898</v>
      </c>
      <c r="AE51" s="72">
        <v>3.6658719056375202</v>
      </c>
      <c r="AF51" s="74">
        <v>9.7618033120288601</v>
      </c>
      <c r="AG51" s="74">
        <v>4.2321004846497097</v>
      </c>
      <c r="AH51" s="74">
        <v>190.71130331096401</v>
      </c>
      <c r="AI51" s="72">
        <v>63759.899076102498</v>
      </c>
      <c r="AJ51" s="74">
        <v>6.6531724041406198E-2</v>
      </c>
      <c r="AK51" s="74">
        <v>0.59816161346594698</v>
      </c>
      <c r="AL51" s="73">
        <v>1.61303115916246</v>
      </c>
      <c r="AM51" s="72">
        <v>983.064649361796</v>
      </c>
      <c r="AN51" s="73">
        <v>1.9003820443086801</v>
      </c>
      <c r="AO51" s="73" t="s">
        <v>1047</v>
      </c>
      <c r="AP51" s="73">
        <v>155.854264616298</v>
      </c>
      <c r="AQ51" s="72">
        <v>1617.2604890370901</v>
      </c>
      <c r="AR51" s="73">
        <v>0.24289732608619399</v>
      </c>
      <c r="AS51" s="73" t="s">
        <v>1047</v>
      </c>
      <c r="AT51" s="73">
        <v>14.8796985268749</v>
      </c>
      <c r="AU51" s="72">
        <v>0</v>
      </c>
      <c r="AV51" s="70" t="s">
        <v>1047</v>
      </c>
      <c r="AW51" s="70" t="s">
        <v>1047</v>
      </c>
      <c r="AX51" s="70" t="s">
        <v>1047</v>
      </c>
      <c r="AY51" s="24"/>
      <c r="AZ51" s="24"/>
    </row>
    <row r="52" spans="1:52" ht="14.25" customHeight="1">
      <c r="A52" s="4">
        <v>47</v>
      </c>
      <c r="B52" s="24" t="s">
        <v>359</v>
      </c>
      <c r="C52" s="24" t="s">
        <v>360</v>
      </c>
      <c r="D52" s="24" t="s">
        <v>1042</v>
      </c>
      <c r="E52" s="24">
        <v>42.486816666666698</v>
      </c>
      <c r="F52" s="24">
        <v>3.1686333333333301</v>
      </c>
      <c r="G52" s="24" t="s">
        <v>1043</v>
      </c>
      <c r="H52" s="24">
        <v>42.491999999999997</v>
      </c>
      <c r="I52" s="24">
        <v>3.1646000000000001</v>
      </c>
      <c r="J52" s="24" t="s">
        <v>1044</v>
      </c>
      <c r="K52" s="24" t="s">
        <v>1045</v>
      </c>
      <c r="L52" s="70">
        <v>3</v>
      </c>
      <c r="M52" s="71">
        <v>2</v>
      </c>
      <c r="N52" s="70">
        <v>4</v>
      </c>
      <c r="O52" s="24" t="s">
        <v>1046</v>
      </c>
      <c r="P52" s="70">
        <v>17.5</v>
      </c>
      <c r="Q52" s="70">
        <v>15.5</v>
      </c>
      <c r="R52" s="70">
        <v>38</v>
      </c>
      <c r="S52" s="72">
        <v>5435505.5823897403</v>
      </c>
      <c r="T52" s="73">
        <v>3.3671069153809801E-3</v>
      </c>
      <c r="U52" s="73">
        <v>4.8391317403187903E-2</v>
      </c>
      <c r="V52" s="72">
        <v>363726.34412859299</v>
      </c>
      <c r="W52" s="73">
        <v>2.20960539359123E-2</v>
      </c>
      <c r="X52" s="73">
        <v>0.43001007886186898</v>
      </c>
      <c r="Y52" s="72">
        <v>427547.70765698003</v>
      </c>
      <c r="Z52" s="73">
        <v>1.2822305813755999E-2</v>
      </c>
      <c r="AA52" s="73">
        <v>0.18268621854501799</v>
      </c>
      <c r="AB52" s="72">
        <v>667075.77797133604</v>
      </c>
      <c r="AC52" s="73">
        <v>1.6181665739287102E-2</v>
      </c>
      <c r="AD52" s="73">
        <v>0.26254366349130898</v>
      </c>
      <c r="AE52" s="72">
        <v>3.6658719056375202</v>
      </c>
      <c r="AF52" s="74">
        <v>9.7618033120288601</v>
      </c>
      <c r="AG52" s="74">
        <v>4.2321004846497097</v>
      </c>
      <c r="AH52" s="74">
        <v>190.71130331096401</v>
      </c>
      <c r="AI52" s="72">
        <v>63759.899076102498</v>
      </c>
      <c r="AJ52" s="74">
        <v>6.6531724041406198E-2</v>
      </c>
      <c r="AK52" s="74">
        <v>0.59816161346594698</v>
      </c>
      <c r="AL52" s="73">
        <v>1.61303115916246</v>
      </c>
      <c r="AM52" s="72">
        <v>983.064649361796</v>
      </c>
      <c r="AN52" s="73">
        <v>1.9003820443086801</v>
      </c>
      <c r="AO52" s="73" t="s">
        <v>1047</v>
      </c>
      <c r="AP52" s="73">
        <v>155.854264616298</v>
      </c>
      <c r="AQ52" s="72">
        <v>1617.2604890370901</v>
      </c>
      <c r="AR52" s="73">
        <v>0.24289732608619399</v>
      </c>
      <c r="AS52" s="73" t="s">
        <v>1047</v>
      </c>
      <c r="AT52" s="73">
        <v>14.8796985268749</v>
      </c>
      <c r="AU52" s="72">
        <v>0</v>
      </c>
      <c r="AV52" s="70" t="s">
        <v>1047</v>
      </c>
      <c r="AW52" s="70" t="s">
        <v>1047</v>
      </c>
      <c r="AX52" s="70" t="s">
        <v>1047</v>
      </c>
      <c r="AY52" s="24"/>
      <c r="AZ52" s="24"/>
    </row>
    <row r="53" spans="1:52" ht="14.25" customHeight="1">
      <c r="A53" s="4">
        <v>48</v>
      </c>
      <c r="B53" s="24" t="s">
        <v>365</v>
      </c>
      <c r="C53" s="24" t="s">
        <v>366</v>
      </c>
      <c r="D53" s="24" t="s">
        <v>1042</v>
      </c>
      <c r="E53" s="24">
        <v>42.486816666666698</v>
      </c>
      <c r="F53" s="24">
        <v>3.1686333333333301</v>
      </c>
      <c r="G53" s="24" t="s">
        <v>1043</v>
      </c>
      <c r="H53" s="24">
        <v>42.491999999999997</v>
      </c>
      <c r="I53" s="24">
        <v>3.1646000000000001</v>
      </c>
      <c r="J53" s="24" t="s">
        <v>1044</v>
      </c>
      <c r="K53" s="24" t="s">
        <v>1045</v>
      </c>
      <c r="L53" s="70">
        <v>3</v>
      </c>
      <c r="M53" s="71">
        <v>2</v>
      </c>
      <c r="N53" s="70">
        <v>4</v>
      </c>
      <c r="O53" s="24" t="s">
        <v>1046</v>
      </c>
      <c r="P53" s="70">
        <v>17.5</v>
      </c>
      <c r="Q53" s="70">
        <v>15.5</v>
      </c>
      <c r="R53" s="70">
        <v>38</v>
      </c>
      <c r="S53" s="72">
        <v>5435505.5823897403</v>
      </c>
      <c r="T53" s="73">
        <v>3.3671069153809801E-3</v>
      </c>
      <c r="U53" s="73">
        <v>4.8391317403187903E-2</v>
      </c>
      <c r="V53" s="72">
        <v>363726.34412859299</v>
      </c>
      <c r="W53" s="73">
        <v>2.20960539359123E-2</v>
      </c>
      <c r="X53" s="73">
        <v>0.43001007886186898</v>
      </c>
      <c r="Y53" s="72">
        <v>427547.70765698003</v>
      </c>
      <c r="Z53" s="73">
        <v>1.2822305813755999E-2</v>
      </c>
      <c r="AA53" s="73">
        <v>0.18268621854501799</v>
      </c>
      <c r="AB53" s="72">
        <v>667075.77797133604</v>
      </c>
      <c r="AC53" s="73">
        <v>1.6181665739287102E-2</v>
      </c>
      <c r="AD53" s="73">
        <v>0.26254366349130898</v>
      </c>
      <c r="AE53" s="72">
        <v>3.6658719056375202</v>
      </c>
      <c r="AF53" s="74">
        <v>9.7618033120288601</v>
      </c>
      <c r="AG53" s="74">
        <v>4.2321004846497097</v>
      </c>
      <c r="AH53" s="74">
        <v>190.71130331096401</v>
      </c>
      <c r="AI53" s="72">
        <v>63759.899076102498</v>
      </c>
      <c r="AJ53" s="74">
        <v>6.6531724041406198E-2</v>
      </c>
      <c r="AK53" s="74">
        <v>0.59816161346594698</v>
      </c>
      <c r="AL53" s="73">
        <v>1.61303115916246</v>
      </c>
      <c r="AM53" s="72">
        <v>983.064649361796</v>
      </c>
      <c r="AN53" s="73">
        <v>1.9003820443086801</v>
      </c>
      <c r="AO53" s="73" t="s">
        <v>1047</v>
      </c>
      <c r="AP53" s="73">
        <v>155.854264616298</v>
      </c>
      <c r="AQ53" s="72">
        <v>1617.2604890370901</v>
      </c>
      <c r="AR53" s="73">
        <v>0.24289732608619399</v>
      </c>
      <c r="AS53" s="73" t="s">
        <v>1047</v>
      </c>
      <c r="AT53" s="73">
        <v>14.8796985268749</v>
      </c>
      <c r="AU53" s="72">
        <v>0</v>
      </c>
      <c r="AV53" s="70" t="s">
        <v>1047</v>
      </c>
      <c r="AW53" s="70" t="s">
        <v>1047</v>
      </c>
      <c r="AX53" s="70" t="s">
        <v>1047</v>
      </c>
      <c r="AY53" s="24"/>
      <c r="AZ53" s="24"/>
    </row>
    <row r="54" spans="1:52" ht="14.25" customHeight="1">
      <c r="A54" s="4">
        <v>49</v>
      </c>
      <c r="B54" s="15" t="s">
        <v>371</v>
      </c>
      <c r="C54" s="15" t="s">
        <v>372</v>
      </c>
      <c r="D54" s="15" t="s">
        <v>1042</v>
      </c>
      <c r="E54" s="15">
        <v>42.486816666666698</v>
      </c>
      <c r="F54" s="15">
        <v>3.1686333333333301</v>
      </c>
      <c r="G54" s="15" t="s">
        <v>1043</v>
      </c>
      <c r="H54" s="15">
        <v>42.491999999999997</v>
      </c>
      <c r="I54" s="15">
        <v>3.1646000000000001</v>
      </c>
      <c r="J54" s="15" t="s">
        <v>1044</v>
      </c>
      <c r="K54" s="15" t="s">
        <v>1045</v>
      </c>
      <c r="L54" s="80">
        <v>3</v>
      </c>
      <c r="M54" s="81">
        <v>2</v>
      </c>
      <c r="N54" s="80">
        <v>4</v>
      </c>
      <c r="O54" s="15" t="s">
        <v>1046</v>
      </c>
      <c r="P54" s="80">
        <v>17.5</v>
      </c>
      <c r="Q54" s="80">
        <v>15.5</v>
      </c>
      <c r="R54" s="80">
        <v>38</v>
      </c>
      <c r="S54" s="82">
        <v>5435505.5823897403</v>
      </c>
      <c r="T54" s="59">
        <v>3.3671069153809801E-3</v>
      </c>
      <c r="U54" s="59">
        <v>4.8391317403187903E-2</v>
      </c>
      <c r="V54" s="82">
        <v>363726.34412859299</v>
      </c>
      <c r="W54" s="59">
        <v>2.20960539359123E-2</v>
      </c>
      <c r="X54" s="59">
        <v>0.43001007886186898</v>
      </c>
      <c r="Y54" s="82">
        <v>427547.70765698003</v>
      </c>
      <c r="Z54" s="59">
        <v>1.2822305813755999E-2</v>
      </c>
      <c r="AA54" s="59">
        <v>0.18268621854501799</v>
      </c>
      <c r="AB54" s="82">
        <v>667075.77797133604</v>
      </c>
      <c r="AC54" s="59">
        <v>1.6181665739287102E-2</v>
      </c>
      <c r="AD54" s="59">
        <v>0.26254366349130898</v>
      </c>
      <c r="AE54" s="82">
        <v>3.6658719056375202</v>
      </c>
      <c r="AF54" s="83">
        <v>9.7618033120288601</v>
      </c>
      <c r="AG54" s="83">
        <v>4.2321004846497097</v>
      </c>
      <c r="AH54" s="83">
        <v>190.71130331096401</v>
      </c>
      <c r="AI54" s="82">
        <v>63759.899076102498</v>
      </c>
      <c r="AJ54" s="83">
        <v>6.6531724041406198E-2</v>
      </c>
      <c r="AK54" s="83">
        <v>0.59816161346594698</v>
      </c>
      <c r="AL54" s="59">
        <v>1.61303115916246</v>
      </c>
      <c r="AM54" s="82">
        <v>983.064649361796</v>
      </c>
      <c r="AN54" s="59">
        <v>1.9003820443086801</v>
      </c>
      <c r="AO54" s="59" t="s">
        <v>1047</v>
      </c>
      <c r="AP54" s="59">
        <v>155.854264616298</v>
      </c>
      <c r="AQ54" s="82">
        <v>1617.2604890370901</v>
      </c>
      <c r="AR54" s="59">
        <v>0.24289732608619399</v>
      </c>
      <c r="AS54" s="59" t="s">
        <v>1047</v>
      </c>
      <c r="AT54" s="59">
        <v>14.8796985268749</v>
      </c>
      <c r="AU54" s="82">
        <v>0</v>
      </c>
      <c r="AV54" s="80" t="s">
        <v>1047</v>
      </c>
      <c r="AW54" s="80" t="s">
        <v>1047</v>
      </c>
      <c r="AX54" s="80" t="s">
        <v>1047</v>
      </c>
      <c r="AY54" s="15"/>
      <c r="AZ54" s="15"/>
    </row>
    <row r="55" spans="1:52" ht="14.25" customHeight="1">
      <c r="A55" s="4">
        <v>50</v>
      </c>
      <c r="B55" s="12" t="s">
        <v>374</v>
      </c>
      <c r="C55" s="12" t="s">
        <v>375</v>
      </c>
      <c r="D55" s="12" t="s">
        <v>1042</v>
      </c>
      <c r="E55" s="12">
        <v>42.486816666666698</v>
      </c>
      <c r="F55" s="12">
        <v>3.1686333333333301</v>
      </c>
      <c r="G55" s="12" t="s">
        <v>1043</v>
      </c>
      <c r="H55" s="12">
        <v>42.491999999999997</v>
      </c>
      <c r="I55" s="12">
        <v>3.1646000000000001</v>
      </c>
      <c r="J55" s="12" t="s">
        <v>1044</v>
      </c>
      <c r="K55" s="12" t="s">
        <v>1045</v>
      </c>
      <c r="L55" s="54">
        <v>3</v>
      </c>
      <c r="M55" s="55">
        <v>2</v>
      </c>
      <c r="N55" s="54">
        <v>4</v>
      </c>
      <c r="O55" s="12" t="s">
        <v>1046</v>
      </c>
      <c r="P55" s="54">
        <v>17.5</v>
      </c>
      <c r="Q55" s="54">
        <v>15.5</v>
      </c>
      <c r="R55" s="54">
        <v>38</v>
      </c>
      <c r="S55" s="56">
        <v>5435505.5823897403</v>
      </c>
      <c r="T55" s="57">
        <v>3.3671069153809801E-3</v>
      </c>
      <c r="U55" s="57">
        <v>4.8391317403187903E-2</v>
      </c>
      <c r="V55" s="56">
        <v>363726.34412859299</v>
      </c>
      <c r="W55" s="57">
        <v>2.20960539359123E-2</v>
      </c>
      <c r="X55" s="57">
        <v>0.43001007886186898</v>
      </c>
      <c r="Y55" s="56">
        <v>427547.70765698003</v>
      </c>
      <c r="Z55" s="57">
        <v>1.2822305813755999E-2</v>
      </c>
      <c r="AA55" s="57">
        <v>0.18268621854501799</v>
      </c>
      <c r="AB55" s="56">
        <v>667075.77797133604</v>
      </c>
      <c r="AC55" s="57">
        <v>1.6181665739287102E-2</v>
      </c>
      <c r="AD55" s="57">
        <v>0.26254366349130898</v>
      </c>
      <c r="AE55" s="56">
        <v>3.6658719056375202</v>
      </c>
      <c r="AF55" s="58">
        <v>9.7618033120288601</v>
      </c>
      <c r="AG55" s="58">
        <v>4.2321004846497097</v>
      </c>
      <c r="AH55" s="58">
        <v>190.71130331096401</v>
      </c>
      <c r="AI55" s="56">
        <v>63759.899076102498</v>
      </c>
      <c r="AJ55" s="58">
        <v>6.6531724041406198E-2</v>
      </c>
      <c r="AK55" s="58">
        <v>0.59816161346594698</v>
      </c>
      <c r="AL55" s="57">
        <v>1.61303115916246</v>
      </c>
      <c r="AM55" s="56">
        <v>983.064649361796</v>
      </c>
      <c r="AN55" s="57">
        <v>1.9003820443086801</v>
      </c>
      <c r="AO55" s="57" t="s">
        <v>1047</v>
      </c>
      <c r="AP55" s="57">
        <v>155.854264616298</v>
      </c>
      <c r="AQ55" s="56">
        <v>1617.2604890370901</v>
      </c>
      <c r="AR55" s="57">
        <v>0.24289732608619399</v>
      </c>
      <c r="AS55" s="57" t="s">
        <v>1047</v>
      </c>
      <c r="AT55" s="57">
        <v>14.8796985268749</v>
      </c>
      <c r="AU55" s="56">
        <v>0</v>
      </c>
      <c r="AV55" s="54" t="s">
        <v>1047</v>
      </c>
      <c r="AW55" s="54" t="s">
        <v>1047</v>
      </c>
      <c r="AX55" s="54" t="s">
        <v>1047</v>
      </c>
      <c r="AY55" s="12"/>
      <c r="AZ55" s="12"/>
    </row>
    <row r="56" spans="1:52" ht="14.25" customHeight="1">
      <c r="A56" s="4">
        <v>51</v>
      </c>
      <c r="B56" s="12" t="s">
        <v>380</v>
      </c>
      <c r="C56" s="12" t="s">
        <v>381</v>
      </c>
      <c r="D56" s="12" t="s">
        <v>1042</v>
      </c>
      <c r="E56" s="12">
        <v>42.486816666666698</v>
      </c>
      <c r="F56" s="12">
        <v>3.1686333333333301</v>
      </c>
      <c r="G56" s="12" t="s">
        <v>1043</v>
      </c>
      <c r="H56" s="12">
        <v>42.491999999999997</v>
      </c>
      <c r="I56" s="12">
        <v>3.1646000000000001</v>
      </c>
      <c r="J56" s="12" t="s">
        <v>1044</v>
      </c>
      <c r="K56" s="12" t="s">
        <v>1045</v>
      </c>
      <c r="L56" s="54">
        <v>3</v>
      </c>
      <c r="M56" s="55">
        <v>2</v>
      </c>
      <c r="N56" s="54">
        <v>4</v>
      </c>
      <c r="O56" s="12" t="s">
        <v>1046</v>
      </c>
      <c r="P56" s="54">
        <v>17.5</v>
      </c>
      <c r="Q56" s="54">
        <v>15.5</v>
      </c>
      <c r="R56" s="54">
        <v>38</v>
      </c>
      <c r="S56" s="56">
        <v>5435505.5823897403</v>
      </c>
      <c r="T56" s="57">
        <v>3.3671069153809801E-3</v>
      </c>
      <c r="U56" s="57">
        <v>4.8391317403187903E-2</v>
      </c>
      <c r="V56" s="56">
        <v>363726.34412859299</v>
      </c>
      <c r="W56" s="57">
        <v>2.20960539359123E-2</v>
      </c>
      <c r="X56" s="57">
        <v>0.43001007886186898</v>
      </c>
      <c r="Y56" s="56">
        <v>427547.70765698003</v>
      </c>
      <c r="Z56" s="57">
        <v>1.2822305813755999E-2</v>
      </c>
      <c r="AA56" s="57">
        <v>0.18268621854501799</v>
      </c>
      <c r="AB56" s="56">
        <v>667075.77797133604</v>
      </c>
      <c r="AC56" s="57">
        <v>1.6181665739287102E-2</v>
      </c>
      <c r="AD56" s="57">
        <v>0.26254366349130898</v>
      </c>
      <c r="AE56" s="56">
        <v>3.6658719056375202</v>
      </c>
      <c r="AF56" s="58">
        <v>9.7618033120288601</v>
      </c>
      <c r="AG56" s="58">
        <v>4.2321004846497097</v>
      </c>
      <c r="AH56" s="58">
        <v>190.71130331096401</v>
      </c>
      <c r="AI56" s="56">
        <v>63759.899076102498</v>
      </c>
      <c r="AJ56" s="58">
        <v>6.6531724041406198E-2</v>
      </c>
      <c r="AK56" s="58">
        <v>0.59816161346594698</v>
      </c>
      <c r="AL56" s="57">
        <v>1.61303115916246</v>
      </c>
      <c r="AM56" s="56">
        <v>983.064649361796</v>
      </c>
      <c r="AN56" s="59">
        <v>1.9003820443086801</v>
      </c>
      <c r="AO56" s="57" t="s">
        <v>1047</v>
      </c>
      <c r="AP56" s="57">
        <v>155.854264616298</v>
      </c>
      <c r="AQ56" s="56">
        <v>1617.2604890370901</v>
      </c>
      <c r="AR56" s="57">
        <v>0.24289732608619399</v>
      </c>
      <c r="AS56" s="57" t="s">
        <v>1047</v>
      </c>
      <c r="AT56" s="57">
        <v>14.8796985268749</v>
      </c>
      <c r="AU56" s="56">
        <v>0</v>
      </c>
      <c r="AV56" s="54" t="s">
        <v>1047</v>
      </c>
      <c r="AW56" s="54" t="s">
        <v>1047</v>
      </c>
      <c r="AX56" s="54" t="s">
        <v>1047</v>
      </c>
      <c r="AY56" s="12"/>
      <c r="AZ56" s="12"/>
    </row>
    <row r="57" spans="1:52" ht="14.25" customHeight="1">
      <c r="A57" s="4">
        <v>52</v>
      </c>
      <c r="B57" s="12" t="s">
        <v>385</v>
      </c>
      <c r="C57" s="12" t="s">
        <v>386</v>
      </c>
      <c r="D57" s="12" t="s">
        <v>1042</v>
      </c>
      <c r="E57" s="12">
        <v>42.486816666666698</v>
      </c>
      <c r="F57" s="12">
        <v>3.1686333333333301</v>
      </c>
      <c r="G57" s="12" t="s">
        <v>1043</v>
      </c>
      <c r="H57" s="12">
        <v>42.491999999999997</v>
      </c>
      <c r="I57" s="12">
        <v>3.1646000000000001</v>
      </c>
      <c r="J57" s="12" t="s">
        <v>1044</v>
      </c>
      <c r="K57" s="12" t="s">
        <v>1045</v>
      </c>
      <c r="L57" s="54">
        <v>3</v>
      </c>
      <c r="M57" s="55">
        <v>2</v>
      </c>
      <c r="N57" s="54">
        <v>4</v>
      </c>
      <c r="O57" s="12" t="s">
        <v>1046</v>
      </c>
      <c r="P57" s="54">
        <v>17.5</v>
      </c>
      <c r="Q57" s="54">
        <v>15.5</v>
      </c>
      <c r="R57" s="54">
        <v>38</v>
      </c>
      <c r="S57" s="56">
        <v>5435505.5823897403</v>
      </c>
      <c r="T57" s="57">
        <v>3.3671069153809801E-3</v>
      </c>
      <c r="U57" s="57">
        <v>4.8391317403187903E-2</v>
      </c>
      <c r="V57" s="56">
        <v>363726.34412859299</v>
      </c>
      <c r="W57" s="57">
        <v>2.20960539359123E-2</v>
      </c>
      <c r="X57" s="57">
        <v>0.43001007886186898</v>
      </c>
      <c r="Y57" s="56">
        <v>427547.70765698003</v>
      </c>
      <c r="Z57" s="57">
        <v>1.2822305813755999E-2</v>
      </c>
      <c r="AA57" s="57">
        <v>0.18268621854501799</v>
      </c>
      <c r="AB57" s="56">
        <v>667075.77797133604</v>
      </c>
      <c r="AC57" s="57">
        <v>1.6181665739287102E-2</v>
      </c>
      <c r="AD57" s="57">
        <v>0.26254366349130898</v>
      </c>
      <c r="AE57" s="56">
        <v>3.6658719056375202</v>
      </c>
      <c r="AF57" s="58">
        <v>9.7618033120288601</v>
      </c>
      <c r="AG57" s="58">
        <v>4.2321004846497097</v>
      </c>
      <c r="AH57" s="58">
        <v>190.71130331096401</v>
      </c>
      <c r="AI57" s="56">
        <v>63759.899076102498</v>
      </c>
      <c r="AJ57" s="58">
        <v>6.6531724041406198E-2</v>
      </c>
      <c r="AK57" s="58">
        <v>0.59816161346594698</v>
      </c>
      <c r="AL57" s="57">
        <v>1.61303115916246</v>
      </c>
      <c r="AM57" s="56">
        <v>983.064649361796</v>
      </c>
      <c r="AN57" s="57">
        <v>1.9003820443086801</v>
      </c>
      <c r="AO57" s="57" t="s">
        <v>1047</v>
      </c>
      <c r="AP57" s="57">
        <v>155.854264616298</v>
      </c>
      <c r="AQ57" s="56">
        <v>1617.2604890370901</v>
      </c>
      <c r="AR57" s="57">
        <v>0.24289732608619399</v>
      </c>
      <c r="AS57" s="57" t="s">
        <v>1047</v>
      </c>
      <c r="AT57" s="57">
        <v>14.8796985268749</v>
      </c>
      <c r="AU57" s="56">
        <v>0</v>
      </c>
      <c r="AV57" s="54" t="s">
        <v>1047</v>
      </c>
      <c r="AW57" s="54" t="s">
        <v>1047</v>
      </c>
      <c r="AX57" s="54" t="s">
        <v>1047</v>
      </c>
      <c r="AY57" s="12"/>
      <c r="AZ57" s="12"/>
    </row>
    <row r="58" spans="1:52" ht="14.25" customHeight="1">
      <c r="A58" s="4">
        <v>53</v>
      </c>
      <c r="B58" s="12" t="s">
        <v>391</v>
      </c>
      <c r="C58" s="12" t="s">
        <v>392</v>
      </c>
      <c r="D58" s="12" t="s">
        <v>1042</v>
      </c>
      <c r="E58" s="12">
        <v>42.486816666666698</v>
      </c>
      <c r="F58" s="12">
        <v>3.1686333333333301</v>
      </c>
      <c r="G58" s="12" t="s">
        <v>1043</v>
      </c>
      <c r="H58" s="12">
        <v>42.491999999999997</v>
      </c>
      <c r="I58" s="12">
        <v>3.1646000000000001</v>
      </c>
      <c r="J58" s="12" t="s">
        <v>1044</v>
      </c>
      <c r="K58" s="12" t="s">
        <v>1045</v>
      </c>
      <c r="L58" s="54">
        <v>3</v>
      </c>
      <c r="M58" s="55">
        <v>2</v>
      </c>
      <c r="N58" s="54">
        <v>4</v>
      </c>
      <c r="O58" s="12" t="s">
        <v>1046</v>
      </c>
      <c r="P58" s="54">
        <v>17.5</v>
      </c>
      <c r="Q58" s="54">
        <v>15.5</v>
      </c>
      <c r="R58" s="54">
        <v>38</v>
      </c>
      <c r="S58" s="56">
        <v>5435505.5823897403</v>
      </c>
      <c r="T58" s="57">
        <v>3.3671069153809801E-3</v>
      </c>
      <c r="U58" s="57">
        <v>4.8391317403187903E-2</v>
      </c>
      <c r="V58" s="56">
        <v>363726.34412859299</v>
      </c>
      <c r="W58" s="57">
        <v>2.20960539359123E-2</v>
      </c>
      <c r="X58" s="57">
        <v>0.43001007886186898</v>
      </c>
      <c r="Y58" s="56">
        <v>427547.70765698003</v>
      </c>
      <c r="Z58" s="57">
        <v>1.2822305813755999E-2</v>
      </c>
      <c r="AA58" s="57">
        <v>0.18268621854501799</v>
      </c>
      <c r="AB58" s="56">
        <v>667075.77797133604</v>
      </c>
      <c r="AC58" s="57">
        <v>1.6181665739287102E-2</v>
      </c>
      <c r="AD58" s="57">
        <v>0.26254366349130898</v>
      </c>
      <c r="AE58" s="56">
        <v>3.6658719056375202</v>
      </c>
      <c r="AF58" s="58">
        <v>9.7618033120288601</v>
      </c>
      <c r="AG58" s="58">
        <v>4.2321004846497097</v>
      </c>
      <c r="AH58" s="58">
        <v>190.71130331096401</v>
      </c>
      <c r="AI58" s="56">
        <v>63759.899076102498</v>
      </c>
      <c r="AJ58" s="58">
        <v>6.6531724041406198E-2</v>
      </c>
      <c r="AK58" s="58">
        <v>0.59816161346594698</v>
      </c>
      <c r="AL58" s="57">
        <v>1.61303115916246</v>
      </c>
      <c r="AM58" s="56">
        <v>983.064649361796</v>
      </c>
      <c r="AN58" s="57">
        <v>1.9003820443086801</v>
      </c>
      <c r="AO58" s="57" t="s">
        <v>1047</v>
      </c>
      <c r="AP58" s="57">
        <v>155.854264616298</v>
      </c>
      <c r="AQ58" s="56">
        <v>1617.2604890370901</v>
      </c>
      <c r="AR58" s="57">
        <v>0.24289732608619399</v>
      </c>
      <c r="AS58" s="57" t="s">
        <v>1047</v>
      </c>
      <c r="AT58" s="57">
        <v>14.8796985268749</v>
      </c>
      <c r="AU58" s="56">
        <v>0</v>
      </c>
      <c r="AV58" s="54" t="s">
        <v>1047</v>
      </c>
      <c r="AW58" s="54" t="s">
        <v>1047</v>
      </c>
      <c r="AX58" s="54" t="s">
        <v>1047</v>
      </c>
      <c r="AY58" s="12"/>
      <c r="AZ58" s="12"/>
    </row>
    <row r="59" spans="1:52" ht="14.25" customHeight="1">
      <c r="A59" s="4">
        <v>54</v>
      </c>
      <c r="B59" s="12" t="s">
        <v>396</v>
      </c>
      <c r="C59" s="12" t="s">
        <v>397</v>
      </c>
      <c r="D59" s="12" t="s">
        <v>1042</v>
      </c>
      <c r="E59" s="12">
        <v>42.486816666666698</v>
      </c>
      <c r="F59" s="12">
        <v>3.1686333333333301</v>
      </c>
      <c r="G59" s="12" t="s">
        <v>1043</v>
      </c>
      <c r="H59" s="12">
        <v>42.491999999999997</v>
      </c>
      <c r="I59" s="12">
        <v>3.1646000000000001</v>
      </c>
      <c r="J59" s="12" t="s">
        <v>1044</v>
      </c>
      <c r="K59" s="12" t="s">
        <v>1045</v>
      </c>
      <c r="L59" s="54">
        <v>3</v>
      </c>
      <c r="M59" s="55">
        <v>2</v>
      </c>
      <c r="N59" s="54">
        <v>4</v>
      </c>
      <c r="O59" s="12" t="s">
        <v>1046</v>
      </c>
      <c r="P59" s="54">
        <v>17.5</v>
      </c>
      <c r="Q59" s="54">
        <v>15.5</v>
      </c>
      <c r="R59" s="54">
        <v>38</v>
      </c>
      <c r="S59" s="56">
        <v>5435505.5823897403</v>
      </c>
      <c r="T59" s="57">
        <v>3.3671069153809801E-3</v>
      </c>
      <c r="U59" s="57">
        <v>4.8391317403187903E-2</v>
      </c>
      <c r="V59" s="56">
        <v>363726.34412859299</v>
      </c>
      <c r="W59" s="57">
        <v>2.20960539359123E-2</v>
      </c>
      <c r="X59" s="57">
        <v>0.43001007886186898</v>
      </c>
      <c r="Y59" s="56">
        <v>427547.70765698003</v>
      </c>
      <c r="Z59" s="57">
        <v>1.2822305813755999E-2</v>
      </c>
      <c r="AA59" s="57">
        <v>0.18268621854501799</v>
      </c>
      <c r="AB59" s="56">
        <v>667075.77797133604</v>
      </c>
      <c r="AC59" s="57">
        <v>1.6181665739287102E-2</v>
      </c>
      <c r="AD59" s="57">
        <v>0.26254366349130898</v>
      </c>
      <c r="AE59" s="56">
        <v>3.6658719056375202</v>
      </c>
      <c r="AF59" s="58">
        <v>9.7618033120288601</v>
      </c>
      <c r="AG59" s="58">
        <v>4.2321004846497097</v>
      </c>
      <c r="AH59" s="58">
        <v>190.71130331096401</v>
      </c>
      <c r="AI59" s="56">
        <v>63759.899076102498</v>
      </c>
      <c r="AJ59" s="58">
        <v>6.6531724041406198E-2</v>
      </c>
      <c r="AK59" s="58">
        <v>0.59816161346594698</v>
      </c>
      <c r="AL59" s="57">
        <v>1.61303115916246</v>
      </c>
      <c r="AM59" s="56">
        <v>983.064649361796</v>
      </c>
      <c r="AN59" s="57">
        <v>1.9003820443086801</v>
      </c>
      <c r="AO59" s="57" t="s">
        <v>1047</v>
      </c>
      <c r="AP59" s="57">
        <v>155.854264616298</v>
      </c>
      <c r="AQ59" s="56">
        <v>1617.2604890370901</v>
      </c>
      <c r="AR59" s="57">
        <v>0.24289732608619399</v>
      </c>
      <c r="AS59" s="57" t="s">
        <v>1047</v>
      </c>
      <c r="AT59" s="57">
        <v>14.8796985268749</v>
      </c>
      <c r="AU59" s="56">
        <v>0</v>
      </c>
      <c r="AV59" s="54" t="s">
        <v>1047</v>
      </c>
      <c r="AW59" s="54" t="s">
        <v>1047</v>
      </c>
      <c r="AX59" s="54" t="s">
        <v>1047</v>
      </c>
      <c r="AY59" s="12"/>
      <c r="AZ59" s="12"/>
    </row>
    <row r="60" spans="1:52" ht="14.25" customHeight="1">
      <c r="A60" s="4">
        <v>55</v>
      </c>
      <c r="B60" s="28" t="s">
        <v>402</v>
      </c>
      <c r="C60" s="28" t="s">
        <v>403</v>
      </c>
      <c r="D60" s="28" t="s">
        <v>1042</v>
      </c>
      <c r="E60" s="28">
        <v>42.486816666666698</v>
      </c>
      <c r="F60" s="28">
        <v>3.1686333333333301</v>
      </c>
      <c r="G60" s="28" t="s">
        <v>1043</v>
      </c>
      <c r="H60" s="28">
        <v>42.491999999999997</v>
      </c>
      <c r="I60" s="28">
        <v>3.1646000000000001</v>
      </c>
      <c r="J60" s="28" t="s">
        <v>1044</v>
      </c>
      <c r="K60" s="28" t="s">
        <v>1045</v>
      </c>
      <c r="L60" s="84">
        <v>3</v>
      </c>
      <c r="M60" s="85">
        <v>2</v>
      </c>
      <c r="N60" s="84">
        <v>4</v>
      </c>
      <c r="O60" s="28" t="s">
        <v>1046</v>
      </c>
      <c r="P60" s="84">
        <v>17.5</v>
      </c>
      <c r="Q60" s="84">
        <v>15.5</v>
      </c>
      <c r="R60" s="84">
        <v>38</v>
      </c>
      <c r="S60" s="86">
        <v>5435505.5823897403</v>
      </c>
      <c r="T60" s="87">
        <v>3.3671069153809801E-3</v>
      </c>
      <c r="U60" s="87">
        <v>4.8391317403187903E-2</v>
      </c>
      <c r="V60" s="86">
        <v>363726.34412859299</v>
      </c>
      <c r="W60" s="87">
        <v>2.20960539359123E-2</v>
      </c>
      <c r="X60" s="87">
        <v>0.43001007886186898</v>
      </c>
      <c r="Y60" s="86">
        <v>427547.70765698003</v>
      </c>
      <c r="Z60" s="87">
        <v>1.2822305813755999E-2</v>
      </c>
      <c r="AA60" s="87">
        <v>0.18268621854501799</v>
      </c>
      <c r="AB60" s="86">
        <v>667075.77797133604</v>
      </c>
      <c r="AC60" s="87">
        <v>1.6181665739287102E-2</v>
      </c>
      <c r="AD60" s="87">
        <v>0.26254366349130898</v>
      </c>
      <c r="AE60" s="86">
        <v>3.6658719056375202</v>
      </c>
      <c r="AF60" s="88">
        <v>9.7618033120288601</v>
      </c>
      <c r="AG60" s="88">
        <v>4.2321004846497097</v>
      </c>
      <c r="AH60" s="88">
        <v>190.71130331096401</v>
      </c>
      <c r="AI60" s="86">
        <v>63759.899076102498</v>
      </c>
      <c r="AJ60" s="88">
        <v>6.6531724041406198E-2</v>
      </c>
      <c r="AK60" s="88">
        <v>0.59816161346594698</v>
      </c>
      <c r="AL60" s="87">
        <v>1.61303115916246</v>
      </c>
      <c r="AM60" s="86">
        <v>983.064649361796</v>
      </c>
      <c r="AN60" s="87">
        <v>1.9003820443086801</v>
      </c>
      <c r="AO60" s="87" t="s">
        <v>1047</v>
      </c>
      <c r="AP60" s="87">
        <v>155.854264616298</v>
      </c>
      <c r="AQ60" s="86">
        <v>1617.2604890370901</v>
      </c>
      <c r="AR60" s="87">
        <v>0.24289732608619399</v>
      </c>
      <c r="AS60" s="87" t="s">
        <v>1047</v>
      </c>
      <c r="AT60" s="87">
        <v>14.8796985268749</v>
      </c>
      <c r="AU60" s="86">
        <v>0</v>
      </c>
      <c r="AV60" s="84" t="s">
        <v>1047</v>
      </c>
      <c r="AW60" s="84" t="s">
        <v>1047</v>
      </c>
      <c r="AX60" s="84" t="s">
        <v>1047</v>
      </c>
      <c r="AY60" s="28"/>
      <c r="AZ60" s="28"/>
    </row>
    <row r="61" spans="1:52" ht="14.25" customHeight="1">
      <c r="A61" s="4">
        <v>56</v>
      </c>
      <c r="B61" s="28" t="s">
        <v>406</v>
      </c>
      <c r="C61" s="28" t="s">
        <v>407</v>
      </c>
      <c r="D61" s="28" t="s">
        <v>1042</v>
      </c>
      <c r="E61" s="28">
        <v>42.486816666666698</v>
      </c>
      <c r="F61" s="28">
        <v>3.1686333333333301</v>
      </c>
      <c r="G61" s="28" t="s">
        <v>1043</v>
      </c>
      <c r="H61" s="28">
        <v>42.491999999999997</v>
      </c>
      <c r="I61" s="28">
        <v>3.1646000000000001</v>
      </c>
      <c r="J61" s="28" t="s">
        <v>1044</v>
      </c>
      <c r="K61" s="28" t="s">
        <v>1045</v>
      </c>
      <c r="L61" s="84">
        <v>3</v>
      </c>
      <c r="M61" s="85">
        <v>2</v>
      </c>
      <c r="N61" s="84">
        <v>4</v>
      </c>
      <c r="O61" s="28" t="s">
        <v>1046</v>
      </c>
      <c r="P61" s="84">
        <v>17.5</v>
      </c>
      <c r="Q61" s="84">
        <v>15.5</v>
      </c>
      <c r="R61" s="84">
        <v>38</v>
      </c>
      <c r="S61" s="86">
        <v>5435505.5823897403</v>
      </c>
      <c r="T61" s="87">
        <v>3.3671069153809801E-3</v>
      </c>
      <c r="U61" s="87">
        <v>4.8391317403187903E-2</v>
      </c>
      <c r="V61" s="86">
        <v>363726.34412859299</v>
      </c>
      <c r="W61" s="87">
        <v>2.20960539359123E-2</v>
      </c>
      <c r="X61" s="87">
        <v>0.43001007886186898</v>
      </c>
      <c r="Y61" s="86">
        <v>427547.70765698003</v>
      </c>
      <c r="Z61" s="87">
        <v>1.2822305813755999E-2</v>
      </c>
      <c r="AA61" s="87">
        <v>0.18268621854501799</v>
      </c>
      <c r="AB61" s="86">
        <v>667075.77797133604</v>
      </c>
      <c r="AC61" s="87">
        <v>1.6181665739287102E-2</v>
      </c>
      <c r="AD61" s="87">
        <v>0.26254366349130898</v>
      </c>
      <c r="AE61" s="86">
        <v>3.6658719056375202</v>
      </c>
      <c r="AF61" s="88">
        <v>9.7618033120288601</v>
      </c>
      <c r="AG61" s="88">
        <v>4.2321004846497097</v>
      </c>
      <c r="AH61" s="88">
        <v>190.71130331096401</v>
      </c>
      <c r="AI61" s="86">
        <v>63759.899076102498</v>
      </c>
      <c r="AJ61" s="88">
        <v>6.6531724041406198E-2</v>
      </c>
      <c r="AK61" s="88">
        <v>0.59816161346594698</v>
      </c>
      <c r="AL61" s="87">
        <v>1.61303115916246</v>
      </c>
      <c r="AM61" s="86">
        <v>983.064649361796</v>
      </c>
      <c r="AN61" s="87">
        <v>1.9003820443086801</v>
      </c>
      <c r="AO61" s="87" t="s">
        <v>1047</v>
      </c>
      <c r="AP61" s="87">
        <v>155.854264616298</v>
      </c>
      <c r="AQ61" s="86">
        <v>1617.2604890370901</v>
      </c>
      <c r="AR61" s="87">
        <v>0.24289732608619399</v>
      </c>
      <c r="AS61" s="87" t="s">
        <v>1047</v>
      </c>
      <c r="AT61" s="87">
        <v>14.8796985268749</v>
      </c>
      <c r="AU61" s="86">
        <v>0</v>
      </c>
      <c r="AV61" s="84" t="s">
        <v>1047</v>
      </c>
      <c r="AW61" s="84" t="s">
        <v>1047</v>
      </c>
      <c r="AX61" s="84" t="s">
        <v>1047</v>
      </c>
      <c r="AY61" s="28"/>
      <c r="AZ61" s="28"/>
    </row>
    <row r="62" spans="1:52" ht="14.25" customHeight="1">
      <c r="A62" s="4">
        <v>57</v>
      </c>
      <c r="B62" s="16" t="s">
        <v>412</v>
      </c>
      <c r="C62" s="16" t="s">
        <v>413</v>
      </c>
      <c r="D62" s="16" t="s">
        <v>1042</v>
      </c>
      <c r="E62" s="16">
        <v>42.486816666666698</v>
      </c>
      <c r="F62" s="16">
        <v>3.1686333333333301</v>
      </c>
      <c r="G62" s="16" t="s">
        <v>1043</v>
      </c>
      <c r="H62" s="16">
        <v>42.491999999999997</v>
      </c>
      <c r="I62" s="16">
        <v>3.1646000000000001</v>
      </c>
      <c r="J62" s="16" t="s">
        <v>1044</v>
      </c>
      <c r="K62" s="16" t="s">
        <v>1045</v>
      </c>
      <c r="L62" s="60">
        <v>3</v>
      </c>
      <c r="M62" s="61">
        <v>2</v>
      </c>
      <c r="N62" s="60">
        <v>4</v>
      </c>
      <c r="O62" s="16" t="s">
        <v>1046</v>
      </c>
      <c r="P62" s="60">
        <v>17.5</v>
      </c>
      <c r="Q62" s="60">
        <v>15.5</v>
      </c>
      <c r="R62" s="60">
        <v>38</v>
      </c>
      <c r="S62" s="62">
        <v>5435505.5823897403</v>
      </c>
      <c r="T62" s="63">
        <v>3.3671069153809801E-3</v>
      </c>
      <c r="U62" s="63">
        <v>4.8391317403187903E-2</v>
      </c>
      <c r="V62" s="62">
        <v>363726.34412859299</v>
      </c>
      <c r="W62" s="63">
        <v>2.20960539359123E-2</v>
      </c>
      <c r="X62" s="63">
        <v>0.43001007886186898</v>
      </c>
      <c r="Y62" s="62">
        <v>427547.70765698003</v>
      </c>
      <c r="Z62" s="63">
        <v>1.2822305813755999E-2</v>
      </c>
      <c r="AA62" s="63">
        <v>0.18268621854501799</v>
      </c>
      <c r="AB62" s="62">
        <v>667075.77797133604</v>
      </c>
      <c r="AC62" s="63">
        <v>1.6181665739287102E-2</v>
      </c>
      <c r="AD62" s="63">
        <v>0.26254366349130898</v>
      </c>
      <c r="AE62" s="62">
        <v>3.6658719056375202</v>
      </c>
      <c r="AF62" s="64">
        <v>9.7618033120288601</v>
      </c>
      <c r="AG62" s="64">
        <v>4.2321004846497097</v>
      </c>
      <c r="AH62" s="64">
        <v>190.71130331096401</v>
      </c>
      <c r="AI62" s="62">
        <v>63759.899076102498</v>
      </c>
      <c r="AJ62" s="64">
        <v>6.6531724041406198E-2</v>
      </c>
      <c r="AK62" s="64">
        <v>0.59816161346594698</v>
      </c>
      <c r="AL62" s="63">
        <v>1.61303115916246</v>
      </c>
      <c r="AM62" s="62">
        <v>983.064649361796</v>
      </c>
      <c r="AN62" s="63">
        <v>1.9003820443086801</v>
      </c>
      <c r="AO62" s="63" t="s">
        <v>1047</v>
      </c>
      <c r="AP62" s="63">
        <v>155.854264616298</v>
      </c>
      <c r="AQ62" s="62">
        <v>1617.2604890370901</v>
      </c>
      <c r="AR62" s="63">
        <v>0.24289732608619399</v>
      </c>
      <c r="AS62" s="63" t="s">
        <v>1047</v>
      </c>
      <c r="AT62" s="63">
        <v>14.8796985268749</v>
      </c>
      <c r="AU62" s="62">
        <v>0</v>
      </c>
      <c r="AV62" s="60" t="s">
        <v>1047</v>
      </c>
      <c r="AW62" s="60" t="s">
        <v>1047</v>
      </c>
      <c r="AX62" s="60" t="s">
        <v>1047</v>
      </c>
      <c r="AY62" s="16"/>
      <c r="AZ62" s="16"/>
    </row>
    <row r="63" spans="1:52" ht="14.25" customHeight="1">
      <c r="A63" s="4">
        <v>58</v>
      </c>
      <c r="B63" s="16" t="s">
        <v>416</v>
      </c>
      <c r="C63" s="16" t="s">
        <v>417</v>
      </c>
      <c r="D63" s="16" t="s">
        <v>1042</v>
      </c>
      <c r="E63" s="16">
        <v>42.486816666666698</v>
      </c>
      <c r="F63" s="16">
        <v>3.1686333333333301</v>
      </c>
      <c r="G63" s="16" t="s">
        <v>1043</v>
      </c>
      <c r="H63" s="16">
        <v>42.491999999999997</v>
      </c>
      <c r="I63" s="16">
        <v>3.1646000000000001</v>
      </c>
      <c r="J63" s="16" t="s">
        <v>1044</v>
      </c>
      <c r="K63" s="16" t="s">
        <v>1045</v>
      </c>
      <c r="L63" s="60">
        <v>3</v>
      </c>
      <c r="M63" s="61">
        <v>2</v>
      </c>
      <c r="N63" s="60">
        <v>4</v>
      </c>
      <c r="O63" s="16" t="s">
        <v>1046</v>
      </c>
      <c r="P63" s="60">
        <v>17.5</v>
      </c>
      <c r="Q63" s="60">
        <v>15.5</v>
      </c>
      <c r="R63" s="60">
        <v>38</v>
      </c>
      <c r="S63" s="62">
        <v>5435505.5823897403</v>
      </c>
      <c r="T63" s="63">
        <v>3.3671069153809801E-3</v>
      </c>
      <c r="U63" s="63">
        <v>4.8391317403187903E-2</v>
      </c>
      <c r="V63" s="62">
        <v>363726.34412859299</v>
      </c>
      <c r="W63" s="63">
        <v>2.20960539359123E-2</v>
      </c>
      <c r="X63" s="63">
        <v>0.43001007886186898</v>
      </c>
      <c r="Y63" s="62">
        <v>427547.70765698003</v>
      </c>
      <c r="Z63" s="63">
        <v>1.2822305813755999E-2</v>
      </c>
      <c r="AA63" s="63">
        <v>0.18268621854501799</v>
      </c>
      <c r="AB63" s="62">
        <v>667075.77797133604</v>
      </c>
      <c r="AC63" s="63">
        <v>1.6181665739287102E-2</v>
      </c>
      <c r="AD63" s="63">
        <v>0.26254366349130898</v>
      </c>
      <c r="AE63" s="62">
        <v>3.6658719056375202</v>
      </c>
      <c r="AF63" s="64">
        <v>9.7618033120288601</v>
      </c>
      <c r="AG63" s="64">
        <v>4.2321004846497097</v>
      </c>
      <c r="AH63" s="64">
        <v>190.71130331096401</v>
      </c>
      <c r="AI63" s="62">
        <v>63759.899076102498</v>
      </c>
      <c r="AJ63" s="64">
        <v>6.6531724041406198E-2</v>
      </c>
      <c r="AK63" s="64">
        <v>0.59816161346594698</v>
      </c>
      <c r="AL63" s="63">
        <v>1.61303115916246</v>
      </c>
      <c r="AM63" s="62">
        <v>983.064649361796</v>
      </c>
      <c r="AN63" s="63">
        <v>1.9003820443086801</v>
      </c>
      <c r="AO63" s="63" t="s">
        <v>1047</v>
      </c>
      <c r="AP63" s="63">
        <v>155.854264616298</v>
      </c>
      <c r="AQ63" s="62">
        <v>1617.2604890370901</v>
      </c>
      <c r="AR63" s="63">
        <v>0.24289732608619399</v>
      </c>
      <c r="AS63" s="63" t="s">
        <v>1047</v>
      </c>
      <c r="AT63" s="63">
        <v>14.8796985268749</v>
      </c>
      <c r="AU63" s="62">
        <v>0</v>
      </c>
      <c r="AV63" s="60" t="s">
        <v>1047</v>
      </c>
      <c r="AW63" s="60" t="s">
        <v>1047</v>
      </c>
      <c r="AX63" s="60" t="s">
        <v>1047</v>
      </c>
      <c r="AY63" s="16"/>
      <c r="AZ63" s="16"/>
    </row>
    <row r="64" spans="1:52" ht="14.25" customHeight="1">
      <c r="A64" s="4">
        <v>59</v>
      </c>
      <c r="B64" s="16" t="s">
        <v>420</v>
      </c>
      <c r="C64" s="16" t="s">
        <v>421</v>
      </c>
      <c r="D64" s="16" t="s">
        <v>1042</v>
      </c>
      <c r="E64" s="16">
        <v>42.486816666666698</v>
      </c>
      <c r="F64" s="16">
        <v>3.1686333333333301</v>
      </c>
      <c r="G64" s="16" t="s">
        <v>1043</v>
      </c>
      <c r="H64" s="16">
        <v>42.491999999999997</v>
      </c>
      <c r="I64" s="16">
        <v>3.1646000000000001</v>
      </c>
      <c r="J64" s="16" t="s">
        <v>1044</v>
      </c>
      <c r="K64" s="16" t="s">
        <v>1045</v>
      </c>
      <c r="L64" s="60">
        <v>3</v>
      </c>
      <c r="M64" s="61">
        <v>2</v>
      </c>
      <c r="N64" s="60">
        <v>4</v>
      </c>
      <c r="O64" s="16" t="s">
        <v>1046</v>
      </c>
      <c r="P64" s="60">
        <v>17.5</v>
      </c>
      <c r="Q64" s="60">
        <v>15.5</v>
      </c>
      <c r="R64" s="60">
        <v>38</v>
      </c>
      <c r="S64" s="62">
        <v>5435505.5823897403</v>
      </c>
      <c r="T64" s="63">
        <v>3.3671069153809801E-3</v>
      </c>
      <c r="U64" s="63">
        <v>4.8391317403187903E-2</v>
      </c>
      <c r="V64" s="62">
        <v>363726.34412859299</v>
      </c>
      <c r="W64" s="63">
        <v>2.20960539359123E-2</v>
      </c>
      <c r="X64" s="63">
        <v>0.43001007886186898</v>
      </c>
      <c r="Y64" s="62">
        <v>427547.70765698003</v>
      </c>
      <c r="Z64" s="63">
        <v>1.2822305813755999E-2</v>
      </c>
      <c r="AA64" s="63">
        <v>0.18268621854501799</v>
      </c>
      <c r="AB64" s="62">
        <v>667075.77797133604</v>
      </c>
      <c r="AC64" s="63">
        <v>1.6181665739287102E-2</v>
      </c>
      <c r="AD64" s="63">
        <v>0.26254366349130898</v>
      </c>
      <c r="AE64" s="62">
        <v>3.6658719056375202</v>
      </c>
      <c r="AF64" s="64">
        <v>9.7618033120288601</v>
      </c>
      <c r="AG64" s="64">
        <v>4.2321004846497097</v>
      </c>
      <c r="AH64" s="64">
        <v>190.71130331096401</v>
      </c>
      <c r="AI64" s="62">
        <v>63759.899076102498</v>
      </c>
      <c r="AJ64" s="64">
        <v>6.6531724041406198E-2</v>
      </c>
      <c r="AK64" s="64">
        <v>0.59816161346594698</v>
      </c>
      <c r="AL64" s="63">
        <v>1.61303115916246</v>
      </c>
      <c r="AM64" s="62">
        <v>983.064649361796</v>
      </c>
      <c r="AN64" s="63">
        <v>1.9003820443086801</v>
      </c>
      <c r="AO64" s="63" t="s">
        <v>1047</v>
      </c>
      <c r="AP64" s="63">
        <v>155.854264616298</v>
      </c>
      <c r="AQ64" s="62">
        <v>1617.2604890370901</v>
      </c>
      <c r="AR64" s="63">
        <v>0.24289732608619399</v>
      </c>
      <c r="AS64" s="63" t="s">
        <v>1047</v>
      </c>
      <c r="AT64" s="63">
        <v>14.8796985268749</v>
      </c>
      <c r="AU64" s="62">
        <v>0</v>
      </c>
      <c r="AV64" s="60" t="s">
        <v>1047</v>
      </c>
      <c r="AW64" s="60" t="s">
        <v>1047</v>
      </c>
      <c r="AX64" s="60" t="s">
        <v>1047</v>
      </c>
      <c r="AY64" s="16"/>
      <c r="AZ64" s="16"/>
    </row>
    <row r="65" spans="1:52" ht="14.25" customHeight="1">
      <c r="A65" s="4">
        <v>60</v>
      </c>
      <c r="B65" s="16" t="s">
        <v>425</v>
      </c>
      <c r="C65" s="16" t="s">
        <v>426</v>
      </c>
      <c r="D65" s="16" t="s">
        <v>1042</v>
      </c>
      <c r="E65" s="16">
        <v>42.486816666666698</v>
      </c>
      <c r="F65" s="16">
        <v>3.1686333333333301</v>
      </c>
      <c r="G65" s="16" t="s">
        <v>1043</v>
      </c>
      <c r="H65" s="16">
        <v>42.491999999999997</v>
      </c>
      <c r="I65" s="16">
        <v>3.1646000000000001</v>
      </c>
      <c r="J65" s="16" t="s">
        <v>1044</v>
      </c>
      <c r="K65" s="16" t="s">
        <v>1045</v>
      </c>
      <c r="L65" s="60">
        <v>3</v>
      </c>
      <c r="M65" s="61">
        <v>2</v>
      </c>
      <c r="N65" s="60">
        <v>4</v>
      </c>
      <c r="O65" s="16" t="s">
        <v>1046</v>
      </c>
      <c r="P65" s="60">
        <v>17.5</v>
      </c>
      <c r="Q65" s="60">
        <v>15.5</v>
      </c>
      <c r="R65" s="60">
        <v>38</v>
      </c>
      <c r="S65" s="62">
        <v>5435505.5823897403</v>
      </c>
      <c r="T65" s="63">
        <v>3.3671069153809801E-3</v>
      </c>
      <c r="U65" s="63">
        <v>4.8391317403187903E-2</v>
      </c>
      <c r="V65" s="62">
        <v>363726.34412859299</v>
      </c>
      <c r="W65" s="63">
        <v>2.20960539359123E-2</v>
      </c>
      <c r="X65" s="63">
        <v>0.43001007886186898</v>
      </c>
      <c r="Y65" s="62">
        <v>427547.70765698003</v>
      </c>
      <c r="Z65" s="63">
        <v>1.2822305813755999E-2</v>
      </c>
      <c r="AA65" s="63">
        <v>0.18268621854501799</v>
      </c>
      <c r="AB65" s="62">
        <v>667075.77797133604</v>
      </c>
      <c r="AC65" s="63">
        <v>1.6181665739287102E-2</v>
      </c>
      <c r="AD65" s="63">
        <v>0.26254366349130898</v>
      </c>
      <c r="AE65" s="62">
        <v>3.6658719056375202</v>
      </c>
      <c r="AF65" s="64">
        <v>9.7618033120288601</v>
      </c>
      <c r="AG65" s="64">
        <v>4.2321004846497097</v>
      </c>
      <c r="AH65" s="64">
        <v>190.71130331096401</v>
      </c>
      <c r="AI65" s="62">
        <v>63759.899076102498</v>
      </c>
      <c r="AJ65" s="64">
        <v>6.6531724041406198E-2</v>
      </c>
      <c r="AK65" s="64">
        <v>0.59816161346594698</v>
      </c>
      <c r="AL65" s="63">
        <v>1.61303115916246</v>
      </c>
      <c r="AM65" s="62">
        <v>983.064649361796</v>
      </c>
      <c r="AN65" s="63">
        <v>1.9003820443086801</v>
      </c>
      <c r="AO65" s="63" t="s">
        <v>1047</v>
      </c>
      <c r="AP65" s="63">
        <v>155.854264616298</v>
      </c>
      <c r="AQ65" s="62">
        <v>1617.2604890370901</v>
      </c>
      <c r="AR65" s="63">
        <v>0.24289732608619399</v>
      </c>
      <c r="AS65" s="63" t="s">
        <v>1047</v>
      </c>
      <c r="AT65" s="63">
        <v>14.8796985268749</v>
      </c>
      <c r="AU65" s="62">
        <v>0</v>
      </c>
      <c r="AV65" s="60" t="s">
        <v>1047</v>
      </c>
      <c r="AW65" s="60" t="s">
        <v>1047</v>
      </c>
      <c r="AX65" s="60" t="s">
        <v>1047</v>
      </c>
      <c r="AY65" s="16"/>
      <c r="AZ65" s="16"/>
    </row>
    <row r="66" spans="1:52" ht="14.25" customHeight="1">
      <c r="A66" s="4">
        <v>61</v>
      </c>
      <c r="B66" s="16" t="s">
        <v>430</v>
      </c>
      <c r="C66" s="16" t="s">
        <v>431</v>
      </c>
      <c r="D66" s="16" t="s">
        <v>1042</v>
      </c>
      <c r="E66" s="16">
        <v>42.486816666666698</v>
      </c>
      <c r="F66" s="16">
        <v>3.1686333333333301</v>
      </c>
      <c r="G66" s="16" t="s">
        <v>1043</v>
      </c>
      <c r="H66" s="16">
        <v>42.491999999999997</v>
      </c>
      <c r="I66" s="16">
        <v>3.1646000000000001</v>
      </c>
      <c r="J66" s="16" t="s">
        <v>1044</v>
      </c>
      <c r="K66" s="16" t="s">
        <v>1045</v>
      </c>
      <c r="L66" s="60">
        <v>3</v>
      </c>
      <c r="M66" s="61">
        <v>2</v>
      </c>
      <c r="N66" s="60">
        <v>4</v>
      </c>
      <c r="O66" s="16" t="s">
        <v>1046</v>
      </c>
      <c r="P66" s="60">
        <v>17.5</v>
      </c>
      <c r="Q66" s="60">
        <v>15.5</v>
      </c>
      <c r="R66" s="60">
        <v>38</v>
      </c>
      <c r="S66" s="62">
        <v>5435505.5823897403</v>
      </c>
      <c r="T66" s="63">
        <v>3.3671069153809801E-3</v>
      </c>
      <c r="U66" s="63">
        <v>4.8391317403187903E-2</v>
      </c>
      <c r="V66" s="62">
        <v>363726.34412859299</v>
      </c>
      <c r="W66" s="63">
        <v>2.20960539359123E-2</v>
      </c>
      <c r="X66" s="63">
        <v>0.43001007886186898</v>
      </c>
      <c r="Y66" s="62">
        <v>427547.70765698003</v>
      </c>
      <c r="Z66" s="63">
        <v>1.2822305813755999E-2</v>
      </c>
      <c r="AA66" s="63">
        <v>0.18268621854501799</v>
      </c>
      <c r="AB66" s="62">
        <v>667075.77797133604</v>
      </c>
      <c r="AC66" s="63">
        <v>1.6181665739287102E-2</v>
      </c>
      <c r="AD66" s="63">
        <v>0.26254366349130898</v>
      </c>
      <c r="AE66" s="62">
        <v>3.6658719056375202</v>
      </c>
      <c r="AF66" s="64">
        <v>9.7618033120288601</v>
      </c>
      <c r="AG66" s="64">
        <v>4.2321004846497097</v>
      </c>
      <c r="AH66" s="64">
        <v>190.71130331096401</v>
      </c>
      <c r="AI66" s="62">
        <v>63759.899076102498</v>
      </c>
      <c r="AJ66" s="64">
        <v>6.6531724041406198E-2</v>
      </c>
      <c r="AK66" s="64">
        <v>0.59816161346594698</v>
      </c>
      <c r="AL66" s="63">
        <v>1.61303115916246</v>
      </c>
      <c r="AM66" s="62">
        <v>983.064649361796</v>
      </c>
      <c r="AN66" s="63">
        <v>1.9003820443086801</v>
      </c>
      <c r="AO66" s="63" t="s">
        <v>1047</v>
      </c>
      <c r="AP66" s="63">
        <v>155.854264616298</v>
      </c>
      <c r="AQ66" s="62">
        <v>1617.2604890370901</v>
      </c>
      <c r="AR66" s="63">
        <v>0.24289732608619399</v>
      </c>
      <c r="AS66" s="63" t="s">
        <v>1047</v>
      </c>
      <c r="AT66" s="63">
        <v>14.8796985268749</v>
      </c>
      <c r="AU66" s="62">
        <v>0</v>
      </c>
      <c r="AV66" s="60" t="s">
        <v>1047</v>
      </c>
      <c r="AW66" s="60" t="s">
        <v>1047</v>
      </c>
      <c r="AX66" s="60" t="s">
        <v>1047</v>
      </c>
      <c r="AY66" s="16"/>
      <c r="AZ66" s="16"/>
    </row>
    <row r="67" spans="1:52" ht="14.25" customHeight="1">
      <c r="A67" s="4">
        <v>62</v>
      </c>
      <c r="B67" s="16" t="s">
        <v>435</v>
      </c>
      <c r="C67" s="16" t="s">
        <v>436</v>
      </c>
      <c r="D67" s="16" t="s">
        <v>1042</v>
      </c>
      <c r="E67" s="16">
        <v>42.486816666666698</v>
      </c>
      <c r="F67" s="16">
        <v>3.1686333333333301</v>
      </c>
      <c r="G67" s="16" t="s">
        <v>1043</v>
      </c>
      <c r="H67" s="16">
        <v>42.491999999999997</v>
      </c>
      <c r="I67" s="16">
        <v>3.1646000000000001</v>
      </c>
      <c r="J67" s="16" t="s">
        <v>1044</v>
      </c>
      <c r="K67" s="16" t="s">
        <v>1045</v>
      </c>
      <c r="L67" s="60">
        <v>3</v>
      </c>
      <c r="M67" s="61">
        <v>2</v>
      </c>
      <c r="N67" s="60">
        <v>4</v>
      </c>
      <c r="O67" s="16" t="s">
        <v>1046</v>
      </c>
      <c r="P67" s="60">
        <v>17.5</v>
      </c>
      <c r="Q67" s="60">
        <v>15.5</v>
      </c>
      <c r="R67" s="60">
        <v>38</v>
      </c>
      <c r="S67" s="62">
        <v>5435505.5823897403</v>
      </c>
      <c r="T67" s="63">
        <v>3.3671069153809801E-3</v>
      </c>
      <c r="U67" s="63">
        <v>4.8391317403187903E-2</v>
      </c>
      <c r="V67" s="62">
        <v>363726.34412859299</v>
      </c>
      <c r="W67" s="63">
        <v>2.20960539359123E-2</v>
      </c>
      <c r="X67" s="63">
        <v>0.43001007886186898</v>
      </c>
      <c r="Y67" s="62">
        <v>427547.70765698003</v>
      </c>
      <c r="Z67" s="63">
        <v>1.2822305813755999E-2</v>
      </c>
      <c r="AA67" s="63">
        <v>0.18268621854501799</v>
      </c>
      <c r="AB67" s="62">
        <v>667075.77797133604</v>
      </c>
      <c r="AC67" s="63">
        <v>1.6181665739287102E-2</v>
      </c>
      <c r="AD67" s="63">
        <v>0.26254366349130898</v>
      </c>
      <c r="AE67" s="62">
        <v>3.6658719056375202</v>
      </c>
      <c r="AF67" s="64">
        <v>9.7618033120288601</v>
      </c>
      <c r="AG67" s="64">
        <v>4.2321004846497097</v>
      </c>
      <c r="AH67" s="64">
        <v>190.71130331096401</v>
      </c>
      <c r="AI67" s="62">
        <v>63759.899076102498</v>
      </c>
      <c r="AJ67" s="64">
        <v>6.6531724041406198E-2</v>
      </c>
      <c r="AK67" s="64">
        <v>0.59816161346594698</v>
      </c>
      <c r="AL67" s="63">
        <v>1.61303115916246</v>
      </c>
      <c r="AM67" s="62">
        <v>983.064649361796</v>
      </c>
      <c r="AN67" s="63">
        <v>1.9003820443086801</v>
      </c>
      <c r="AO67" s="63" t="s">
        <v>1047</v>
      </c>
      <c r="AP67" s="63">
        <v>155.854264616298</v>
      </c>
      <c r="AQ67" s="62">
        <v>1617.2604890370901</v>
      </c>
      <c r="AR67" s="63">
        <v>0.24289732608619399</v>
      </c>
      <c r="AS67" s="63" t="s">
        <v>1047</v>
      </c>
      <c r="AT67" s="63">
        <v>14.8796985268749</v>
      </c>
      <c r="AU67" s="62">
        <v>0</v>
      </c>
      <c r="AV67" s="60" t="s">
        <v>1047</v>
      </c>
      <c r="AW67" s="60" t="s">
        <v>1047</v>
      </c>
      <c r="AX67" s="60" t="s">
        <v>1047</v>
      </c>
      <c r="AY67" s="16"/>
      <c r="AZ67" s="16"/>
    </row>
    <row r="68" spans="1:52" ht="14.25" hidden="1" customHeight="1">
      <c r="A68" s="4">
        <v>63</v>
      </c>
      <c r="B68" s="22" t="s">
        <v>440</v>
      </c>
      <c r="C68" s="22" t="s">
        <v>441</v>
      </c>
      <c r="D68" s="22" t="s">
        <v>1048</v>
      </c>
      <c r="E68" s="22">
        <v>42.486566666666697</v>
      </c>
      <c r="F68" s="22">
        <v>3.1701999999999999</v>
      </c>
      <c r="G68" s="22" t="s">
        <v>1049</v>
      </c>
      <c r="H68" s="22">
        <v>42.478666666666697</v>
      </c>
      <c r="I68" s="22">
        <v>3.1695333333333302</v>
      </c>
      <c r="J68" s="22" t="s">
        <v>1044</v>
      </c>
      <c r="K68" s="22" t="s">
        <v>1045</v>
      </c>
      <c r="L68" s="75">
        <v>3</v>
      </c>
      <c r="M68" s="76">
        <v>2</v>
      </c>
      <c r="N68" s="75">
        <v>4</v>
      </c>
      <c r="O68" s="22" t="s">
        <v>1050</v>
      </c>
      <c r="P68" s="75">
        <v>17.5</v>
      </c>
      <c r="Q68" s="75">
        <v>17</v>
      </c>
      <c r="R68" s="75">
        <v>38</v>
      </c>
      <c r="S68" s="77">
        <v>6407078.94528466</v>
      </c>
      <c r="T68" s="78">
        <v>3.3648149093415199E-3</v>
      </c>
      <c r="U68" s="78">
        <v>4.9823889549041697E-2</v>
      </c>
      <c r="V68" s="77">
        <v>345969.59379206598</v>
      </c>
      <c r="W68" s="78">
        <v>1.9773454177683301E-2</v>
      </c>
      <c r="X68" s="78">
        <v>0.43193230068062199</v>
      </c>
      <c r="Y68" s="77">
        <v>456330.667511284</v>
      </c>
      <c r="Z68" s="78">
        <v>1.12253929863716E-2</v>
      </c>
      <c r="AA68" s="73">
        <v>0.187111524366913</v>
      </c>
      <c r="AB68" s="77">
        <v>687148.62617784506</v>
      </c>
      <c r="AC68" s="78">
        <v>1.42418509085365E-2</v>
      </c>
      <c r="AD68" s="78">
        <v>0.26092055781482298</v>
      </c>
      <c r="AE68" s="77">
        <v>0</v>
      </c>
      <c r="AF68" s="79" t="s">
        <v>1047</v>
      </c>
      <c r="AG68" s="79" t="s">
        <v>1047</v>
      </c>
      <c r="AH68" s="79" t="s">
        <v>1047</v>
      </c>
      <c r="AI68" s="77">
        <v>50048.9271703673</v>
      </c>
      <c r="AJ68" s="79">
        <v>5.3394976503316302E-2</v>
      </c>
      <c r="AK68" s="79">
        <v>0.34179242126846698</v>
      </c>
      <c r="AL68" s="78">
        <v>1.2450373195804101</v>
      </c>
      <c r="AM68" s="77">
        <v>783.27463050455106</v>
      </c>
      <c r="AN68" s="78">
        <v>1.53607284170921</v>
      </c>
      <c r="AO68" s="78" t="s">
        <v>1047</v>
      </c>
      <c r="AP68" s="78">
        <v>144.16848114171199</v>
      </c>
      <c r="AQ68" s="77">
        <v>1590.37742839575</v>
      </c>
      <c r="AR68" s="78">
        <v>0.19724043239919201</v>
      </c>
      <c r="AS68" s="78" t="s">
        <v>1047</v>
      </c>
      <c r="AT68" s="78">
        <v>12.9548360805247</v>
      </c>
      <c r="AU68" s="77">
        <v>0</v>
      </c>
      <c r="AV68" s="78" t="s">
        <v>1047</v>
      </c>
      <c r="AW68" s="78" t="s">
        <v>1047</v>
      </c>
      <c r="AX68" s="78" t="s">
        <v>1047</v>
      </c>
      <c r="AY68" s="22"/>
      <c r="AZ68" s="22"/>
    </row>
    <row r="69" spans="1:52" ht="14.25" hidden="1" customHeight="1">
      <c r="A69" s="4">
        <v>64</v>
      </c>
      <c r="B69" s="24" t="s">
        <v>451</v>
      </c>
      <c r="C69" s="24" t="s">
        <v>452</v>
      </c>
      <c r="D69" s="24" t="s">
        <v>1048</v>
      </c>
      <c r="E69" s="24">
        <v>42.486566666666697</v>
      </c>
      <c r="F69" s="24">
        <v>3.1701999999999999</v>
      </c>
      <c r="G69" s="24" t="s">
        <v>1049</v>
      </c>
      <c r="H69" s="24">
        <v>42.478666666666697</v>
      </c>
      <c r="I69" s="24">
        <v>3.1695333333333302</v>
      </c>
      <c r="J69" s="24" t="s">
        <v>1044</v>
      </c>
      <c r="K69" s="24" t="s">
        <v>1045</v>
      </c>
      <c r="L69" s="70">
        <v>3</v>
      </c>
      <c r="M69" s="71">
        <v>2</v>
      </c>
      <c r="N69" s="70">
        <v>4</v>
      </c>
      <c r="O69" s="24" t="s">
        <v>1050</v>
      </c>
      <c r="P69" s="70">
        <v>17.5</v>
      </c>
      <c r="Q69" s="70">
        <v>17</v>
      </c>
      <c r="R69" s="70">
        <v>38</v>
      </c>
      <c r="S69" s="72">
        <v>6407078.94528466</v>
      </c>
      <c r="T69" s="73">
        <v>3.3648149093415199E-3</v>
      </c>
      <c r="U69" s="73">
        <v>4.9823889549041697E-2</v>
      </c>
      <c r="V69" s="72">
        <v>345969.59379206598</v>
      </c>
      <c r="W69" s="73">
        <v>1.9773454177683301E-2</v>
      </c>
      <c r="X69" s="73">
        <v>0.43193230068062199</v>
      </c>
      <c r="Y69" s="72">
        <v>456330.667511284</v>
      </c>
      <c r="Z69" s="73">
        <v>1.12253929863716E-2</v>
      </c>
      <c r="AA69" s="73">
        <v>0.187111524366913</v>
      </c>
      <c r="AB69" s="72">
        <v>687148.62617784506</v>
      </c>
      <c r="AC69" s="73">
        <v>1.42418509085365E-2</v>
      </c>
      <c r="AD69" s="73">
        <v>0.26092055781482298</v>
      </c>
      <c r="AE69" s="72">
        <v>0</v>
      </c>
      <c r="AF69" s="74" t="s">
        <v>1047</v>
      </c>
      <c r="AG69" s="74" t="s">
        <v>1047</v>
      </c>
      <c r="AH69" s="74" t="s">
        <v>1047</v>
      </c>
      <c r="AI69" s="72">
        <v>50048.9271703673</v>
      </c>
      <c r="AJ69" s="74">
        <v>5.3394976503316302E-2</v>
      </c>
      <c r="AK69" s="74">
        <v>0.34179242126846698</v>
      </c>
      <c r="AL69" s="73">
        <v>1.2450373195804101</v>
      </c>
      <c r="AM69" s="72">
        <v>783.27463050455106</v>
      </c>
      <c r="AN69" s="73">
        <v>1.53607284170921</v>
      </c>
      <c r="AO69" s="73" t="s">
        <v>1047</v>
      </c>
      <c r="AP69" s="73">
        <v>144.16848114171199</v>
      </c>
      <c r="AQ69" s="72">
        <v>1590.37742839575</v>
      </c>
      <c r="AR69" s="73">
        <v>0.19724043239919201</v>
      </c>
      <c r="AS69" s="73" t="s">
        <v>1047</v>
      </c>
      <c r="AT69" s="73">
        <v>12.9548360805247</v>
      </c>
      <c r="AU69" s="72">
        <v>0</v>
      </c>
      <c r="AV69" s="73" t="s">
        <v>1047</v>
      </c>
      <c r="AW69" s="73" t="s">
        <v>1047</v>
      </c>
      <c r="AX69" s="73" t="s">
        <v>1047</v>
      </c>
      <c r="AY69" s="24"/>
      <c r="AZ69" s="24"/>
    </row>
    <row r="70" spans="1:52" ht="14.25" hidden="1" customHeight="1">
      <c r="A70" s="4">
        <v>65</v>
      </c>
      <c r="B70" s="24" t="s">
        <v>457</v>
      </c>
      <c r="C70" s="24" t="s">
        <v>458</v>
      </c>
      <c r="D70" s="24" t="s">
        <v>1048</v>
      </c>
      <c r="E70" s="24">
        <v>42.486566666666697</v>
      </c>
      <c r="F70" s="24">
        <v>3.1701999999999999</v>
      </c>
      <c r="G70" s="24" t="s">
        <v>1049</v>
      </c>
      <c r="H70" s="24">
        <v>42.478666666666697</v>
      </c>
      <c r="I70" s="24">
        <v>3.1695333333333302</v>
      </c>
      <c r="J70" s="24" t="s">
        <v>1044</v>
      </c>
      <c r="K70" s="24" t="s">
        <v>1045</v>
      </c>
      <c r="L70" s="70">
        <v>3</v>
      </c>
      <c r="M70" s="71">
        <v>2</v>
      </c>
      <c r="N70" s="70">
        <v>4</v>
      </c>
      <c r="O70" s="24" t="s">
        <v>1050</v>
      </c>
      <c r="P70" s="70">
        <v>17.5</v>
      </c>
      <c r="Q70" s="70">
        <v>17</v>
      </c>
      <c r="R70" s="70">
        <v>38</v>
      </c>
      <c r="S70" s="72">
        <v>6407078.94528466</v>
      </c>
      <c r="T70" s="73">
        <v>3.3648149093415199E-3</v>
      </c>
      <c r="U70" s="73">
        <v>4.9823889549041697E-2</v>
      </c>
      <c r="V70" s="72">
        <v>345969.59379206598</v>
      </c>
      <c r="W70" s="73">
        <v>1.9773454177683301E-2</v>
      </c>
      <c r="X70" s="73">
        <v>0.43193230068062199</v>
      </c>
      <c r="Y70" s="72">
        <v>456330.667511284</v>
      </c>
      <c r="Z70" s="73">
        <v>1.12253929863716E-2</v>
      </c>
      <c r="AA70" s="73">
        <v>0.187111524366913</v>
      </c>
      <c r="AB70" s="72">
        <v>687148.62617784506</v>
      </c>
      <c r="AC70" s="73">
        <v>1.42418509085365E-2</v>
      </c>
      <c r="AD70" s="73">
        <v>0.26092055781482298</v>
      </c>
      <c r="AE70" s="72">
        <v>0</v>
      </c>
      <c r="AF70" s="74" t="s">
        <v>1047</v>
      </c>
      <c r="AG70" s="74" t="s">
        <v>1047</v>
      </c>
      <c r="AH70" s="74" t="s">
        <v>1047</v>
      </c>
      <c r="AI70" s="72">
        <v>50048.9271703673</v>
      </c>
      <c r="AJ70" s="74">
        <v>5.3394976503316302E-2</v>
      </c>
      <c r="AK70" s="74">
        <v>0.34179242126846698</v>
      </c>
      <c r="AL70" s="73">
        <v>1.2450373195804101</v>
      </c>
      <c r="AM70" s="72">
        <v>783.27463050455106</v>
      </c>
      <c r="AN70" s="73">
        <v>1.53607284170921</v>
      </c>
      <c r="AO70" s="73" t="s">
        <v>1047</v>
      </c>
      <c r="AP70" s="73">
        <v>144.16848114171199</v>
      </c>
      <c r="AQ70" s="72">
        <v>1590.37742839575</v>
      </c>
      <c r="AR70" s="73">
        <v>0.19724043239919201</v>
      </c>
      <c r="AS70" s="73" t="s">
        <v>1047</v>
      </c>
      <c r="AT70" s="73">
        <v>12.9548360805247</v>
      </c>
      <c r="AU70" s="72">
        <v>0</v>
      </c>
      <c r="AV70" s="73" t="s">
        <v>1047</v>
      </c>
      <c r="AW70" s="73" t="s">
        <v>1047</v>
      </c>
      <c r="AX70" s="73" t="s">
        <v>1047</v>
      </c>
      <c r="AY70" s="24"/>
      <c r="AZ70" s="24"/>
    </row>
    <row r="71" spans="1:52" ht="14.25" hidden="1" customHeight="1">
      <c r="A71" s="4">
        <v>66</v>
      </c>
      <c r="B71" s="24" t="s">
        <v>463</v>
      </c>
      <c r="C71" s="24" t="s">
        <v>464</v>
      </c>
      <c r="D71" s="24" t="s">
        <v>1048</v>
      </c>
      <c r="E71" s="24">
        <v>42.486566666666697</v>
      </c>
      <c r="F71" s="24">
        <v>3.1701999999999999</v>
      </c>
      <c r="G71" s="24" t="s">
        <v>1049</v>
      </c>
      <c r="H71" s="24">
        <v>42.478666666666697</v>
      </c>
      <c r="I71" s="24">
        <v>3.1695333333333302</v>
      </c>
      <c r="J71" s="24" t="s">
        <v>1044</v>
      </c>
      <c r="K71" s="24" t="s">
        <v>1045</v>
      </c>
      <c r="L71" s="70">
        <v>3</v>
      </c>
      <c r="M71" s="71">
        <v>2</v>
      </c>
      <c r="N71" s="70">
        <v>4</v>
      </c>
      <c r="O71" s="24" t="s">
        <v>1050</v>
      </c>
      <c r="P71" s="70">
        <v>17.5</v>
      </c>
      <c r="Q71" s="70">
        <v>17</v>
      </c>
      <c r="R71" s="70">
        <v>38</v>
      </c>
      <c r="S71" s="72">
        <v>6407078.94528466</v>
      </c>
      <c r="T71" s="73">
        <v>3.3648149093415199E-3</v>
      </c>
      <c r="U71" s="73">
        <v>4.9823889549041697E-2</v>
      </c>
      <c r="V71" s="72">
        <v>345969.59379206598</v>
      </c>
      <c r="W71" s="73">
        <v>1.9773454177683301E-2</v>
      </c>
      <c r="X71" s="73">
        <v>0.43193230068062199</v>
      </c>
      <c r="Y71" s="72">
        <v>456330.667511284</v>
      </c>
      <c r="Z71" s="73">
        <v>1.12253929863716E-2</v>
      </c>
      <c r="AA71" s="73">
        <v>0.187111524366913</v>
      </c>
      <c r="AB71" s="72">
        <v>687148.62617784506</v>
      </c>
      <c r="AC71" s="73">
        <v>1.42418509085365E-2</v>
      </c>
      <c r="AD71" s="73">
        <v>0.26092055781482298</v>
      </c>
      <c r="AE71" s="72">
        <v>0</v>
      </c>
      <c r="AF71" s="74" t="s">
        <v>1047</v>
      </c>
      <c r="AG71" s="74" t="s">
        <v>1047</v>
      </c>
      <c r="AH71" s="74" t="s">
        <v>1047</v>
      </c>
      <c r="AI71" s="72">
        <v>50048.9271703673</v>
      </c>
      <c r="AJ71" s="74">
        <v>5.3394976503316302E-2</v>
      </c>
      <c r="AK71" s="74">
        <v>0.34179242126846698</v>
      </c>
      <c r="AL71" s="73">
        <v>1.2450373195804101</v>
      </c>
      <c r="AM71" s="72">
        <v>783.27463050455106</v>
      </c>
      <c r="AN71" s="73">
        <v>1.53607284170921</v>
      </c>
      <c r="AO71" s="73" t="s">
        <v>1047</v>
      </c>
      <c r="AP71" s="73">
        <v>144.16848114171199</v>
      </c>
      <c r="AQ71" s="72">
        <v>1590.37742839575</v>
      </c>
      <c r="AR71" s="73">
        <v>0.19724043239919201</v>
      </c>
      <c r="AS71" s="73" t="s">
        <v>1047</v>
      </c>
      <c r="AT71" s="73">
        <v>12.9548360805247</v>
      </c>
      <c r="AU71" s="72">
        <v>0</v>
      </c>
      <c r="AV71" s="73" t="s">
        <v>1047</v>
      </c>
      <c r="AW71" s="73" t="s">
        <v>1047</v>
      </c>
      <c r="AX71" s="73" t="s">
        <v>1047</v>
      </c>
      <c r="AY71" s="24"/>
      <c r="AZ71" s="24"/>
    </row>
    <row r="72" spans="1:52" ht="14.25" hidden="1" customHeight="1">
      <c r="A72" s="4">
        <v>67</v>
      </c>
      <c r="B72" s="24" t="s">
        <v>469</v>
      </c>
      <c r="C72" s="24" t="s">
        <v>470</v>
      </c>
      <c r="D72" s="24" t="s">
        <v>1048</v>
      </c>
      <c r="E72" s="24">
        <v>42.486566666666697</v>
      </c>
      <c r="F72" s="24">
        <v>3.1701999999999999</v>
      </c>
      <c r="G72" s="24" t="s">
        <v>1049</v>
      </c>
      <c r="H72" s="24">
        <v>42.478666666666697</v>
      </c>
      <c r="I72" s="24">
        <v>3.1695333333333302</v>
      </c>
      <c r="J72" s="24" t="s">
        <v>1044</v>
      </c>
      <c r="K72" s="24" t="s">
        <v>1045</v>
      </c>
      <c r="L72" s="70">
        <v>3</v>
      </c>
      <c r="M72" s="71">
        <v>2</v>
      </c>
      <c r="N72" s="70">
        <v>4</v>
      </c>
      <c r="O72" s="24" t="s">
        <v>1050</v>
      </c>
      <c r="P72" s="70">
        <v>17.5</v>
      </c>
      <c r="Q72" s="70">
        <v>17</v>
      </c>
      <c r="R72" s="70">
        <v>38</v>
      </c>
      <c r="S72" s="72">
        <v>6407078.94528466</v>
      </c>
      <c r="T72" s="73">
        <v>3.3648149093415199E-3</v>
      </c>
      <c r="U72" s="73">
        <v>4.9823889549041697E-2</v>
      </c>
      <c r="V72" s="72">
        <v>345969.59379206598</v>
      </c>
      <c r="W72" s="73">
        <v>1.9773454177683301E-2</v>
      </c>
      <c r="X72" s="73">
        <v>0.43193230068062199</v>
      </c>
      <c r="Y72" s="72">
        <v>456330.667511284</v>
      </c>
      <c r="Z72" s="73">
        <v>1.12253929863716E-2</v>
      </c>
      <c r="AA72" s="73">
        <v>0.187111524366913</v>
      </c>
      <c r="AB72" s="72">
        <v>687148.62617784506</v>
      </c>
      <c r="AC72" s="73">
        <v>1.42418509085365E-2</v>
      </c>
      <c r="AD72" s="73">
        <v>0.26092055781482298</v>
      </c>
      <c r="AE72" s="72">
        <v>0</v>
      </c>
      <c r="AF72" s="74" t="s">
        <v>1047</v>
      </c>
      <c r="AG72" s="74" t="s">
        <v>1047</v>
      </c>
      <c r="AH72" s="74" t="s">
        <v>1047</v>
      </c>
      <c r="AI72" s="72">
        <v>50048.9271703673</v>
      </c>
      <c r="AJ72" s="74">
        <v>5.3394976503316302E-2</v>
      </c>
      <c r="AK72" s="74">
        <v>0.34179242126846698</v>
      </c>
      <c r="AL72" s="73">
        <v>1.2450373195804101</v>
      </c>
      <c r="AM72" s="72">
        <v>783.27463050455106</v>
      </c>
      <c r="AN72" s="73">
        <v>1.53607284170921</v>
      </c>
      <c r="AO72" s="73" t="s">
        <v>1047</v>
      </c>
      <c r="AP72" s="73">
        <v>144.16848114171199</v>
      </c>
      <c r="AQ72" s="72">
        <v>1590.37742839575</v>
      </c>
      <c r="AR72" s="73">
        <v>0.19724043239919201</v>
      </c>
      <c r="AS72" s="73" t="s">
        <v>1047</v>
      </c>
      <c r="AT72" s="73">
        <v>12.9548360805247</v>
      </c>
      <c r="AU72" s="72">
        <v>0</v>
      </c>
      <c r="AV72" s="73" t="s">
        <v>1047</v>
      </c>
      <c r="AW72" s="73" t="s">
        <v>1047</v>
      </c>
      <c r="AX72" s="73" t="s">
        <v>1047</v>
      </c>
      <c r="AY72" s="24"/>
      <c r="AZ72" s="24"/>
    </row>
    <row r="73" spans="1:52" ht="14.25" hidden="1" customHeight="1">
      <c r="A73" s="4">
        <v>68</v>
      </c>
      <c r="B73" s="24" t="s">
        <v>475</v>
      </c>
      <c r="C73" s="24" t="s">
        <v>476</v>
      </c>
      <c r="D73" s="24" t="s">
        <v>1048</v>
      </c>
      <c r="E73" s="24">
        <v>42.486566666666697</v>
      </c>
      <c r="F73" s="24">
        <v>3.1701999999999999</v>
      </c>
      <c r="G73" s="24" t="s">
        <v>1049</v>
      </c>
      <c r="H73" s="24">
        <v>42.478666666666697</v>
      </c>
      <c r="I73" s="24">
        <v>3.1695333333333302</v>
      </c>
      <c r="J73" s="24" t="s">
        <v>1044</v>
      </c>
      <c r="K73" s="24" t="s">
        <v>1045</v>
      </c>
      <c r="L73" s="70">
        <v>3</v>
      </c>
      <c r="M73" s="71">
        <v>2</v>
      </c>
      <c r="N73" s="70">
        <v>4</v>
      </c>
      <c r="O73" s="24" t="s">
        <v>1050</v>
      </c>
      <c r="P73" s="70">
        <v>17.5</v>
      </c>
      <c r="Q73" s="70">
        <v>17</v>
      </c>
      <c r="R73" s="70">
        <v>38</v>
      </c>
      <c r="S73" s="72">
        <v>6407078.94528466</v>
      </c>
      <c r="T73" s="73">
        <v>3.3648149093415199E-3</v>
      </c>
      <c r="U73" s="73">
        <v>4.9823889549041697E-2</v>
      </c>
      <c r="V73" s="72">
        <v>345969.59379206598</v>
      </c>
      <c r="W73" s="73">
        <v>1.9773454177683301E-2</v>
      </c>
      <c r="X73" s="73">
        <v>0.43193230068062199</v>
      </c>
      <c r="Y73" s="72">
        <v>456330.667511284</v>
      </c>
      <c r="Z73" s="73">
        <v>1.12253929863716E-2</v>
      </c>
      <c r="AA73" s="73">
        <v>0.187111524366913</v>
      </c>
      <c r="AB73" s="72">
        <v>687148.62617784506</v>
      </c>
      <c r="AC73" s="73">
        <v>1.42418509085365E-2</v>
      </c>
      <c r="AD73" s="73">
        <v>0.26092055781482298</v>
      </c>
      <c r="AE73" s="72">
        <v>0</v>
      </c>
      <c r="AF73" s="74" t="s">
        <v>1047</v>
      </c>
      <c r="AG73" s="74" t="s">
        <v>1047</v>
      </c>
      <c r="AH73" s="74" t="s">
        <v>1047</v>
      </c>
      <c r="AI73" s="72">
        <v>50048.9271703673</v>
      </c>
      <c r="AJ73" s="74">
        <v>5.3394976503316302E-2</v>
      </c>
      <c r="AK73" s="74">
        <v>0.34179242126846698</v>
      </c>
      <c r="AL73" s="73">
        <v>1.2450373195804101</v>
      </c>
      <c r="AM73" s="72">
        <v>783.27463050455106</v>
      </c>
      <c r="AN73" s="73">
        <v>1.53607284170921</v>
      </c>
      <c r="AO73" s="73" t="s">
        <v>1047</v>
      </c>
      <c r="AP73" s="73">
        <v>144.16848114171199</v>
      </c>
      <c r="AQ73" s="72">
        <v>1590.37742839575</v>
      </c>
      <c r="AR73" s="73">
        <v>0.19724043239919201</v>
      </c>
      <c r="AS73" s="73" t="s">
        <v>1047</v>
      </c>
      <c r="AT73" s="73">
        <v>12.9548360805247</v>
      </c>
      <c r="AU73" s="72">
        <v>0</v>
      </c>
      <c r="AV73" s="73" t="s">
        <v>1047</v>
      </c>
      <c r="AW73" s="73" t="s">
        <v>1047</v>
      </c>
      <c r="AX73" s="73" t="s">
        <v>1047</v>
      </c>
      <c r="AY73" s="24"/>
      <c r="AZ73" s="24"/>
    </row>
    <row r="74" spans="1:52" ht="14.25" hidden="1" customHeight="1">
      <c r="A74" s="4">
        <v>69</v>
      </c>
      <c r="B74" s="24" t="s">
        <v>481</v>
      </c>
      <c r="C74" s="24" t="s">
        <v>482</v>
      </c>
      <c r="D74" s="24" t="s">
        <v>1048</v>
      </c>
      <c r="E74" s="24">
        <v>42.486566666666697</v>
      </c>
      <c r="F74" s="24">
        <v>3.1701999999999999</v>
      </c>
      <c r="G74" s="24" t="s">
        <v>1049</v>
      </c>
      <c r="H74" s="24">
        <v>42.478666666666697</v>
      </c>
      <c r="I74" s="24">
        <v>3.1695333333333302</v>
      </c>
      <c r="J74" s="24" t="s">
        <v>1044</v>
      </c>
      <c r="K74" s="24" t="s">
        <v>1045</v>
      </c>
      <c r="L74" s="70">
        <v>3</v>
      </c>
      <c r="M74" s="71">
        <v>2</v>
      </c>
      <c r="N74" s="70">
        <v>4</v>
      </c>
      <c r="O74" s="24" t="s">
        <v>1050</v>
      </c>
      <c r="P74" s="70">
        <v>17.5</v>
      </c>
      <c r="Q74" s="70">
        <v>17</v>
      </c>
      <c r="R74" s="70">
        <v>38</v>
      </c>
      <c r="S74" s="72">
        <v>6407078.94528466</v>
      </c>
      <c r="T74" s="73">
        <v>3.3648149093415199E-3</v>
      </c>
      <c r="U74" s="73">
        <v>4.9823889549041697E-2</v>
      </c>
      <c r="V74" s="72">
        <v>345969.59379206598</v>
      </c>
      <c r="W74" s="73">
        <v>1.9773454177683301E-2</v>
      </c>
      <c r="X74" s="73">
        <v>0.43193230068062199</v>
      </c>
      <c r="Y74" s="72">
        <v>456330.667511284</v>
      </c>
      <c r="Z74" s="73">
        <v>1.12253929863716E-2</v>
      </c>
      <c r="AA74" s="73">
        <v>0.187111524366913</v>
      </c>
      <c r="AB74" s="72">
        <v>687148.62617784506</v>
      </c>
      <c r="AC74" s="73">
        <v>1.42418509085365E-2</v>
      </c>
      <c r="AD74" s="73">
        <v>0.26092055781482298</v>
      </c>
      <c r="AE74" s="72">
        <v>0</v>
      </c>
      <c r="AF74" s="74" t="s">
        <v>1047</v>
      </c>
      <c r="AG74" s="74" t="s">
        <v>1047</v>
      </c>
      <c r="AH74" s="74" t="s">
        <v>1047</v>
      </c>
      <c r="AI74" s="72">
        <v>50048.9271703673</v>
      </c>
      <c r="AJ74" s="74">
        <v>5.3394976503316302E-2</v>
      </c>
      <c r="AK74" s="74">
        <v>0.34179242126846698</v>
      </c>
      <c r="AL74" s="73">
        <v>1.2450373195804101</v>
      </c>
      <c r="AM74" s="72">
        <v>783.27463050455106</v>
      </c>
      <c r="AN74" s="73">
        <v>1.53607284170921</v>
      </c>
      <c r="AO74" s="73" t="s">
        <v>1047</v>
      </c>
      <c r="AP74" s="73">
        <v>144.16848114171199</v>
      </c>
      <c r="AQ74" s="72">
        <v>1590.37742839575</v>
      </c>
      <c r="AR74" s="73">
        <v>0.19724043239919201</v>
      </c>
      <c r="AS74" s="73" t="s">
        <v>1047</v>
      </c>
      <c r="AT74" s="73">
        <v>12.9548360805247</v>
      </c>
      <c r="AU74" s="72">
        <v>0</v>
      </c>
      <c r="AV74" s="73" t="s">
        <v>1047</v>
      </c>
      <c r="AW74" s="73" t="s">
        <v>1047</v>
      </c>
      <c r="AX74" s="73" t="s">
        <v>1047</v>
      </c>
      <c r="AY74" s="24"/>
      <c r="AZ74" s="24"/>
    </row>
    <row r="75" spans="1:52" ht="14.25" hidden="1" customHeight="1">
      <c r="A75" s="4">
        <v>70</v>
      </c>
      <c r="B75" s="24" t="s">
        <v>487</v>
      </c>
      <c r="C75" s="24" t="s">
        <v>488</v>
      </c>
      <c r="D75" s="24" t="s">
        <v>1048</v>
      </c>
      <c r="E75" s="24">
        <v>42.486566666666697</v>
      </c>
      <c r="F75" s="24">
        <v>3.1701999999999999</v>
      </c>
      <c r="G75" s="24" t="s">
        <v>1049</v>
      </c>
      <c r="H75" s="24">
        <v>42.478666666666697</v>
      </c>
      <c r="I75" s="24">
        <v>3.1695333333333302</v>
      </c>
      <c r="J75" s="24" t="s">
        <v>1044</v>
      </c>
      <c r="K75" s="24" t="s">
        <v>1045</v>
      </c>
      <c r="L75" s="70">
        <v>3</v>
      </c>
      <c r="M75" s="71">
        <v>2</v>
      </c>
      <c r="N75" s="70">
        <v>4</v>
      </c>
      <c r="O75" s="24" t="s">
        <v>1050</v>
      </c>
      <c r="P75" s="70">
        <v>17.5</v>
      </c>
      <c r="Q75" s="70">
        <v>17</v>
      </c>
      <c r="R75" s="70">
        <v>38</v>
      </c>
      <c r="S75" s="72">
        <v>6407078.94528466</v>
      </c>
      <c r="T75" s="73">
        <v>3.3648149093415199E-3</v>
      </c>
      <c r="U75" s="73">
        <v>4.9823889549041697E-2</v>
      </c>
      <c r="V75" s="72">
        <v>345969.59379206598</v>
      </c>
      <c r="W75" s="73">
        <v>1.9773454177683301E-2</v>
      </c>
      <c r="X75" s="73">
        <v>0.43193230068062199</v>
      </c>
      <c r="Y75" s="72">
        <v>456330.667511284</v>
      </c>
      <c r="Z75" s="73">
        <v>1.12253929863716E-2</v>
      </c>
      <c r="AA75" s="73">
        <v>0.187111524366913</v>
      </c>
      <c r="AB75" s="72">
        <v>687148.62617784506</v>
      </c>
      <c r="AC75" s="73">
        <v>1.42418509085365E-2</v>
      </c>
      <c r="AD75" s="73">
        <v>0.26092055781482298</v>
      </c>
      <c r="AE75" s="72">
        <v>0</v>
      </c>
      <c r="AF75" s="74" t="s">
        <v>1047</v>
      </c>
      <c r="AG75" s="74" t="s">
        <v>1047</v>
      </c>
      <c r="AH75" s="74" t="s">
        <v>1047</v>
      </c>
      <c r="AI75" s="72">
        <v>50048.9271703673</v>
      </c>
      <c r="AJ75" s="74">
        <v>5.3394976503316302E-2</v>
      </c>
      <c r="AK75" s="74">
        <v>0.34179242126846698</v>
      </c>
      <c r="AL75" s="73">
        <v>1.2450373195804101</v>
      </c>
      <c r="AM75" s="72">
        <v>783.27463050455106</v>
      </c>
      <c r="AN75" s="73">
        <v>1.53607284170921</v>
      </c>
      <c r="AO75" s="73" t="s">
        <v>1047</v>
      </c>
      <c r="AP75" s="73">
        <v>144.16848114171199</v>
      </c>
      <c r="AQ75" s="72">
        <v>1590.37742839575</v>
      </c>
      <c r="AR75" s="73">
        <v>0.19724043239919201</v>
      </c>
      <c r="AS75" s="73" t="s">
        <v>1047</v>
      </c>
      <c r="AT75" s="73">
        <v>12.9548360805247</v>
      </c>
      <c r="AU75" s="72">
        <v>0</v>
      </c>
      <c r="AV75" s="73" t="s">
        <v>1047</v>
      </c>
      <c r="AW75" s="73" t="s">
        <v>1047</v>
      </c>
      <c r="AX75" s="73" t="s">
        <v>1047</v>
      </c>
      <c r="AY75" s="24"/>
      <c r="AZ75" s="24"/>
    </row>
    <row r="76" spans="1:52" ht="14.25" hidden="1" customHeight="1">
      <c r="A76" s="4">
        <v>71</v>
      </c>
      <c r="B76" s="24" t="s">
        <v>493</v>
      </c>
      <c r="C76" s="24" t="s">
        <v>494</v>
      </c>
      <c r="D76" s="24" t="s">
        <v>1048</v>
      </c>
      <c r="E76" s="24">
        <v>42.486566666666697</v>
      </c>
      <c r="F76" s="24">
        <v>3.1701999999999999</v>
      </c>
      <c r="G76" s="24" t="s">
        <v>1049</v>
      </c>
      <c r="H76" s="24">
        <v>42.478666666666697</v>
      </c>
      <c r="I76" s="24">
        <v>3.1695333333333302</v>
      </c>
      <c r="J76" s="24" t="s">
        <v>1044</v>
      </c>
      <c r="K76" s="24" t="s">
        <v>1045</v>
      </c>
      <c r="L76" s="70">
        <v>3</v>
      </c>
      <c r="M76" s="71">
        <v>2</v>
      </c>
      <c r="N76" s="70">
        <v>4</v>
      </c>
      <c r="O76" s="24" t="s">
        <v>1050</v>
      </c>
      <c r="P76" s="70">
        <v>17.5</v>
      </c>
      <c r="Q76" s="70">
        <v>17</v>
      </c>
      <c r="R76" s="70">
        <v>38</v>
      </c>
      <c r="S76" s="72">
        <v>6407078.94528466</v>
      </c>
      <c r="T76" s="73">
        <v>3.3648149093415199E-3</v>
      </c>
      <c r="U76" s="73">
        <v>4.9823889549041697E-2</v>
      </c>
      <c r="V76" s="72">
        <v>345969.59379206598</v>
      </c>
      <c r="W76" s="73">
        <v>1.9773454177683301E-2</v>
      </c>
      <c r="X76" s="73">
        <v>0.43193230068062199</v>
      </c>
      <c r="Y76" s="72">
        <v>456330.667511284</v>
      </c>
      <c r="Z76" s="73">
        <v>1.12253929863716E-2</v>
      </c>
      <c r="AA76" s="73">
        <v>0.187111524366913</v>
      </c>
      <c r="AB76" s="72">
        <v>687148.62617784506</v>
      </c>
      <c r="AC76" s="73">
        <v>1.42418509085365E-2</v>
      </c>
      <c r="AD76" s="73">
        <v>0.26092055781482298</v>
      </c>
      <c r="AE76" s="72">
        <v>0</v>
      </c>
      <c r="AF76" s="74" t="s">
        <v>1047</v>
      </c>
      <c r="AG76" s="74" t="s">
        <v>1047</v>
      </c>
      <c r="AH76" s="74" t="s">
        <v>1047</v>
      </c>
      <c r="AI76" s="72">
        <v>50048.9271703673</v>
      </c>
      <c r="AJ76" s="74">
        <v>5.3394976503316302E-2</v>
      </c>
      <c r="AK76" s="74">
        <v>0.34179242126846698</v>
      </c>
      <c r="AL76" s="73">
        <v>1.2450373195804101</v>
      </c>
      <c r="AM76" s="72">
        <v>783.27463050455106</v>
      </c>
      <c r="AN76" s="73">
        <v>1.53607284170921</v>
      </c>
      <c r="AO76" s="73" t="s">
        <v>1047</v>
      </c>
      <c r="AP76" s="73">
        <v>144.16848114171199</v>
      </c>
      <c r="AQ76" s="72">
        <v>1590.37742839575</v>
      </c>
      <c r="AR76" s="73">
        <v>0.19724043239919201</v>
      </c>
      <c r="AS76" s="73" t="s">
        <v>1047</v>
      </c>
      <c r="AT76" s="73">
        <v>12.9548360805247</v>
      </c>
      <c r="AU76" s="72">
        <v>0</v>
      </c>
      <c r="AV76" s="73" t="s">
        <v>1047</v>
      </c>
      <c r="AW76" s="73" t="s">
        <v>1047</v>
      </c>
      <c r="AX76" s="73" t="s">
        <v>1047</v>
      </c>
      <c r="AY76" s="24"/>
      <c r="AZ76" s="24"/>
    </row>
    <row r="77" spans="1:52" ht="14.25" hidden="1" customHeight="1">
      <c r="A77" s="4">
        <v>72</v>
      </c>
      <c r="B77" s="24" t="s">
        <v>499</v>
      </c>
      <c r="C77" s="24" t="s">
        <v>500</v>
      </c>
      <c r="D77" s="24" t="s">
        <v>1048</v>
      </c>
      <c r="E77" s="24">
        <v>42.486566666666697</v>
      </c>
      <c r="F77" s="24">
        <v>3.1701999999999999</v>
      </c>
      <c r="G77" s="24" t="s">
        <v>1049</v>
      </c>
      <c r="H77" s="24">
        <v>42.478666666666697</v>
      </c>
      <c r="I77" s="24">
        <v>3.1695333333333302</v>
      </c>
      <c r="J77" s="24" t="s">
        <v>1044</v>
      </c>
      <c r="K77" s="24" t="s">
        <v>1045</v>
      </c>
      <c r="L77" s="70">
        <v>3</v>
      </c>
      <c r="M77" s="71">
        <v>2</v>
      </c>
      <c r="N77" s="70">
        <v>4</v>
      </c>
      <c r="O77" s="24" t="s">
        <v>1050</v>
      </c>
      <c r="P77" s="70">
        <v>17.5</v>
      </c>
      <c r="Q77" s="70">
        <v>17</v>
      </c>
      <c r="R77" s="70">
        <v>38</v>
      </c>
      <c r="S77" s="72">
        <v>6407078.94528466</v>
      </c>
      <c r="T77" s="73">
        <v>3.3648149093415199E-3</v>
      </c>
      <c r="U77" s="73">
        <v>4.9823889549041697E-2</v>
      </c>
      <c r="V77" s="72">
        <v>345969.59379206598</v>
      </c>
      <c r="W77" s="73">
        <v>1.9773454177683301E-2</v>
      </c>
      <c r="X77" s="73">
        <v>0.43193230068062199</v>
      </c>
      <c r="Y77" s="72">
        <v>456330.667511284</v>
      </c>
      <c r="Z77" s="73">
        <v>1.12253929863716E-2</v>
      </c>
      <c r="AA77" s="73">
        <v>0.187111524366913</v>
      </c>
      <c r="AB77" s="72">
        <v>687148.62617784506</v>
      </c>
      <c r="AC77" s="73">
        <v>1.42418509085365E-2</v>
      </c>
      <c r="AD77" s="73">
        <v>0.26092055781482298</v>
      </c>
      <c r="AE77" s="72">
        <v>0</v>
      </c>
      <c r="AF77" s="74" t="s">
        <v>1047</v>
      </c>
      <c r="AG77" s="74" t="s">
        <v>1047</v>
      </c>
      <c r="AH77" s="74" t="s">
        <v>1047</v>
      </c>
      <c r="AI77" s="72">
        <v>50048.9271703673</v>
      </c>
      <c r="AJ77" s="74">
        <v>5.3394976503316302E-2</v>
      </c>
      <c r="AK77" s="74">
        <v>0.34179242126846698</v>
      </c>
      <c r="AL77" s="73">
        <v>1.2450373195804101</v>
      </c>
      <c r="AM77" s="72">
        <v>783.27463050455106</v>
      </c>
      <c r="AN77" s="73">
        <v>1.53607284170921</v>
      </c>
      <c r="AO77" s="73" t="s">
        <v>1047</v>
      </c>
      <c r="AP77" s="73">
        <v>144.16848114171199</v>
      </c>
      <c r="AQ77" s="72">
        <v>1590.37742839575</v>
      </c>
      <c r="AR77" s="73">
        <v>0.19724043239919201</v>
      </c>
      <c r="AS77" s="73" t="s">
        <v>1047</v>
      </c>
      <c r="AT77" s="73">
        <v>12.9548360805247</v>
      </c>
      <c r="AU77" s="72">
        <v>0</v>
      </c>
      <c r="AV77" s="73" t="s">
        <v>1047</v>
      </c>
      <c r="AW77" s="73" t="s">
        <v>1047</v>
      </c>
      <c r="AX77" s="73" t="s">
        <v>1047</v>
      </c>
      <c r="AY77" s="24"/>
      <c r="AZ77" s="24"/>
    </row>
    <row r="78" spans="1:52" ht="14.25" hidden="1" customHeight="1">
      <c r="A78" s="4">
        <v>73</v>
      </c>
      <c r="B78" s="24" t="s">
        <v>505</v>
      </c>
      <c r="C78" s="24" t="s">
        <v>506</v>
      </c>
      <c r="D78" s="24" t="s">
        <v>1048</v>
      </c>
      <c r="E78" s="24">
        <v>42.486566666666697</v>
      </c>
      <c r="F78" s="24">
        <v>3.1701999999999999</v>
      </c>
      <c r="G78" s="24" t="s">
        <v>1049</v>
      </c>
      <c r="H78" s="24">
        <v>42.478666666666697</v>
      </c>
      <c r="I78" s="24">
        <v>3.1695333333333302</v>
      </c>
      <c r="J78" s="24" t="s">
        <v>1044</v>
      </c>
      <c r="K78" s="24" t="s">
        <v>1045</v>
      </c>
      <c r="L78" s="70">
        <v>3</v>
      </c>
      <c r="M78" s="71">
        <v>2</v>
      </c>
      <c r="N78" s="70">
        <v>4</v>
      </c>
      <c r="O78" s="24" t="s">
        <v>1050</v>
      </c>
      <c r="P78" s="70">
        <v>17.5</v>
      </c>
      <c r="Q78" s="70">
        <v>17</v>
      </c>
      <c r="R78" s="70">
        <v>38</v>
      </c>
      <c r="S78" s="72">
        <v>6407078.94528466</v>
      </c>
      <c r="T78" s="73">
        <v>3.3648149093415199E-3</v>
      </c>
      <c r="U78" s="73">
        <v>4.9823889549041697E-2</v>
      </c>
      <c r="V78" s="72">
        <v>345969.59379206598</v>
      </c>
      <c r="W78" s="73">
        <v>1.9773454177683301E-2</v>
      </c>
      <c r="X78" s="73">
        <v>0.43193230068062199</v>
      </c>
      <c r="Y78" s="72">
        <v>456330.667511284</v>
      </c>
      <c r="Z78" s="73">
        <v>1.12253929863716E-2</v>
      </c>
      <c r="AA78" s="73">
        <v>0.187111524366913</v>
      </c>
      <c r="AB78" s="72">
        <v>687148.62617784506</v>
      </c>
      <c r="AC78" s="73">
        <v>1.42418509085365E-2</v>
      </c>
      <c r="AD78" s="73">
        <v>0.26092055781482298</v>
      </c>
      <c r="AE78" s="72">
        <v>0</v>
      </c>
      <c r="AF78" s="74" t="s">
        <v>1047</v>
      </c>
      <c r="AG78" s="74" t="s">
        <v>1047</v>
      </c>
      <c r="AH78" s="74" t="s">
        <v>1047</v>
      </c>
      <c r="AI78" s="72">
        <v>50048.9271703673</v>
      </c>
      <c r="AJ78" s="74">
        <v>5.3394976503316302E-2</v>
      </c>
      <c r="AK78" s="74">
        <v>0.34179242126846698</v>
      </c>
      <c r="AL78" s="73">
        <v>1.2450373195804101</v>
      </c>
      <c r="AM78" s="72">
        <v>783.27463050455106</v>
      </c>
      <c r="AN78" s="73">
        <v>1.53607284170921</v>
      </c>
      <c r="AO78" s="73" t="s">
        <v>1047</v>
      </c>
      <c r="AP78" s="73">
        <v>144.16848114171199</v>
      </c>
      <c r="AQ78" s="72">
        <v>1590.37742839575</v>
      </c>
      <c r="AR78" s="73">
        <v>0.19724043239919201</v>
      </c>
      <c r="AS78" s="73" t="s">
        <v>1047</v>
      </c>
      <c r="AT78" s="73">
        <v>12.9548360805247</v>
      </c>
      <c r="AU78" s="72">
        <v>0</v>
      </c>
      <c r="AV78" s="73" t="s">
        <v>1047</v>
      </c>
      <c r="AW78" s="73" t="s">
        <v>1047</v>
      </c>
      <c r="AX78" s="73" t="s">
        <v>1047</v>
      </c>
      <c r="AY78" s="24"/>
      <c r="AZ78" s="24"/>
    </row>
    <row r="79" spans="1:52" ht="14.25" hidden="1" customHeight="1">
      <c r="A79" s="4">
        <v>74</v>
      </c>
      <c r="B79" s="24" t="s">
        <v>511</v>
      </c>
      <c r="C79" s="24" t="s">
        <v>512</v>
      </c>
      <c r="D79" s="24" t="s">
        <v>1048</v>
      </c>
      <c r="E79" s="24">
        <v>42.486566666666697</v>
      </c>
      <c r="F79" s="24">
        <v>3.1701999999999999</v>
      </c>
      <c r="G79" s="24" t="s">
        <v>1049</v>
      </c>
      <c r="H79" s="24">
        <v>42.478666666666697</v>
      </c>
      <c r="I79" s="24">
        <v>3.1695333333333302</v>
      </c>
      <c r="J79" s="24" t="s">
        <v>1044</v>
      </c>
      <c r="K79" s="24" t="s">
        <v>1045</v>
      </c>
      <c r="L79" s="70">
        <v>3</v>
      </c>
      <c r="M79" s="71">
        <v>2</v>
      </c>
      <c r="N79" s="70">
        <v>4</v>
      </c>
      <c r="O79" s="24" t="s">
        <v>1050</v>
      </c>
      <c r="P79" s="70">
        <v>17.5</v>
      </c>
      <c r="Q79" s="70">
        <v>17</v>
      </c>
      <c r="R79" s="70">
        <v>38</v>
      </c>
      <c r="S79" s="72">
        <v>6407078.94528466</v>
      </c>
      <c r="T79" s="73">
        <v>3.3648149093415199E-3</v>
      </c>
      <c r="U79" s="73">
        <v>4.9823889549041697E-2</v>
      </c>
      <c r="V79" s="72">
        <v>345969.59379206598</v>
      </c>
      <c r="W79" s="73">
        <v>1.9773454177683301E-2</v>
      </c>
      <c r="X79" s="73">
        <v>0.43193230068062199</v>
      </c>
      <c r="Y79" s="72">
        <v>456330.667511284</v>
      </c>
      <c r="Z79" s="73">
        <v>1.12253929863716E-2</v>
      </c>
      <c r="AA79" s="73">
        <v>0.187111524366913</v>
      </c>
      <c r="AB79" s="72">
        <v>687148.62617784506</v>
      </c>
      <c r="AC79" s="73">
        <v>1.42418509085365E-2</v>
      </c>
      <c r="AD79" s="73">
        <v>0.26092055781482298</v>
      </c>
      <c r="AE79" s="72">
        <v>0</v>
      </c>
      <c r="AF79" s="74" t="s">
        <v>1047</v>
      </c>
      <c r="AG79" s="74" t="s">
        <v>1047</v>
      </c>
      <c r="AH79" s="74" t="s">
        <v>1047</v>
      </c>
      <c r="AI79" s="72">
        <v>50048.9271703673</v>
      </c>
      <c r="AJ79" s="74">
        <v>5.3394976503316302E-2</v>
      </c>
      <c r="AK79" s="74">
        <v>0.34179242126846698</v>
      </c>
      <c r="AL79" s="73">
        <v>1.2450373195804101</v>
      </c>
      <c r="AM79" s="72">
        <v>783.27463050455106</v>
      </c>
      <c r="AN79" s="73">
        <v>1.53607284170921</v>
      </c>
      <c r="AO79" s="73" t="s">
        <v>1047</v>
      </c>
      <c r="AP79" s="73">
        <v>144.16848114171199</v>
      </c>
      <c r="AQ79" s="72">
        <v>1590.37742839575</v>
      </c>
      <c r="AR79" s="73">
        <v>0.19724043239919201</v>
      </c>
      <c r="AS79" s="73" t="s">
        <v>1047</v>
      </c>
      <c r="AT79" s="73">
        <v>12.9548360805247</v>
      </c>
      <c r="AU79" s="72">
        <v>0</v>
      </c>
      <c r="AV79" s="73" t="s">
        <v>1047</v>
      </c>
      <c r="AW79" s="73" t="s">
        <v>1047</v>
      </c>
      <c r="AX79" s="73" t="s">
        <v>1047</v>
      </c>
      <c r="AY79" s="24"/>
      <c r="AZ79" s="24"/>
    </row>
    <row r="80" spans="1:52" ht="14.25" hidden="1" customHeight="1">
      <c r="A80" s="4">
        <v>75</v>
      </c>
      <c r="B80" s="24" t="s">
        <v>517</v>
      </c>
      <c r="C80" s="24" t="s">
        <v>518</v>
      </c>
      <c r="D80" s="24" t="s">
        <v>1048</v>
      </c>
      <c r="E80" s="24">
        <v>42.486566666666697</v>
      </c>
      <c r="F80" s="24">
        <v>3.1701999999999999</v>
      </c>
      <c r="G80" s="24" t="s">
        <v>1049</v>
      </c>
      <c r="H80" s="24">
        <v>42.478666666666697</v>
      </c>
      <c r="I80" s="24">
        <v>3.1695333333333302</v>
      </c>
      <c r="J80" s="24" t="s">
        <v>1044</v>
      </c>
      <c r="K80" s="24" t="s">
        <v>1045</v>
      </c>
      <c r="L80" s="70">
        <v>3</v>
      </c>
      <c r="M80" s="71">
        <v>2</v>
      </c>
      <c r="N80" s="70">
        <v>4</v>
      </c>
      <c r="O80" s="24" t="s">
        <v>1050</v>
      </c>
      <c r="P80" s="70">
        <v>17.5</v>
      </c>
      <c r="Q80" s="70">
        <v>17</v>
      </c>
      <c r="R80" s="70">
        <v>38</v>
      </c>
      <c r="S80" s="72">
        <v>6407078.94528466</v>
      </c>
      <c r="T80" s="73">
        <v>3.3648149093415199E-3</v>
      </c>
      <c r="U80" s="73">
        <v>4.9823889549041697E-2</v>
      </c>
      <c r="V80" s="72">
        <v>345969.59379206598</v>
      </c>
      <c r="W80" s="73">
        <v>1.9773454177683301E-2</v>
      </c>
      <c r="X80" s="73">
        <v>0.43193230068062199</v>
      </c>
      <c r="Y80" s="72">
        <v>456330.667511284</v>
      </c>
      <c r="Z80" s="73">
        <v>1.12253929863716E-2</v>
      </c>
      <c r="AA80" s="73">
        <v>0.187111524366913</v>
      </c>
      <c r="AB80" s="72">
        <v>687148.62617784506</v>
      </c>
      <c r="AC80" s="73">
        <v>1.42418509085365E-2</v>
      </c>
      <c r="AD80" s="73">
        <v>0.26092055781482298</v>
      </c>
      <c r="AE80" s="72">
        <v>0</v>
      </c>
      <c r="AF80" s="74" t="s">
        <v>1047</v>
      </c>
      <c r="AG80" s="74" t="s">
        <v>1047</v>
      </c>
      <c r="AH80" s="74" t="s">
        <v>1047</v>
      </c>
      <c r="AI80" s="72">
        <v>50048.9271703673</v>
      </c>
      <c r="AJ80" s="74">
        <v>5.3394976503316302E-2</v>
      </c>
      <c r="AK80" s="74">
        <v>0.34179242126846698</v>
      </c>
      <c r="AL80" s="73">
        <v>1.2450373195804101</v>
      </c>
      <c r="AM80" s="72">
        <v>783.27463050455106</v>
      </c>
      <c r="AN80" s="73">
        <v>1.53607284170921</v>
      </c>
      <c r="AO80" s="73" t="s">
        <v>1047</v>
      </c>
      <c r="AP80" s="73">
        <v>144.16848114171199</v>
      </c>
      <c r="AQ80" s="72">
        <v>1590.37742839575</v>
      </c>
      <c r="AR80" s="73">
        <v>0.19724043239919201</v>
      </c>
      <c r="AS80" s="73" t="s">
        <v>1047</v>
      </c>
      <c r="AT80" s="73">
        <v>12.9548360805247</v>
      </c>
      <c r="AU80" s="72">
        <v>0</v>
      </c>
      <c r="AV80" s="73" t="s">
        <v>1047</v>
      </c>
      <c r="AW80" s="73" t="s">
        <v>1047</v>
      </c>
      <c r="AX80" s="73" t="s">
        <v>1047</v>
      </c>
      <c r="AY80" s="24"/>
      <c r="AZ80" s="24"/>
    </row>
    <row r="81" spans="1:52" ht="14.25" hidden="1" customHeight="1">
      <c r="A81" s="4">
        <v>76</v>
      </c>
      <c r="B81" s="15" t="s">
        <v>523</v>
      </c>
      <c r="C81" s="15" t="s">
        <v>524</v>
      </c>
      <c r="D81" s="15" t="s">
        <v>1048</v>
      </c>
      <c r="E81" s="15">
        <v>42.486566666666697</v>
      </c>
      <c r="F81" s="15">
        <v>3.1701999999999999</v>
      </c>
      <c r="G81" s="15" t="s">
        <v>1049</v>
      </c>
      <c r="H81" s="15">
        <v>42.478666666666697</v>
      </c>
      <c r="I81" s="15">
        <v>3.1695333333333302</v>
      </c>
      <c r="J81" s="15" t="s">
        <v>1044</v>
      </c>
      <c r="K81" s="15" t="s">
        <v>1045</v>
      </c>
      <c r="L81" s="80">
        <v>3</v>
      </c>
      <c r="M81" s="81">
        <v>2</v>
      </c>
      <c r="N81" s="80">
        <v>4</v>
      </c>
      <c r="O81" s="15" t="s">
        <v>1050</v>
      </c>
      <c r="P81" s="80">
        <v>17.5</v>
      </c>
      <c r="Q81" s="80">
        <v>17</v>
      </c>
      <c r="R81" s="80">
        <v>38</v>
      </c>
      <c r="S81" s="82">
        <v>6407078.94528466</v>
      </c>
      <c r="T81" s="59">
        <v>3.3648149093415199E-3</v>
      </c>
      <c r="U81" s="59">
        <v>4.9823889549041697E-2</v>
      </c>
      <c r="V81" s="82">
        <v>345969.59379206598</v>
      </c>
      <c r="W81" s="59">
        <v>1.9773454177683301E-2</v>
      </c>
      <c r="X81" s="59">
        <v>0.43193230068062199</v>
      </c>
      <c r="Y81" s="82">
        <v>456330.667511284</v>
      </c>
      <c r="Z81" s="59">
        <v>1.12253929863716E-2</v>
      </c>
      <c r="AA81" s="59">
        <v>0.187111524366913</v>
      </c>
      <c r="AB81" s="82">
        <v>687148.62617784506</v>
      </c>
      <c r="AC81" s="59">
        <v>1.42418509085365E-2</v>
      </c>
      <c r="AD81" s="59">
        <v>0.26092055781482298</v>
      </c>
      <c r="AE81" s="82">
        <v>0</v>
      </c>
      <c r="AF81" s="83" t="s">
        <v>1047</v>
      </c>
      <c r="AG81" s="83" t="s">
        <v>1047</v>
      </c>
      <c r="AH81" s="83" t="s">
        <v>1047</v>
      </c>
      <c r="AI81" s="82">
        <v>50048.9271703673</v>
      </c>
      <c r="AJ81" s="83">
        <v>5.3394976503316302E-2</v>
      </c>
      <c r="AK81" s="83">
        <v>0.34179242126846698</v>
      </c>
      <c r="AL81" s="59">
        <v>1.2450373195804101</v>
      </c>
      <c r="AM81" s="82">
        <v>783.27463050455106</v>
      </c>
      <c r="AN81" s="59">
        <v>1.53607284170921</v>
      </c>
      <c r="AO81" s="59" t="s">
        <v>1047</v>
      </c>
      <c r="AP81" s="59">
        <v>144.16848114171199</v>
      </c>
      <c r="AQ81" s="82">
        <v>1590.37742839575</v>
      </c>
      <c r="AR81" s="59">
        <v>0.19724043239919201</v>
      </c>
      <c r="AS81" s="59" t="s">
        <v>1047</v>
      </c>
      <c r="AT81" s="59">
        <v>12.9548360805247</v>
      </c>
      <c r="AU81" s="82">
        <v>0</v>
      </c>
      <c r="AV81" s="59" t="s">
        <v>1047</v>
      </c>
      <c r="AW81" s="59" t="s">
        <v>1047</v>
      </c>
      <c r="AX81" s="59" t="s">
        <v>1047</v>
      </c>
      <c r="AY81" s="15"/>
      <c r="AZ81" s="15"/>
    </row>
    <row r="82" spans="1:52" ht="14.25" hidden="1" customHeight="1">
      <c r="A82" s="4">
        <v>77</v>
      </c>
      <c r="B82" s="12" t="s">
        <v>528</v>
      </c>
      <c r="C82" s="12" t="s">
        <v>529</v>
      </c>
      <c r="D82" s="12" t="s">
        <v>1048</v>
      </c>
      <c r="E82" s="12">
        <v>42.486566666666697</v>
      </c>
      <c r="F82" s="12">
        <v>3.1701999999999999</v>
      </c>
      <c r="G82" s="12" t="s">
        <v>1049</v>
      </c>
      <c r="H82" s="12">
        <v>42.478666666666697</v>
      </c>
      <c r="I82" s="12">
        <v>3.1695333333333302</v>
      </c>
      <c r="J82" s="12" t="s">
        <v>1044</v>
      </c>
      <c r="K82" s="12" t="s">
        <v>1045</v>
      </c>
      <c r="L82" s="54">
        <v>3</v>
      </c>
      <c r="M82" s="55">
        <v>2</v>
      </c>
      <c r="N82" s="54">
        <v>4</v>
      </c>
      <c r="O82" s="12" t="s">
        <v>1050</v>
      </c>
      <c r="P82" s="54">
        <v>17.5</v>
      </c>
      <c r="Q82" s="54">
        <v>17</v>
      </c>
      <c r="R82" s="54">
        <v>38</v>
      </c>
      <c r="S82" s="56">
        <v>6407078.94528466</v>
      </c>
      <c r="T82" s="57">
        <v>3.3648149093415199E-3</v>
      </c>
      <c r="U82" s="57">
        <v>4.9823889549041697E-2</v>
      </c>
      <c r="V82" s="56">
        <v>345969.59379206598</v>
      </c>
      <c r="W82" s="57">
        <v>1.9773454177683301E-2</v>
      </c>
      <c r="X82" s="57">
        <v>0.43193230068062199</v>
      </c>
      <c r="Y82" s="56">
        <v>456330.667511284</v>
      </c>
      <c r="Z82" s="57">
        <v>1.12253929863716E-2</v>
      </c>
      <c r="AA82" s="57">
        <v>0.187111524366913</v>
      </c>
      <c r="AB82" s="56">
        <v>687148.62617784506</v>
      </c>
      <c r="AC82" s="57">
        <v>1.42418509085365E-2</v>
      </c>
      <c r="AD82" s="57">
        <v>0.26092055781482298</v>
      </c>
      <c r="AE82" s="56">
        <v>0</v>
      </c>
      <c r="AF82" s="58" t="s">
        <v>1047</v>
      </c>
      <c r="AG82" s="58" t="s">
        <v>1047</v>
      </c>
      <c r="AH82" s="58" t="s">
        <v>1047</v>
      </c>
      <c r="AI82" s="56">
        <v>50048.9271703673</v>
      </c>
      <c r="AJ82" s="58">
        <v>5.3394976503316302E-2</v>
      </c>
      <c r="AK82" s="58">
        <v>0.34179242126846698</v>
      </c>
      <c r="AL82" s="57">
        <v>1.2450373195804101</v>
      </c>
      <c r="AM82" s="56">
        <v>783.27463050455106</v>
      </c>
      <c r="AN82" s="57">
        <v>1.53607284170921</v>
      </c>
      <c r="AO82" s="57" t="s">
        <v>1047</v>
      </c>
      <c r="AP82" s="57">
        <v>144.16848114171199</v>
      </c>
      <c r="AQ82" s="56">
        <v>1590.37742839575</v>
      </c>
      <c r="AR82" s="57">
        <v>0.19724043239919201</v>
      </c>
      <c r="AS82" s="57" t="s">
        <v>1047</v>
      </c>
      <c r="AT82" s="57">
        <v>12.9548360805247</v>
      </c>
      <c r="AU82" s="56">
        <v>0</v>
      </c>
      <c r="AV82" s="57" t="s">
        <v>1047</v>
      </c>
      <c r="AW82" s="57" t="s">
        <v>1047</v>
      </c>
      <c r="AX82" s="57" t="s">
        <v>1047</v>
      </c>
      <c r="AY82" s="12"/>
      <c r="AZ82" s="12"/>
    </row>
    <row r="83" spans="1:52" ht="14.25" hidden="1" customHeight="1">
      <c r="A83" s="4">
        <v>78</v>
      </c>
      <c r="B83" s="12" t="s">
        <v>534</v>
      </c>
      <c r="C83" s="12" t="s">
        <v>535</v>
      </c>
      <c r="D83" s="12" t="s">
        <v>1048</v>
      </c>
      <c r="E83" s="12">
        <v>42.486566666666697</v>
      </c>
      <c r="F83" s="12">
        <v>3.1701999999999999</v>
      </c>
      <c r="G83" s="12" t="s">
        <v>1049</v>
      </c>
      <c r="H83" s="12">
        <v>42.478666666666697</v>
      </c>
      <c r="I83" s="12">
        <v>3.1695333333333302</v>
      </c>
      <c r="J83" s="12" t="s">
        <v>1044</v>
      </c>
      <c r="K83" s="12" t="s">
        <v>1045</v>
      </c>
      <c r="L83" s="54">
        <v>3</v>
      </c>
      <c r="M83" s="55">
        <v>2</v>
      </c>
      <c r="N83" s="54">
        <v>4</v>
      </c>
      <c r="O83" s="12" t="s">
        <v>1050</v>
      </c>
      <c r="P83" s="54">
        <v>17.5</v>
      </c>
      <c r="Q83" s="54">
        <v>17</v>
      </c>
      <c r="R83" s="54">
        <v>38</v>
      </c>
      <c r="S83" s="56">
        <v>6407078.94528466</v>
      </c>
      <c r="T83" s="57">
        <v>3.3648149093415199E-3</v>
      </c>
      <c r="U83" s="57">
        <v>4.9823889549041697E-2</v>
      </c>
      <c r="V83" s="56">
        <v>345969.59379206598</v>
      </c>
      <c r="W83" s="57">
        <v>1.9773454177683301E-2</v>
      </c>
      <c r="X83" s="57">
        <v>0.43193230068062199</v>
      </c>
      <c r="Y83" s="56">
        <v>456330.667511284</v>
      </c>
      <c r="Z83" s="57">
        <v>1.12253929863716E-2</v>
      </c>
      <c r="AA83" s="57">
        <v>0.187111524366913</v>
      </c>
      <c r="AB83" s="56">
        <v>687148.62617784506</v>
      </c>
      <c r="AC83" s="57">
        <v>1.42418509085365E-2</v>
      </c>
      <c r="AD83" s="57">
        <v>0.26092055781482298</v>
      </c>
      <c r="AE83" s="56">
        <v>0</v>
      </c>
      <c r="AF83" s="58" t="s">
        <v>1047</v>
      </c>
      <c r="AG83" s="58" t="s">
        <v>1047</v>
      </c>
      <c r="AH83" s="58" t="s">
        <v>1047</v>
      </c>
      <c r="AI83" s="56">
        <v>50048.9271703673</v>
      </c>
      <c r="AJ83" s="58">
        <v>5.3394976503316302E-2</v>
      </c>
      <c r="AK83" s="58">
        <v>0.34179242126846698</v>
      </c>
      <c r="AL83" s="57">
        <v>1.2450373195804101</v>
      </c>
      <c r="AM83" s="56">
        <v>783.27463050455106</v>
      </c>
      <c r="AN83" s="57">
        <v>1.53607284170921</v>
      </c>
      <c r="AO83" s="57" t="s">
        <v>1047</v>
      </c>
      <c r="AP83" s="57">
        <v>144.16848114171199</v>
      </c>
      <c r="AQ83" s="56">
        <v>1590.37742839575</v>
      </c>
      <c r="AR83" s="57">
        <v>0.19724043239919201</v>
      </c>
      <c r="AS83" s="57" t="s">
        <v>1047</v>
      </c>
      <c r="AT83" s="57">
        <v>12.9548360805247</v>
      </c>
      <c r="AU83" s="56">
        <v>0</v>
      </c>
      <c r="AV83" s="57" t="s">
        <v>1047</v>
      </c>
      <c r="AW83" s="57" t="s">
        <v>1047</v>
      </c>
      <c r="AX83" s="57" t="s">
        <v>1047</v>
      </c>
      <c r="AY83" s="12"/>
      <c r="AZ83" s="12"/>
    </row>
    <row r="84" spans="1:52" ht="14.25" hidden="1" customHeight="1">
      <c r="A84" s="4">
        <v>79</v>
      </c>
      <c r="B84" s="12" t="s">
        <v>539</v>
      </c>
      <c r="C84" s="12" t="s">
        <v>540</v>
      </c>
      <c r="D84" s="12" t="s">
        <v>1048</v>
      </c>
      <c r="E84" s="12">
        <v>42.486566666666697</v>
      </c>
      <c r="F84" s="12">
        <v>3.1701999999999999</v>
      </c>
      <c r="G84" s="12" t="s">
        <v>1049</v>
      </c>
      <c r="H84" s="12">
        <v>42.478666666666697</v>
      </c>
      <c r="I84" s="12">
        <v>3.1695333333333302</v>
      </c>
      <c r="J84" s="12" t="s">
        <v>1044</v>
      </c>
      <c r="K84" s="12" t="s">
        <v>1045</v>
      </c>
      <c r="L84" s="54">
        <v>3</v>
      </c>
      <c r="M84" s="55">
        <v>2</v>
      </c>
      <c r="N84" s="54">
        <v>4</v>
      </c>
      <c r="O84" s="12" t="s">
        <v>1050</v>
      </c>
      <c r="P84" s="54">
        <v>17.5</v>
      </c>
      <c r="Q84" s="54">
        <v>17</v>
      </c>
      <c r="R84" s="54">
        <v>38</v>
      </c>
      <c r="S84" s="56">
        <v>6407078.94528466</v>
      </c>
      <c r="T84" s="57">
        <v>3.3648149093415199E-3</v>
      </c>
      <c r="U84" s="57">
        <v>4.9823889549041697E-2</v>
      </c>
      <c r="V84" s="56">
        <v>345969.59379206598</v>
      </c>
      <c r="W84" s="57">
        <v>1.9773454177683301E-2</v>
      </c>
      <c r="X84" s="57">
        <v>0.43193230068062199</v>
      </c>
      <c r="Y84" s="56">
        <v>456330.667511284</v>
      </c>
      <c r="Z84" s="57">
        <v>1.12253929863716E-2</v>
      </c>
      <c r="AA84" s="57">
        <v>0.187111524366913</v>
      </c>
      <c r="AB84" s="56">
        <v>687148.62617784506</v>
      </c>
      <c r="AC84" s="57">
        <v>1.42418509085365E-2</v>
      </c>
      <c r="AD84" s="57">
        <v>0.26092055781482298</v>
      </c>
      <c r="AE84" s="56">
        <v>0</v>
      </c>
      <c r="AF84" s="58" t="s">
        <v>1047</v>
      </c>
      <c r="AG84" s="58" t="s">
        <v>1047</v>
      </c>
      <c r="AH84" s="58" t="s">
        <v>1047</v>
      </c>
      <c r="AI84" s="56">
        <v>50048.9271703673</v>
      </c>
      <c r="AJ84" s="58">
        <v>5.3394976503316302E-2</v>
      </c>
      <c r="AK84" s="58">
        <v>0.34179242126846698</v>
      </c>
      <c r="AL84" s="57">
        <v>1.2450373195804101</v>
      </c>
      <c r="AM84" s="56">
        <v>783.27463050455106</v>
      </c>
      <c r="AN84" s="57">
        <v>1.53607284170921</v>
      </c>
      <c r="AO84" s="57" t="s">
        <v>1047</v>
      </c>
      <c r="AP84" s="57">
        <v>144.16848114171199</v>
      </c>
      <c r="AQ84" s="56">
        <v>1590.37742839575</v>
      </c>
      <c r="AR84" s="57">
        <v>0.19724043239919201</v>
      </c>
      <c r="AS84" s="57" t="s">
        <v>1047</v>
      </c>
      <c r="AT84" s="57">
        <v>12.9548360805247</v>
      </c>
      <c r="AU84" s="56">
        <v>0</v>
      </c>
      <c r="AV84" s="57" t="s">
        <v>1047</v>
      </c>
      <c r="AW84" s="57" t="s">
        <v>1047</v>
      </c>
      <c r="AX84" s="57" t="s">
        <v>1047</v>
      </c>
      <c r="AY84" s="12"/>
      <c r="AZ84" s="12"/>
    </row>
    <row r="85" spans="1:52" ht="14.25" hidden="1" customHeight="1">
      <c r="A85" s="4">
        <v>80</v>
      </c>
      <c r="B85" s="12" t="s">
        <v>544</v>
      </c>
      <c r="C85" s="12" t="s">
        <v>545</v>
      </c>
      <c r="D85" s="12" t="s">
        <v>1048</v>
      </c>
      <c r="E85" s="12">
        <v>42.486566666666697</v>
      </c>
      <c r="F85" s="12">
        <v>3.1701999999999999</v>
      </c>
      <c r="G85" s="12" t="s">
        <v>1049</v>
      </c>
      <c r="H85" s="12">
        <v>42.478666666666697</v>
      </c>
      <c r="I85" s="12">
        <v>3.1695333333333302</v>
      </c>
      <c r="J85" s="12" t="s">
        <v>1044</v>
      </c>
      <c r="K85" s="12" t="s">
        <v>1045</v>
      </c>
      <c r="L85" s="54">
        <v>3</v>
      </c>
      <c r="M85" s="55">
        <v>2</v>
      </c>
      <c r="N85" s="54">
        <v>4</v>
      </c>
      <c r="O85" s="12" t="s">
        <v>1050</v>
      </c>
      <c r="P85" s="54">
        <v>17.5</v>
      </c>
      <c r="Q85" s="54">
        <v>17</v>
      </c>
      <c r="R85" s="54">
        <v>38</v>
      </c>
      <c r="S85" s="56">
        <v>6407078.94528466</v>
      </c>
      <c r="T85" s="57">
        <v>3.3648149093415199E-3</v>
      </c>
      <c r="U85" s="57">
        <v>4.9823889549041697E-2</v>
      </c>
      <c r="V85" s="56">
        <v>345969.59379206598</v>
      </c>
      <c r="W85" s="57">
        <v>1.9773454177683301E-2</v>
      </c>
      <c r="X85" s="57">
        <v>0.43193230068062199</v>
      </c>
      <c r="Y85" s="56">
        <v>456330.667511284</v>
      </c>
      <c r="Z85" s="57">
        <v>1.12253929863716E-2</v>
      </c>
      <c r="AA85" s="57">
        <v>0.187111524366913</v>
      </c>
      <c r="AB85" s="56">
        <v>687148.62617784506</v>
      </c>
      <c r="AC85" s="57">
        <v>1.42418509085365E-2</v>
      </c>
      <c r="AD85" s="57">
        <v>0.26092055781482298</v>
      </c>
      <c r="AE85" s="56">
        <v>0</v>
      </c>
      <c r="AF85" s="58" t="s">
        <v>1047</v>
      </c>
      <c r="AG85" s="58" t="s">
        <v>1047</v>
      </c>
      <c r="AH85" s="58" t="s">
        <v>1047</v>
      </c>
      <c r="AI85" s="56">
        <v>50048.9271703673</v>
      </c>
      <c r="AJ85" s="58">
        <v>5.3394976503316302E-2</v>
      </c>
      <c r="AK85" s="58">
        <v>0.34179242126846698</v>
      </c>
      <c r="AL85" s="57">
        <v>1.2450373195804101</v>
      </c>
      <c r="AM85" s="56">
        <v>783.27463050455106</v>
      </c>
      <c r="AN85" s="57">
        <v>1.53607284170921</v>
      </c>
      <c r="AO85" s="57" t="s">
        <v>1047</v>
      </c>
      <c r="AP85" s="57">
        <v>144.16848114171199</v>
      </c>
      <c r="AQ85" s="56">
        <v>1590.37742839575</v>
      </c>
      <c r="AR85" s="57">
        <v>0.19724043239919201</v>
      </c>
      <c r="AS85" s="57" t="s">
        <v>1047</v>
      </c>
      <c r="AT85" s="57">
        <v>12.9548360805247</v>
      </c>
      <c r="AU85" s="56">
        <v>0</v>
      </c>
      <c r="AV85" s="57" t="s">
        <v>1047</v>
      </c>
      <c r="AW85" s="57" t="s">
        <v>1047</v>
      </c>
      <c r="AX85" s="57" t="s">
        <v>1047</v>
      </c>
      <c r="AY85" s="12"/>
      <c r="AZ85" s="12"/>
    </row>
    <row r="86" spans="1:52" ht="14.25" hidden="1" customHeight="1">
      <c r="A86" s="4">
        <v>81</v>
      </c>
      <c r="B86" s="12" t="s">
        <v>550</v>
      </c>
      <c r="C86" s="12" t="s">
        <v>551</v>
      </c>
      <c r="D86" s="12" t="s">
        <v>1048</v>
      </c>
      <c r="E86" s="12">
        <v>42.486566666666697</v>
      </c>
      <c r="F86" s="12">
        <v>3.1701999999999999</v>
      </c>
      <c r="G86" s="12" t="s">
        <v>1049</v>
      </c>
      <c r="H86" s="12">
        <v>42.478666666666697</v>
      </c>
      <c r="I86" s="12">
        <v>3.1695333333333302</v>
      </c>
      <c r="J86" s="12" t="s">
        <v>1044</v>
      </c>
      <c r="K86" s="12" t="s">
        <v>1045</v>
      </c>
      <c r="L86" s="54">
        <v>3</v>
      </c>
      <c r="M86" s="55">
        <v>2</v>
      </c>
      <c r="N86" s="54">
        <v>4</v>
      </c>
      <c r="O86" s="12" t="s">
        <v>1050</v>
      </c>
      <c r="P86" s="54">
        <v>17.5</v>
      </c>
      <c r="Q86" s="54">
        <v>17</v>
      </c>
      <c r="R86" s="54">
        <v>38</v>
      </c>
      <c r="S86" s="56">
        <v>6407078.94528466</v>
      </c>
      <c r="T86" s="57">
        <v>3.3648149093415199E-3</v>
      </c>
      <c r="U86" s="57">
        <v>4.9823889549041697E-2</v>
      </c>
      <c r="V86" s="56">
        <v>345969.59379206598</v>
      </c>
      <c r="W86" s="57">
        <v>1.9773454177683301E-2</v>
      </c>
      <c r="X86" s="57">
        <v>0.43193230068062199</v>
      </c>
      <c r="Y86" s="56">
        <v>456330.667511284</v>
      </c>
      <c r="Z86" s="57">
        <v>1.12253929863716E-2</v>
      </c>
      <c r="AA86" s="57">
        <v>0.187111524366913</v>
      </c>
      <c r="AB86" s="56">
        <v>687148.62617784506</v>
      </c>
      <c r="AC86" s="57">
        <v>1.42418509085365E-2</v>
      </c>
      <c r="AD86" s="57">
        <v>0.26092055781482298</v>
      </c>
      <c r="AE86" s="56">
        <v>0</v>
      </c>
      <c r="AF86" s="58" t="s">
        <v>1047</v>
      </c>
      <c r="AG86" s="58" t="s">
        <v>1047</v>
      </c>
      <c r="AH86" s="58" t="s">
        <v>1047</v>
      </c>
      <c r="AI86" s="56">
        <v>50048.9271703673</v>
      </c>
      <c r="AJ86" s="58">
        <v>5.3394976503316302E-2</v>
      </c>
      <c r="AK86" s="58">
        <v>0.34179242126846698</v>
      </c>
      <c r="AL86" s="57">
        <v>1.2450373195804101</v>
      </c>
      <c r="AM86" s="56">
        <v>783.27463050455106</v>
      </c>
      <c r="AN86" s="57">
        <v>1.53607284170921</v>
      </c>
      <c r="AO86" s="57" t="s">
        <v>1047</v>
      </c>
      <c r="AP86" s="57">
        <v>144.16848114171199</v>
      </c>
      <c r="AQ86" s="56">
        <v>1590.37742839575</v>
      </c>
      <c r="AR86" s="57">
        <v>0.19724043239919201</v>
      </c>
      <c r="AS86" s="57" t="s">
        <v>1047</v>
      </c>
      <c r="AT86" s="57">
        <v>12.9548360805247</v>
      </c>
      <c r="AU86" s="56">
        <v>0</v>
      </c>
      <c r="AV86" s="57" t="s">
        <v>1047</v>
      </c>
      <c r="AW86" s="57" t="s">
        <v>1047</v>
      </c>
      <c r="AX86" s="57" t="s">
        <v>1047</v>
      </c>
      <c r="AY86" s="12"/>
      <c r="AZ86" s="12"/>
    </row>
    <row r="87" spans="1:52" ht="14.25" hidden="1" customHeight="1">
      <c r="A87" s="4">
        <v>82</v>
      </c>
      <c r="B87" s="12" t="s">
        <v>556</v>
      </c>
      <c r="C87" s="12" t="s">
        <v>557</v>
      </c>
      <c r="D87" s="12" t="s">
        <v>1048</v>
      </c>
      <c r="E87" s="12">
        <v>42.486566666666697</v>
      </c>
      <c r="F87" s="12">
        <v>3.1701999999999999</v>
      </c>
      <c r="G87" s="12" t="s">
        <v>1049</v>
      </c>
      <c r="H87" s="12">
        <v>42.478666666666697</v>
      </c>
      <c r="I87" s="12">
        <v>3.1695333333333302</v>
      </c>
      <c r="J87" s="12" t="s">
        <v>1044</v>
      </c>
      <c r="K87" s="12" t="s">
        <v>1045</v>
      </c>
      <c r="L87" s="54">
        <v>3</v>
      </c>
      <c r="M87" s="55">
        <v>2</v>
      </c>
      <c r="N87" s="54">
        <v>4</v>
      </c>
      <c r="O87" s="12" t="s">
        <v>1050</v>
      </c>
      <c r="P87" s="54">
        <v>17.5</v>
      </c>
      <c r="Q87" s="54">
        <v>17</v>
      </c>
      <c r="R87" s="54">
        <v>38</v>
      </c>
      <c r="S87" s="56">
        <v>6407078.94528466</v>
      </c>
      <c r="T87" s="57">
        <v>3.3648149093415199E-3</v>
      </c>
      <c r="U87" s="57">
        <v>4.9823889549041697E-2</v>
      </c>
      <c r="V87" s="56">
        <v>345969.59379206598</v>
      </c>
      <c r="W87" s="57">
        <v>1.9773454177683301E-2</v>
      </c>
      <c r="X87" s="57">
        <v>0.43193230068062199</v>
      </c>
      <c r="Y87" s="56">
        <v>456330.667511284</v>
      </c>
      <c r="Z87" s="57">
        <v>1.12253929863716E-2</v>
      </c>
      <c r="AA87" s="57">
        <v>0.187111524366913</v>
      </c>
      <c r="AB87" s="56">
        <v>687148.62617784506</v>
      </c>
      <c r="AC87" s="57">
        <v>1.42418509085365E-2</v>
      </c>
      <c r="AD87" s="57">
        <v>0.26092055781482298</v>
      </c>
      <c r="AE87" s="56">
        <v>0</v>
      </c>
      <c r="AF87" s="58" t="s">
        <v>1047</v>
      </c>
      <c r="AG87" s="58" t="s">
        <v>1047</v>
      </c>
      <c r="AH87" s="58" t="s">
        <v>1047</v>
      </c>
      <c r="AI87" s="56">
        <v>50048.9271703673</v>
      </c>
      <c r="AJ87" s="58">
        <v>5.3394976503316302E-2</v>
      </c>
      <c r="AK87" s="58">
        <v>0.34179242126846698</v>
      </c>
      <c r="AL87" s="57">
        <v>1.2450373195804101</v>
      </c>
      <c r="AM87" s="56">
        <v>783.27463050455106</v>
      </c>
      <c r="AN87" s="57">
        <v>1.53607284170921</v>
      </c>
      <c r="AO87" s="57" t="s">
        <v>1047</v>
      </c>
      <c r="AP87" s="57">
        <v>144.16848114171199</v>
      </c>
      <c r="AQ87" s="56">
        <v>1590.37742839575</v>
      </c>
      <c r="AR87" s="57">
        <v>0.19724043239919201</v>
      </c>
      <c r="AS87" s="57" t="s">
        <v>1047</v>
      </c>
      <c r="AT87" s="57">
        <v>12.9548360805247</v>
      </c>
      <c r="AU87" s="56">
        <v>0</v>
      </c>
      <c r="AV87" s="57" t="s">
        <v>1047</v>
      </c>
      <c r="AW87" s="57" t="s">
        <v>1047</v>
      </c>
      <c r="AX87" s="57" t="s">
        <v>1047</v>
      </c>
      <c r="AY87" s="12"/>
      <c r="AZ87" s="12"/>
    </row>
    <row r="88" spans="1:52" ht="14.25" hidden="1" customHeight="1">
      <c r="A88" s="4">
        <v>83</v>
      </c>
      <c r="B88" s="15" t="s">
        <v>561</v>
      </c>
      <c r="C88" s="15" t="s">
        <v>562</v>
      </c>
      <c r="D88" s="15" t="s">
        <v>1048</v>
      </c>
      <c r="E88" s="15">
        <v>42.486566666666697</v>
      </c>
      <c r="F88" s="15">
        <v>3.1701999999999999</v>
      </c>
      <c r="G88" s="15" t="s">
        <v>1049</v>
      </c>
      <c r="H88" s="15">
        <v>42.478666666666697</v>
      </c>
      <c r="I88" s="15">
        <v>3.1695333333333302</v>
      </c>
      <c r="J88" s="15" t="s">
        <v>1044</v>
      </c>
      <c r="K88" s="15" t="s">
        <v>1045</v>
      </c>
      <c r="L88" s="80">
        <v>3</v>
      </c>
      <c r="M88" s="81">
        <v>2</v>
      </c>
      <c r="N88" s="80">
        <v>4</v>
      </c>
      <c r="O88" s="15" t="s">
        <v>1050</v>
      </c>
      <c r="P88" s="80">
        <v>17.5</v>
      </c>
      <c r="Q88" s="80">
        <v>17</v>
      </c>
      <c r="R88" s="80">
        <v>38</v>
      </c>
      <c r="S88" s="82">
        <v>6407078.94528466</v>
      </c>
      <c r="T88" s="59">
        <v>3.3648149093415199E-3</v>
      </c>
      <c r="U88" s="59">
        <v>4.9823889549041697E-2</v>
      </c>
      <c r="V88" s="82">
        <v>345969.59379206598</v>
      </c>
      <c r="W88" s="59">
        <v>1.9773454177683301E-2</v>
      </c>
      <c r="X88" s="59">
        <v>0.43193230068062199</v>
      </c>
      <c r="Y88" s="82">
        <v>456330.667511284</v>
      </c>
      <c r="Z88" s="59">
        <v>1.12253929863716E-2</v>
      </c>
      <c r="AA88" s="59">
        <v>0.187111524366913</v>
      </c>
      <c r="AB88" s="82">
        <v>687148.62617784506</v>
      </c>
      <c r="AC88" s="59">
        <v>1.42418509085365E-2</v>
      </c>
      <c r="AD88" s="59">
        <v>0.26092055781482298</v>
      </c>
      <c r="AE88" s="82">
        <v>0</v>
      </c>
      <c r="AF88" s="83" t="s">
        <v>1047</v>
      </c>
      <c r="AG88" s="83" t="s">
        <v>1047</v>
      </c>
      <c r="AH88" s="83" t="s">
        <v>1047</v>
      </c>
      <c r="AI88" s="82">
        <v>50048.9271703673</v>
      </c>
      <c r="AJ88" s="83">
        <v>5.3394976503316302E-2</v>
      </c>
      <c r="AK88" s="83">
        <v>0.34179242126846698</v>
      </c>
      <c r="AL88" s="59">
        <v>1.2450373195804101</v>
      </c>
      <c r="AM88" s="82">
        <v>783.27463050455106</v>
      </c>
      <c r="AN88" s="59">
        <v>1.53607284170921</v>
      </c>
      <c r="AO88" s="59" t="s">
        <v>1047</v>
      </c>
      <c r="AP88" s="59">
        <v>144.16848114171199</v>
      </c>
      <c r="AQ88" s="82">
        <v>1590.37742839575</v>
      </c>
      <c r="AR88" s="59">
        <v>0.19724043239919201</v>
      </c>
      <c r="AS88" s="59" t="s">
        <v>1047</v>
      </c>
      <c r="AT88" s="59">
        <v>12.9548360805247</v>
      </c>
      <c r="AU88" s="82">
        <v>0</v>
      </c>
      <c r="AV88" s="59" t="s">
        <v>1047</v>
      </c>
      <c r="AW88" s="59" t="s">
        <v>1047</v>
      </c>
      <c r="AX88" s="59" t="s">
        <v>1047</v>
      </c>
      <c r="AY88" s="15"/>
      <c r="AZ88" s="15"/>
    </row>
    <row r="89" spans="1:52" ht="14.25" hidden="1" customHeight="1">
      <c r="A89" s="4">
        <v>84</v>
      </c>
      <c r="B89" s="12" t="s">
        <v>568</v>
      </c>
      <c r="C89" s="12" t="s">
        <v>569</v>
      </c>
      <c r="D89" s="12" t="s">
        <v>1048</v>
      </c>
      <c r="E89" s="12">
        <v>42.486566666666697</v>
      </c>
      <c r="F89" s="12">
        <v>3.1701999999999999</v>
      </c>
      <c r="G89" s="12" t="s">
        <v>1049</v>
      </c>
      <c r="H89" s="12">
        <v>42.478666666666697</v>
      </c>
      <c r="I89" s="12">
        <v>3.1695333333333302</v>
      </c>
      <c r="J89" s="12" t="s">
        <v>1044</v>
      </c>
      <c r="K89" s="12" t="s">
        <v>1045</v>
      </c>
      <c r="L89" s="54">
        <v>3</v>
      </c>
      <c r="M89" s="55">
        <v>2</v>
      </c>
      <c r="N89" s="54">
        <v>4</v>
      </c>
      <c r="O89" s="12" t="s">
        <v>1050</v>
      </c>
      <c r="P89" s="54">
        <v>17.5</v>
      </c>
      <c r="Q89" s="54">
        <v>17</v>
      </c>
      <c r="R89" s="54">
        <v>38</v>
      </c>
      <c r="S89" s="56">
        <v>6407078.94528466</v>
      </c>
      <c r="T89" s="57">
        <v>3.3648149093415199E-3</v>
      </c>
      <c r="U89" s="57">
        <v>4.9823889549041697E-2</v>
      </c>
      <c r="V89" s="56">
        <v>345969.59379206598</v>
      </c>
      <c r="W89" s="57">
        <v>1.9773454177683301E-2</v>
      </c>
      <c r="X89" s="57">
        <v>0.43193230068062199</v>
      </c>
      <c r="Y89" s="56">
        <v>456330.667511284</v>
      </c>
      <c r="Z89" s="57">
        <v>1.12253929863716E-2</v>
      </c>
      <c r="AA89" s="57">
        <v>0.187111524366913</v>
      </c>
      <c r="AB89" s="56">
        <v>687148.62617784506</v>
      </c>
      <c r="AC89" s="57">
        <v>1.42418509085365E-2</v>
      </c>
      <c r="AD89" s="57">
        <v>0.26092055781482298</v>
      </c>
      <c r="AE89" s="56">
        <v>0</v>
      </c>
      <c r="AF89" s="58" t="s">
        <v>1047</v>
      </c>
      <c r="AG89" s="58" t="s">
        <v>1047</v>
      </c>
      <c r="AH89" s="58" t="s">
        <v>1047</v>
      </c>
      <c r="AI89" s="56">
        <v>50048.9271703673</v>
      </c>
      <c r="AJ89" s="58">
        <v>5.3394976503316302E-2</v>
      </c>
      <c r="AK89" s="58">
        <v>0.34179242126846698</v>
      </c>
      <c r="AL89" s="57">
        <v>1.2450373195804101</v>
      </c>
      <c r="AM89" s="56">
        <v>783.27463050455106</v>
      </c>
      <c r="AN89" s="57">
        <v>1.53607284170921</v>
      </c>
      <c r="AO89" s="57" t="s">
        <v>1047</v>
      </c>
      <c r="AP89" s="57">
        <v>144.16848114171199</v>
      </c>
      <c r="AQ89" s="56">
        <v>1590.37742839575</v>
      </c>
      <c r="AR89" s="57">
        <v>0.19724043239919201</v>
      </c>
      <c r="AS89" s="57" t="s">
        <v>1047</v>
      </c>
      <c r="AT89" s="57">
        <v>12.9548360805247</v>
      </c>
      <c r="AU89" s="56">
        <v>0</v>
      </c>
      <c r="AV89" s="57" t="s">
        <v>1047</v>
      </c>
      <c r="AW89" s="57" t="s">
        <v>1047</v>
      </c>
      <c r="AX89" s="57" t="s">
        <v>1047</v>
      </c>
      <c r="AY89" s="12"/>
      <c r="AZ89" s="12"/>
    </row>
    <row r="90" spans="1:52" ht="14.25" hidden="1" customHeight="1">
      <c r="A90" s="4">
        <v>85</v>
      </c>
      <c r="B90" s="12" t="s">
        <v>573</v>
      </c>
      <c r="C90" s="12" t="s">
        <v>574</v>
      </c>
      <c r="D90" s="12" t="s">
        <v>1048</v>
      </c>
      <c r="E90" s="12">
        <v>42.486566666666697</v>
      </c>
      <c r="F90" s="12">
        <v>3.1701999999999999</v>
      </c>
      <c r="G90" s="12" t="s">
        <v>1049</v>
      </c>
      <c r="H90" s="12">
        <v>42.478666666666697</v>
      </c>
      <c r="I90" s="12">
        <v>3.1695333333333302</v>
      </c>
      <c r="J90" s="12" t="s">
        <v>1044</v>
      </c>
      <c r="K90" s="12" t="s">
        <v>1045</v>
      </c>
      <c r="L90" s="54">
        <v>3</v>
      </c>
      <c r="M90" s="55">
        <v>2</v>
      </c>
      <c r="N90" s="54">
        <v>4</v>
      </c>
      <c r="O90" s="12" t="s">
        <v>1050</v>
      </c>
      <c r="P90" s="54">
        <v>17.5</v>
      </c>
      <c r="Q90" s="54">
        <v>17</v>
      </c>
      <c r="R90" s="54">
        <v>38</v>
      </c>
      <c r="S90" s="56">
        <v>6407078.94528466</v>
      </c>
      <c r="T90" s="57">
        <v>3.3648149093415199E-3</v>
      </c>
      <c r="U90" s="57">
        <v>4.9823889549041697E-2</v>
      </c>
      <c r="V90" s="56">
        <v>345969.59379206598</v>
      </c>
      <c r="W90" s="57">
        <v>1.9773454177683301E-2</v>
      </c>
      <c r="X90" s="57">
        <v>0.43193230068062199</v>
      </c>
      <c r="Y90" s="56">
        <v>456330.667511284</v>
      </c>
      <c r="Z90" s="57">
        <v>1.12253929863716E-2</v>
      </c>
      <c r="AA90" s="57">
        <v>0.187111524366913</v>
      </c>
      <c r="AB90" s="56">
        <v>687148.62617784506</v>
      </c>
      <c r="AC90" s="57">
        <v>1.42418509085365E-2</v>
      </c>
      <c r="AD90" s="57">
        <v>0.26092055781482298</v>
      </c>
      <c r="AE90" s="56">
        <v>0</v>
      </c>
      <c r="AF90" s="58" t="s">
        <v>1047</v>
      </c>
      <c r="AG90" s="58" t="s">
        <v>1047</v>
      </c>
      <c r="AH90" s="58" t="s">
        <v>1047</v>
      </c>
      <c r="AI90" s="56">
        <v>50048.9271703673</v>
      </c>
      <c r="AJ90" s="58">
        <v>5.3394976503316302E-2</v>
      </c>
      <c r="AK90" s="58">
        <v>0.34179242126846698</v>
      </c>
      <c r="AL90" s="57">
        <v>1.2450373195804101</v>
      </c>
      <c r="AM90" s="56">
        <v>783.27463050455106</v>
      </c>
      <c r="AN90" s="57">
        <v>1.53607284170921</v>
      </c>
      <c r="AO90" s="57" t="s">
        <v>1047</v>
      </c>
      <c r="AP90" s="57">
        <v>144.16848114171199</v>
      </c>
      <c r="AQ90" s="56">
        <v>1590.37742839575</v>
      </c>
      <c r="AR90" s="57">
        <v>0.19724043239919201</v>
      </c>
      <c r="AS90" s="57" t="s">
        <v>1047</v>
      </c>
      <c r="AT90" s="57">
        <v>12.9548360805247</v>
      </c>
      <c r="AU90" s="56">
        <v>0</v>
      </c>
      <c r="AV90" s="57" t="s">
        <v>1047</v>
      </c>
      <c r="AW90" s="57" t="s">
        <v>1047</v>
      </c>
      <c r="AX90" s="57" t="s">
        <v>1047</v>
      </c>
      <c r="AY90" s="12"/>
      <c r="AZ90" s="12"/>
    </row>
    <row r="91" spans="1:52" ht="14.25" hidden="1" customHeight="1">
      <c r="A91" s="4">
        <v>86</v>
      </c>
      <c r="B91" s="12" t="s">
        <v>578</v>
      </c>
      <c r="C91" s="12" t="s">
        <v>579</v>
      </c>
      <c r="D91" s="12" t="s">
        <v>1048</v>
      </c>
      <c r="E91" s="12">
        <v>42.486566666666697</v>
      </c>
      <c r="F91" s="12">
        <v>3.1701999999999999</v>
      </c>
      <c r="G91" s="12" t="s">
        <v>1049</v>
      </c>
      <c r="H91" s="12">
        <v>42.478666666666697</v>
      </c>
      <c r="I91" s="12">
        <v>3.1695333333333302</v>
      </c>
      <c r="J91" s="12" t="s">
        <v>1044</v>
      </c>
      <c r="K91" s="12" t="s">
        <v>1045</v>
      </c>
      <c r="L91" s="54">
        <v>3</v>
      </c>
      <c r="M91" s="55">
        <v>2</v>
      </c>
      <c r="N91" s="54">
        <v>4</v>
      </c>
      <c r="O91" s="12" t="s">
        <v>1050</v>
      </c>
      <c r="P91" s="54">
        <v>17.5</v>
      </c>
      <c r="Q91" s="54">
        <v>17</v>
      </c>
      <c r="R91" s="54">
        <v>38</v>
      </c>
      <c r="S91" s="56">
        <v>6407078.94528466</v>
      </c>
      <c r="T91" s="57">
        <v>3.3648149093415199E-3</v>
      </c>
      <c r="U91" s="57">
        <v>4.9823889549041697E-2</v>
      </c>
      <c r="V91" s="56">
        <v>345969.59379206598</v>
      </c>
      <c r="W91" s="57">
        <v>1.9773454177683301E-2</v>
      </c>
      <c r="X91" s="57">
        <v>0.43193230068062199</v>
      </c>
      <c r="Y91" s="56">
        <v>456330.667511284</v>
      </c>
      <c r="Z91" s="57">
        <v>1.12253929863716E-2</v>
      </c>
      <c r="AA91" s="57">
        <v>0.187111524366913</v>
      </c>
      <c r="AB91" s="56">
        <v>687148.62617784506</v>
      </c>
      <c r="AC91" s="57">
        <v>1.42418509085365E-2</v>
      </c>
      <c r="AD91" s="57">
        <v>0.26092055781482298</v>
      </c>
      <c r="AE91" s="56">
        <v>0</v>
      </c>
      <c r="AF91" s="58" t="s">
        <v>1047</v>
      </c>
      <c r="AG91" s="58" t="s">
        <v>1047</v>
      </c>
      <c r="AH91" s="58" t="s">
        <v>1047</v>
      </c>
      <c r="AI91" s="56">
        <v>50048.9271703673</v>
      </c>
      <c r="AJ91" s="58">
        <v>5.3394976503316302E-2</v>
      </c>
      <c r="AK91" s="58">
        <v>0.34179242126846698</v>
      </c>
      <c r="AL91" s="57">
        <v>1.2450373195804101</v>
      </c>
      <c r="AM91" s="56">
        <v>783.27463050455106</v>
      </c>
      <c r="AN91" s="57">
        <v>1.53607284170921</v>
      </c>
      <c r="AO91" s="57" t="s">
        <v>1047</v>
      </c>
      <c r="AP91" s="57">
        <v>144.16848114171199</v>
      </c>
      <c r="AQ91" s="56">
        <v>1590.37742839575</v>
      </c>
      <c r="AR91" s="57">
        <v>0.19724043239919201</v>
      </c>
      <c r="AS91" s="57" t="s">
        <v>1047</v>
      </c>
      <c r="AT91" s="57">
        <v>12.9548360805247</v>
      </c>
      <c r="AU91" s="56">
        <v>0</v>
      </c>
      <c r="AV91" s="57" t="s">
        <v>1047</v>
      </c>
      <c r="AW91" s="57" t="s">
        <v>1047</v>
      </c>
      <c r="AX91" s="57" t="s">
        <v>1047</v>
      </c>
      <c r="AY91" s="12"/>
      <c r="AZ91" s="12"/>
    </row>
    <row r="92" spans="1:52" ht="14.25" hidden="1" customHeight="1">
      <c r="A92" s="4">
        <v>87</v>
      </c>
      <c r="B92" s="12" t="s">
        <v>583</v>
      </c>
      <c r="C92" s="12" t="s">
        <v>584</v>
      </c>
      <c r="D92" s="12" t="s">
        <v>1048</v>
      </c>
      <c r="E92" s="12">
        <v>42.486566666666697</v>
      </c>
      <c r="F92" s="12">
        <v>3.1701999999999999</v>
      </c>
      <c r="G92" s="12" t="s">
        <v>1049</v>
      </c>
      <c r="H92" s="12">
        <v>42.478666666666697</v>
      </c>
      <c r="I92" s="12">
        <v>3.1695333333333302</v>
      </c>
      <c r="J92" s="12" t="s">
        <v>1044</v>
      </c>
      <c r="K92" s="12" t="s">
        <v>1045</v>
      </c>
      <c r="L92" s="54">
        <v>3</v>
      </c>
      <c r="M92" s="55">
        <v>2</v>
      </c>
      <c r="N92" s="54">
        <v>4</v>
      </c>
      <c r="O92" s="12" t="s">
        <v>1050</v>
      </c>
      <c r="P92" s="54">
        <v>17.5</v>
      </c>
      <c r="Q92" s="54">
        <v>17</v>
      </c>
      <c r="R92" s="54">
        <v>38</v>
      </c>
      <c r="S92" s="56">
        <v>6407078.94528466</v>
      </c>
      <c r="T92" s="57">
        <v>3.3648149093415199E-3</v>
      </c>
      <c r="U92" s="57">
        <v>4.9823889549041697E-2</v>
      </c>
      <c r="V92" s="56">
        <v>345969.59379206598</v>
      </c>
      <c r="W92" s="57">
        <v>1.9773454177683301E-2</v>
      </c>
      <c r="X92" s="57">
        <v>0.43193230068062199</v>
      </c>
      <c r="Y92" s="56">
        <v>456330.667511284</v>
      </c>
      <c r="Z92" s="57">
        <v>1.12253929863716E-2</v>
      </c>
      <c r="AA92" s="57">
        <v>0.187111524366913</v>
      </c>
      <c r="AB92" s="56">
        <v>687148.62617784506</v>
      </c>
      <c r="AC92" s="57">
        <v>1.42418509085365E-2</v>
      </c>
      <c r="AD92" s="57">
        <v>0.26092055781482298</v>
      </c>
      <c r="AE92" s="56">
        <v>0</v>
      </c>
      <c r="AF92" s="58" t="s">
        <v>1047</v>
      </c>
      <c r="AG92" s="58" t="s">
        <v>1047</v>
      </c>
      <c r="AH92" s="58" t="s">
        <v>1047</v>
      </c>
      <c r="AI92" s="56">
        <v>50048.9271703673</v>
      </c>
      <c r="AJ92" s="58">
        <v>5.3394976503316302E-2</v>
      </c>
      <c r="AK92" s="58">
        <v>0.34179242126846698</v>
      </c>
      <c r="AL92" s="57">
        <v>1.2450373195804101</v>
      </c>
      <c r="AM92" s="56">
        <v>783.27463050455106</v>
      </c>
      <c r="AN92" s="57">
        <v>1.53607284170921</v>
      </c>
      <c r="AO92" s="57" t="s">
        <v>1047</v>
      </c>
      <c r="AP92" s="57">
        <v>144.16848114171199</v>
      </c>
      <c r="AQ92" s="56">
        <v>1590.37742839575</v>
      </c>
      <c r="AR92" s="57">
        <v>0.19724043239919201</v>
      </c>
      <c r="AS92" s="57" t="s">
        <v>1047</v>
      </c>
      <c r="AT92" s="57">
        <v>12.9548360805247</v>
      </c>
      <c r="AU92" s="56">
        <v>0</v>
      </c>
      <c r="AV92" s="57" t="s">
        <v>1047</v>
      </c>
      <c r="AW92" s="57" t="s">
        <v>1047</v>
      </c>
      <c r="AX92" s="57" t="s">
        <v>1047</v>
      </c>
      <c r="AY92" s="12"/>
      <c r="AZ92" s="12"/>
    </row>
    <row r="93" spans="1:52" ht="14.25" hidden="1" customHeight="1">
      <c r="A93" s="4">
        <v>88</v>
      </c>
      <c r="B93" s="12" t="s">
        <v>588</v>
      </c>
      <c r="C93" s="12" t="s">
        <v>589</v>
      </c>
      <c r="D93" s="12" t="s">
        <v>1048</v>
      </c>
      <c r="E93" s="12">
        <v>42.486566666666697</v>
      </c>
      <c r="F93" s="12">
        <v>3.1701999999999999</v>
      </c>
      <c r="G93" s="12" t="s">
        <v>1049</v>
      </c>
      <c r="H93" s="12">
        <v>42.478666666666697</v>
      </c>
      <c r="I93" s="12">
        <v>3.1695333333333302</v>
      </c>
      <c r="J93" s="12" t="s">
        <v>1044</v>
      </c>
      <c r="K93" s="12" t="s">
        <v>1045</v>
      </c>
      <c r="L93" s="54">
        <v>3</v>
      </c>
      <c r="M93" s="55">
        <v>2</v>
      </c>
      <c r="N93" s="54">
        <v>4</v>
      </c>
      <c r="O93" s="12" t="s">
        <v>1050</v>
      </c>
      <c r="P93" s="54">
        <v>17.5</v>
      </c>
      <c r="Q93" s="54">
        <v>17</v>
      </c>
      <c r="R93" s="54">
        <v>38</v>
      </c>
      <c r="S93" s="56">
        <v>6407078.94528466</v>
      </c>
      <c r="T93" s="57">
        <v>3.3648149093415199E-3</v>
      </c>
      <c r="U93" s="57">
        <v>4.9823889549041697E-2</v>
      </c>
      <c r="V93" s="56">
        <v>345969.59379206598</v>
      </c>
      <c r="W93" s="57">
        <v>1.9773454177683301E-2</v>
      </c>
      <c r="X93" s="57">
        <v>0.43193230068062199</v>
      </c>
      <c r="Y93" s="56">
        <v>456330.667511284</v>
      </c>
      <c r="Z93" s="57">
        <v>1.12253929863716E-2</v>
      </c>
      <c r="AA93" s="57">
        <v>0.187111524366913</v>
      </c>
      <c r="AB93" s="56">
        <v>687148.62617784506</v>
      </c>
      <c r="AC93" s="57">
        <v>1.42418509085365E-2</v>
      </c>
      <c r="AD93" s="57">
        <v>0.26092055781482298</v>
      </c>
      <c r="AE93" s="56">
        <v>0</v>
      </c>
      <c r="AF93" s="58" t="s">
        <v>1047</v>
      </c>
      <c r="AG93" s="58" t="s">
        <v>1047</v>
      </c>
      <c r="AH93" s="58" t="s">
        <v>1047</v>
      </c>
      <c r="AI93" s="56">
        <v>50048.9271703673</v>
      </c>
      <c r="AJ93" s="58">
        <v>5.3394976503316302E-2</v>
      </c>
      <c r="AK93" s="58">
        <v>0.34179242126846698</v>
      </c>
      <c r="AL93" s="57">
        <v>1.2450373195804101</v>
      </c>
      <c r="AM93" s="56">
        <v>783.27463050455106</v>
      </c>
      <c r="AN93" s="57">
        <v>1.53607284170921</v>
      </c>
      <c r="AO93" s="57" t="s">
        <v>1047</v>
      </c>
      <c r="AP93" s="57">
        <v>144.16848114171199</v>
      </c>
      <c r="AQ93" s="56">
        <v>1590.37742839575</v>
      </c>
      <c r="AR93" s="57">
        <v>0.19724043239919201</v>
      </c>
      <c r="AS93" s="57" t="s">
        <v>1047</v>
      </c>
      <c r="AT93" s="57">
        <v>12.9548360805247</v>
      </c>
      <c r="AU93" s="56">
        <v>0</v>
      </c>
      <c r="AV93" s="57" t="s">
        <v>1047</v>
      </c>
      <c r="AW93" s="57" t="s">
        <v>1047</v>
      </c>
      <c r="AX93" s="57" t="s">
        <v>1047</v>
      </c>
      <c r="AY93" s="12"/>
      <c r="AZ93" s="12"/>
    </row>
    <row r="94" spans="1:52" ht="14.25" hidden="1" customHeight="1">
      <c r="A94" s="4">
        <v>89</v>
      </c>
      <c r="B94" s="12" t="s">
        <v>593</v>
      </c>
      <c r="C94" s="12" t="s">
        <v>594</v>
      </c>
      <c r="D94" s="12" t="s">
        <v>1048</v>
      </c>
      <c r="E94" s="12">
        <v>42.486566666666697</v>
      </c>
      <c r="F94" s="12">
        <v>3.1701999999999999</v>
      </c>
      <c r="G94" s="12" t="s">
        <v>1049</v>
      </c>
      <c r="H94" s="12">
        <v>42.478666666666697</v>
      </c>
      <c r="I94" s="12">
        <v>3.1695333333333302</v>
      </c>
      <c r="J94" s="12" t="s">
        <v>1044</v>
      </c>
      <c r="K94" s="12" t="s">
        <v>1045</v>
      </c>
      <c r="L94" s="54">
        <v>3</v>
      </c>
      <c r="M94" s="55">
        <v>2</v>
      </c>
      <c r="N94" s="54">
        <v>4</v>
      </c>
      <c r="O94" s="12" t="s">
        <v>1050</v>
      </c>
      <c r="P94" s="54">
        <v>17.5</v>
      </c>
      <c r="Q94" s="54">
        <v>17</v>
      </c>
      <c r="R94" s="54">
        <v>38</v>
      </c>
      <c r="S94" s="56">
        <v>6407078.94528466</v>
      </c>
      <c r="T94" s="57">
        <v>3.3648149093415199E-3</v>
      </c>
      <c r="U94" s="57">
        <v>4.9823889549041697E-2</v>
      </c>
      <c r="V94" s="56">
        <v>345969.59379206598</v>
      </c>
      <c r="W94" s="57">
        <v>1.9773454177683301E-2</v>
      </c>
      <c r="X94" s="57">
        <v>0.43193230068062199</v>
      </c>
      <c r="Y94" s="56">
        <v>456330.667511284</v>
      </c>
      <c r="Z94" s="57">
        <v>1.12253929863716E-2</v>
      </c>
      <c r="AA94" s="57">
        <v>0.187111524366913</v>
      </c>
      <c r="AB94" s="56">
        <v>687148.62617784506</v>
      </c>
      <c r="AC94" s="57">
        <v>1.42418509085365E-2</v>
      </c>
      <c r="AD94" s="57">
        <v>0.26092055781482298</v>
      </c>
      <c r="AE94" s="56">
        <v>0</v>
      </c>
      <c r="AF94" s="58" t="s">
        <v>1047</v>
      </c>
      <c r="AG94" s="58" t="s">
        <v>1047</v>
      </c>
      <c r="AH94" s="58" t="s">
        <v>1047</v>
      </c>
      <c r="AI94" s="56">
        <v>50048.9271703673</v>
      </c>
      <c r="AJ94" s="58">
        <v>5.3394976503316302E-2</v>
      </c>
      <c r="AK94" s="58">
        <v>0.34179242126846698</v>
      </c>
      <c r="AL94" s="57">
        <v>1.2450373195804101</v>
      </c>
      <c r="AM94" s="56">
        <v>783.27463050455106</v>
      </c>
      <c r="AN94" s="57">
        <v>1.53607284170921</v>
      </c>
      <c r="AO94" s="57" t="s">
        <v>1047</v>
      </c>
      <c r="AP94" s="57">
        <v>144.16848114171199</v>
      </c>
      <c r="AQ94" s="56">
        <v>1590.37742839575</v>
      </c>
      <c r="AR94" s="57">
        <v>0.19724043239919201</v>
      </c>
      <c r="AS94" s="57" t="s">
        <v>1047</v>
      </c>
      <c r="AT94" s="57">
        <v>12.9548360805247</v>
      </c>
      <c r="AU94" s="56">
        <v>0</v>
      </c>
      <c r="AV94" s="57" t="s">
        <v>1047</v>
      </c>
      <c r="AW94" s="57" t="s">
        <v>1047</v>
      </c>
      <c r="AX94" s="57" t="s">
        <v>1047</v>
      </c>
      <c r="AY94" s="12"/>
      <c r="AZ94" s="12"/>
    </row>
    <row r="95" spans="1:52" ht="14.25" hidden="1" customHeight="1">
      <c r="A95" s="4">
        <v>90</v>
      </c>
      <c r="B95" s="15" t="s">
        <v>598</v>
      </c>
      <c r="C95" s="15" t="s">
        <v>599</v>
      </c>
      <c r="D95" s="15" t="s">
        <v>1048</v>
      </c>
      <c r="E95" s="15">
        <v>42.486566666666697</v>
      </c>
      <c r="F95" s="15">
        <v>3.1701999999999999</v>
      </c>
      <c r="G95" s="15" t="s">
        <v>1049</v>
      </c>
      <c r="H95" s="15">
        <v>42.478666666666697</v>
      </c>
      <c r="I95" s="15">
        <v>3.1695333333333302</v>
      </c>
      <c r="J95" s="15" t="s">
        <v>1044</v>
      </c>
      <c r="K95" s="15" t="s">
        <v>1045</v>
      </c>
      <c r="L95" s="80">
        <v>3</v>
      </c>
      <c r="M95" s="81">
        <v>2</v>
      </c>
      <c r="N95" s="80">
        <v>4</v>
      </c>
      <c r="O95" s="15" t="s">
        <v>1050</v>
      </c>
      <c r="P95" s="80">
        <v>17.5</v>
      </c>
      <c r="Q95" s="80">
        <v>17</v>
      </c>
      <c r="R95" s="80">
        <v>38</v>
      </c>
      <c r="S95" s="82">
        <v>6407078.94528466</v>
      </c>
      <c r="T95" s="59">
        <v>3.3648149093415199E-3</v>
      </c>
      <c r="U95" s="59">
        <v>4.9823889549041697E-2</v>
      </c>
      <c r="V95" s="82">
        <v>345969.59379206598</v>
      </c>
      <c r="W95" s="59">
        <v>1.9773454177683301E-2</v>
      </c>
      <c r="X95" s="59">
        <v>0.43193230068062199</v>
      </c>
      <c r="Y95" s="82">
        <v>456330.667511284</v>
      </c>
      <c r="Z95" s="59">
        <v>1.12253929863716E-2</v>
      </c>
      <c r="AA95" s="59">
        <v>0.187111524366913</v>
      </c>
      <c r="AB95" s="82">
        <v>687148.62617784506</v>
      </c>
      <c r="AC95" s="59">
        <v>1.42418509085365E-2</v>
      </c>
      <c r="AD95" s="59">
        <v>0.26092055781482298</v>
      </c>
      <c r="AE95" s="82">
        <v>0</v>
      </c>
      <c r="AF95" s="83" t="s">
        <v>1047</v>
      </c>
      <c r="AG95" s="83" t="s">
        <v>1047</v>
      </c>
      <c r="AH95" s="83" t="s">
        <v>1047</v>
      </c>
      <c r="AI95" s="82">
        <v>50048.9271703673</v>
      </c>
      <c r="AJ95" s="83">
        <v>5.3394976503316302E-2</v>
      </c>
      <c r="AK95" s="83">
        <v>0.34179242126846698</v>
      </c>
      <c r="AL95" s="59">
        <v>1.2450373195804101</v>
      </c>
      <c r="AM95" s="82">
        <v>783.27463050455106</v>
      </c>
      <c r="AN95" s="59">
        <v>1.53607284170921</v>
      </c>
      <c r="AO95" s="59" t="s">
        <v>1047</v>
      </c>
      <c r="AP95" s="59">
        <v>144.16848114171199</v>
      </c>
      <c r="AQ95" s="82">
        <v>1590.37742839575</v>
      </c>
      <c r="AR95" s="59">
        <v>0.19724043239919201</v>
      </c>
      <c r="AS95" s="59" t="s">
        <v>1047</v>
      </c>
      <c r="AT95" s="59">
        <v>12.9548360805247</v>
      </c>
      <c r="AU95" s="82">
        <v>0</v>
      </c>
      <c r="AV95" s="59" t="s">
        <v>1047</v>
      </c>
      <c r="AW95" s="59" t="s">
        <v>1047</v>
      </c>
      <c r="AX95" s="59" t="s">
        <v>1047</v>
      </c>
      <c r="AY95" s="15"/>
      <c r="AZ95" s="15"/>
    </row>
    <row r="96" spans="1:52" ht="14.25" hidden="1" customHeight="1">
      <c r="A96" s="4">
        <v>91</v>
      </c>
      <c r="B96" s="12" t="s">
        <v>606</v>
      </c>
      <c r="C96" s="12" t="s">
        <v>607</v>
      </c>
      <c r="D96" s="12" t="s">
        <v>1048</v>
      </c>
      <c r="E96" s="12">
        <v>42.486566666666697</v>
      </c>
      <c r="F96" s="12">
        <v>3.1701999999999999</v>
      </c>
      <c r="G96" s="12" t="s">
        <v>1049</v>
      </c>
      <c r="H96" s="12">
        <v>42.478666666666697</v>
      </c>
      <c r="I96" s="12">
        <v>3.1695333333333302</v>
      </c>
      <c r="J96" s="12" t="s">
        <v>1044</v>
      </c>
      <c r="K96" s="12" t="s">
        <v>1045</v>
      </c>
      <c r="L96" s="54">
        <v>3</v>
      </c>
      <c r="M96" s="55">
        <v>2</v>
      </c>
      <c r="N96" s="54">
        <v>4</v>
      </c>
      <c r="O96" s="12" t="s">
        <v>1050</v>
      </c>
      <c r="P96" s="54">
        <v>17.5</v>
      </c>
      <c r="Q96" s="54">
        <v>17</v>
      </c>
      <c r="R96" s="54">
        <v>38</v>
      </c>
      <c r="S96" s="56">
        <v>6407078.94528466</v>
      </c>
      <c r="T96" s="57">
        <v>3.3648149093415199E-3</v>
      </c>
      <c r="U96" s="57">
        <v>4.9823889549041697E-2</v>
      </c>
      <c r="V96" s="56">
        <v>345969.59379206598</v>
      </c>
      <c r="W96" s="57">
        <v>1.9773454177683301E-2</v>
      </c>
      <c r="X96" s="57">
        <v>0.43193230068062199</v>
      </c>
      <c r="Y96" s="56">
        <v>456330.667511284</v>
      </c>
      <c r="Z96" s="57">
        <v>1.12253929863716E-2</v>
      </c>
      <c r="AA96" s="57">
        <v>0.187111524366913</v>
      </c>
      <c r="AB96" s="56">
        <v>687148.62617784506</v>
      </c>
      <c r="AC96" s="57">
        <v>1.42418509085365E-2</v>
      </c>
      <c r="AD96" s="57">
        <v>0.26092055781482298</v>
      </c>
      <c r="AE96" s="56">
        <v>0</v>
      </c>
      <c r="AF96" s="58" t="s">
        <v>1047</v>
      </c>
      <c r="AG96" s="58" t="s">
        <v>1047</v>
      </c>
      <c r="AH96" s="58" t="s">
        <v>1047</v>
      </c>
      <c r="AI96" s="56">
        <v>50048.9271703673</v>
      </c>
      <c r="AJ96" s="58">
        <v>5.3394976503316302E-2</v>
      </c>
      <c r="AK96" s="58">
        <v>0.34179242126846698</v>
      </c>
      <c r="AL96" s="57">
        <v>1.2450373195804101</v>
      </c>
      <c r="AM96" s="56">
        <v>783.27463050455106</v>
      </c>
      <c r="AN96" s="57">
        <v>1.53607284170921</v>
      </c>
      <c r="AO96" s="57" t="s">
        <v>1047</v>
      </c>
      <c r="AP96" s="57">
        <v>144.16848114171199</v>
      </c>
      <c r="AQ96" s="56">
        <v>1590.37742839575</v>
      </c>
      <c r="AR96" s="57">
        <v>0.19724043239919201</v>
      </c>
      <c r="AS96" s="57" t="s">
        <v>1047</v>
      </c>
      <c r="AT96" s="57">
        <v>12.9548360805247</v>
      </c>
      <c r="AU96" s="56">
        <v>0</v>
      </c>
      <c r="AV96" s="57" t="s">
        <v>1047</v>
      </c>
      <c r="AW96" s="57" t="s">
        <v>1047</v>
      </c>
      <c r="AX96" s="57" t="s">
        <v>1047</v>
      </c>
      <c r="AY96" s="12"/>
      <c r="AZ96" s="12"/>
    </row>
    <row r="97" spans="1:52" ht="14.25" hidden="1" customHeight="1">
      <c r="A97" s="4">
        <v>92</v>
      </c>
      <c r="B97" s="12" t="s">
        <v>610</v>
      </c>
      <c r="C97" s="12" t="s">
        <v>611</v>
      </c>
      <c r="D97" s="12" t="s">
        <v>1048</v>
      </c>
      <c r="E97" s="12">
        <v>42.486566666666697</v>
      </c>
      <c r="F97" s="12">
        <v>3.1701999999999999</v>
      </c>
      <c r="G97" s="12" t="s">
        <v>1049</v>
      </c>
      <c r="H97" s="12">
        <v>42.478666666666697</v>
      </c>
      <c r="I97" s="12">
        <v>3.1695333333333302</v>
      </c>
      <c r="J97" s="12" t="s">
        <v>1044</v>
      </c>
      <c r="K97" s="12" t="s">
        <v>1045</v>
      </c>
      <c r="L97" s="54">
        <v>3</v>
      </c>
      <c r="M97" s="55">
        <v>2</v>
      </c>
      <c r="N97" s="54">
        <v>4</v>
      </c>
      <c r="O97" s="12" t="s">
        <v>1050</v>
      </c>
      <c r="P97" s="54">
        <v>17.5</v>
      </c>
      <c r="Q97" s="54">
        <v>17</v>
      </c>
      <c r="R97" s="54">
        <v>38</v>
      </c>
      <c r="S97" s="56">
        <v>6407078.94528466</v>
      </c>
      <c r="T97" s="57">
        <v>3.3648149093415199E-3</v>
      </c>
      <c r="U97" s="57">
        <v>4.9823889549041697E-2</v>
      </c>
      <c r="V97" s="56">
        <v>345969.59379206598</v>
      </c>
      <c r="W97" s="57">
        <v>1.9773454177683301E-2</v>
      </c>
      <c r="X97" s="57">
        <v>0.43193230068062199</v>
      </c>
      <c r="Y97" s="56">
        <v>456330.667511284</v>
      </c>
      <c r="Z97" s="57">
        <v>1.12253929863716E-2</v>
      </c>
      <c r="AA97" s="57">
        <v>0.187111524366913</v>
      </c>
      <c r="AB97" s="56">
        <v>687148.62617784506</v>
      </c>
      <c r="AC97" s="57">
        <v>1.42418509085365E-2</v>
      </c>
      <c r="AD97" s="57">
        <v>0.26092055781482298</v>
      </c>
      <c r="AE97" s="56">
        <v>0</v>
      </c>
      <c r="AF97" s="58" t="s">
        <v>1047</v>
      </c>
      <c r="AG97" s="58" t="s">
        <v>1047</v>
      </c>
      <c r="AH97" s="58" t="s">
        <v>1047</v>
      </c>
      <c r="AI97" s="56">
        <v>50048.9271703673</v>
      </c>
      <c r="AJ97" s="58">
        <v>5.3394976503316302E-2</v>
      </c>
      <c r="AK97" s="58">
        <v>0.34179242126846698</v>
      </c>
      <c r="AL97" s="57">
        <v>1.2450373195804101</v>
      </c>
      <c r="AM97" s="56">
        <v>783.27463050455106</v>
      </c>
      <c r="AN97" s="57">
        <v>1.53607284170921</v>
      </c>
      <c r="AO97" s="57" t="s">
        <v>1047</v>
      </c>
      <c r="AP97" s="57">
        <v>144.16848114171199</v>
      </c>
      <c r="AQ97" s="56">
        <v>1590.37742839575</v>
      </c>
      <c r="AR97" s="57">
        <v>0.19724043239919201</v>
      </c>
      <c r="AS97" s="57" t="s">
        <v>1047</v>
      </c>
      <c r="AT97" s="57">
        <v>12.9548360805247</v>
      </c>
      <c r="AU97" s="56">
        <v>0</v>
      </c>
      <c r="AV97" s="57" t="s">
        <v>1047</v>
      </c>
      <c r="AW97" s="57" t="s">
        <v>1047</v>
      </c>
      <c r="AX97" s="57" t="s">
        <v>1047</v>
      </c>
      <c r="AY97" s="12"/>
      <c r="AZ97" s="12"/>
    </row>
    <row r="98" spans="1:52" ht="14.25" hidden="1" customHeight="1">
      <c r="A98" s="4">
        <v>93</v>
      </c>
      <c r="B98" s="28" t="s">
        <v>614</v>
      </c>
      <c r="C98" s="28" t="s">
        <v>615</v>
      </c>
      <c r="D98" s="28" t="s">
        <v>1048</v>
      </c>
      <c r="E98" s="28">
        <v>42.486566666666697</v>
      </c>
      <c r="F98" s="28">
        <v>3.1701999999999999</v>
      </c>
      <c r="G98" s="28" t="s">
        <v>1049</v>
      </c>
      <c r="H98" s="28">
        <v>42.478666666666697</v>
      </c>
      <c r="I98" s="28">
        <v>3.1695333333333302</v>
      </c>
      <c r="J98" s="28" t="s">
        <v>1044</v>
      </c>
      <c r="K98" s="28" t="s">
        <v>1045</v>
      </c>
      <c r="L98" s="84">
        <v>3</v>
      </c>
      <c r="M98" s="85">
        <v>2</v>
      </c>
      <c r="N98" s="84">
        <v>4</v>
      </c>
      <c r="O98" s="28" t="s">
        <v>1050</v>
      </c>
      <c r="P98" s="84">
        <v>17.5</v>
      </c>
      <c r="Q98" s="84">
        <v>17</v>
      </c>
      <c r="R98" s="84">
        <v>38</v>
      </c>
      <c r="S98" s="86">
        <v>6407078.94528466</v>
      </c>
      <c r="T98" s="87">
        <v>3.3648149093415199E-3</v>
      </c>
      <c r="U98" s="87">
        <v>4.9823889549041697E-2</v>
      </c>
      <c r="V98" s="86">
        <v>345969.59379206598</v>
      </c>
      <c r="W98" s="87">
        <v>1.9773454177683301E-2</v>
      </c>
      <c r="X98" s="87">
        <v>0.43193230068062199</v>
      </c>
      <c r="Y98" s="86">
        <v>456330.667511284</v>
      </c>
      <c r="Z98" s="87">
        <v>1.12253929863716E-2</v>
      </c>
      <c r="AA98" s="87">
        <v>0.187111524366913</v>
      </c>
      <c r="AB98" s="86">
        <v>687148.62617784506</v>
      </c>
      <c r="AC98" s="87">
        <v>1.42418509085365E-2</v>
      </c>
      <c r="AD98" s="87">
        <v>0.26092055781482298</v>
      </c>
      <c r="AE98" s="86">
        <v>0</v>
      </c>
      <c r="AF98" s="88" t="s">
        <v>1047</v>
      </c>
      <c r="AG98" s="88" t="s">
        <v>1047</v>
      </c>
      <c r="AH98" s="88" t="s">
        <v>1047</v>
      </c>
      <c r="AI98" s="86">
        <v>50048.9271703673</v>
      </c>
      <c r="AJ98" s="88">
        <v>5.3394976503316302E-2</v>
      </c>
      <c r="AK98" s="88">
        <v>0.34179242126846698</v>
      </c>
      <c r="AL98" s="87">
        <v>1.2450373195804101</v>
      </c>
      <c r="AM98" s="86">
        <v>783.27463050455106</v>
      </c>
      <c r="AN98" s="87">
        <v>1.53607284170921</v>
      </c>
      <c r="AO98" s="87" t="s">
        <v>1047</v>
      </c>
      <c r="AP98" s="87">
        <v>144.16848114171199</v>
      </c>
      <c r="AQ98" s="86">
        <v>1590.37742839575</v>
      </c>
      <c r="AR98" s="87">
        <v>0.19724043239919201</v>
      </c>
      <c r="AS98" s="87" t="s">
        <v>1047</v>
      </c>
      <c r="AT98" s="87">
        <v>12.9548360805247</v>
      </c>
      <c r="AU98" s="86">
        <v>0</v>
      </c>
      <c r="AV98" s="87" t="s">
        <v>1047</v>
      </c>
      <c r="AW98" s="87" t="s">
        <v>1047</v>
      </c>
      <c r="AX98" s="87" t="s">
        <v>1047</v>
      </c>
      <c r="AY98" s="28"/>
      <c r="AZ98" s="28"/>
    </row>
    <row r="99" spans="1:52" ht="14.25" hidden="1" customHeight="1">
      <c r="A99" s="4">
        <v>94</v>
      </c>
      <c r="B99" s="16" t="s">
        <v>619</v>
      </c>
      <c r="C99" s="16" t="s">
        <v>620</v>
      </c>
      <c r="D99" s="16" t="s">
        <v>1048</v>
      </c>
      <c r="E99" s="16">
        <v>42.486566666666697</v>
      </c>
      <c r="F99" s="16">
        <v>3.1701999999999999</v>
      </c>
      <c r="G99" s="16" t="s">
        <v>1049</v>
      </c>
      <c r="H99" s="16">
        <v>42.478666666666697</v>
      </c>
      <c r="I99" s="16">
        <v>3.1695333333333302</v>
      </c>
      <c r="J99" s="16" t="s">
        <v>1044</v>
      </c>
      <c r="K99" s="16" t="s">
        <v>1045</v>
      </c>
      <c r="L99" s="60">
        <v>3</v>
      </c>
      <c r="M99" s="61">
        <v>2</v>
      </c>
      <c r="N99" s="60">
        <v>4</v>
      </c>
      <c r="O99" s="16" t="s">
        <v>1050</v>
      </c>
      <c r="P99" s="60">
        <v>17.5</v>
      </c>
      <c r="Q99" s="60">
        <v>17</v>
      </c>
      <c r="R99" s="60">
        <v>38</v>
      </c>
      <c r="S99" s="62">
        <v>6407078.94528466</v>
      </c>
      <c r="T99" s="63">
        <v>3.3648149093415199E-3</v>
      </c>
      <c r="U99" s="63">
        <v>4.9823889549041697E-2</v>
      </c>
      <c r="V99" s="62">
        <v>345969.59379206598</v>
      </c>
      <c r="W99" s="63">
        <v>1.9773454177683301E-2</v>
      </c>
      <c r="X99" s="63">
        <v>0.43193230068062199</v>
      </c>
      <c r="Y99" s="62">
        <v>456330.667511284</v>
      </c>
      <c r="Z99" s="63">
        <v>1.12253929863716E-2</v>
      </c>
      <c r="AA99" s="63">
        <v>0.187111524366913</v>
      </c>
      <c r="AB99" s="62">
        <v>687148.62617784506</v>
      </c>
      <c r="AC99" s="63">
        <v>1.42418509085365E-2</v>
      </c>
      <c r="AD99" s="63">
        <v>0.26092055781482298</v>
      </c>
      <c r="AE99" s="62">
        <v>0</v>
      </c>
      <c r="AF99" s="64" t="s">
        <v>1047</v>
      </c>
      <c r="AG99" s="64" t="s">
        <v>1047</v>
      </c>
      <c r="AH99" s="64" t="s">
        <v>1047</v>
      </c>
      <c r="AI99" s="62">
        <v>50048.9271703673</v>
      </c>
      <c r="AJ99" s="64">
        <v>5.3394976503316302E-2</v>
      </c>
      <c r="AK99" s="64">
        <v>0.34179242126846698</v>
      </c>
      <c r="AL99" s="63">
        <v>1.2450373195804101</v>
      </c>
      <c r="AM99" s="62">
        <v>783.27463050455106</v>
      </c>
      <c r="AN99" s="63">
        <v>1.53607284170921</v>
      </c>
      <c r="AO99" s="63" t="s">
        <v>1047</v>
      </c>
      <c r="AP99" s="63">
        <v>144.16848114171199</v>
      </c>
      <c r="AQ99" s="62">
        <v>1590.37742839575</v>
      </c>
      <c r="AR99" s="63">
        <v>0.19724043239919201</v>
      </c>
      <c r="AS99" s="63" t="s">
        <v>1047</v>
      </c>
      <c r="AT99" s="63">
        <v>12.9548360805247</v>
      </c>
      <c r="AU99" s="62">
        <v>0</v>
      </c>
      <c r="AV99" s="63" t="s">
        <v>1047</v>
      </c>
      <c r="AW99" s="63" t="s">
        <v>1047</v>
      </c>
      <c r="AX99" s="63" t="s">
        <v>1047</v>
      </c>
      <c r="AY99" s="16"/>
      <c r="AZ99" s="16"/>
    </row>
    <row r="100" spans="1:52" ht="14.25" hidden="1" customHeight="1">
      <c r="A100" s="4">
        <v>95</v>
      </c>
      <c r="B100" s="16" t="s">
        <v>624</v>
      </c>
      <c r="C100" s="16" t="s">
        <v>625</v>
      </c>
      <c r="D100" s="16" t="s">
        <v>1048</v>
      </c>
      <c r="E100" s="16">
        <v>42.486566666666697</v>
      </c>
      <c r="F100" s="16">
        <v>3.1701999999999999</v>
      </c>
      <c r="G100" s="16" t="s">
        <v>1049</v>
      </c>
      <c r="H100" s="16">
        <v>42.478666666666697</v>
      </c>
      <c r="I100" s="16">
        <v>3.1695333333333302</v>
      </c>
      <c r="J100" s="16" t="s">
        <v>1044</v>
      </c>
      <c r="K100" s="16" t="s">
        <v>1045</v>
      </c>
      <c r="L100" s="60">
        <v>3</v>
      </c>
      <c r="M100" s="61">
        <v>2</v>
      </c>
      <c r="N100" s="60">
        <v>4</v>
      </c>
      <c r="O100" s="16" t="s">
        <v>1050</v>
      </c>
      <c r="P100" s="60">
        <v>17.5</v>
      </c>
      <c r="Q100" s="60">
        <v>17</v>
      </c>
      <c r="R100" s="60">
        <v>38</v>
      </c>
      <c r="S100" s="62">
        <v>6407078.94528466</v>
      </c>
      <c r="T100" s="63">
        <v>3.3648149093415199E-3</v>
      </c>
      <c r="U100" s="63">
        <v>4.9823889549041697E-2</v>
      </c>
      <c r="V100" s="62">
        <v>345969.59379206598</v>
      </c>
      <c r="W100" s="63">
        <v>1.9773454177683301E-2</v>
      </c>
      <c r="X100" s="63">
        <v>0.43193230068062199</v>
      </c>
      <c r="Y100" s="62">
        <v>456330.667511284</v>
      </c>
      <c r="Z100" s="63">
        <v>1.12253929863716E-2</v>
      </c>
      <c r="AA100" s="63">
        <v>0.187111524366913</v>
      </c>
      <c r="AB100" s="62">
        <v>687148.62617784506</v>
      </c>
      <c r="AC100" s="63">
        <v>1.42418509085365E-2</v>
      </c>
      <c r="AD100" s="63">
        <v>0.26092055781482298</v>
      </c>
      <c r="AE100" s="62">
        <v>0</v>
      </c>
      <c r="AF100" s="64" t="s">
        <v>1047</v>
      </c>
      <c r="AG100" s="64" t="s">
        <v>1047</v>
      </c>
      <c r="AH100" s="64" t="s">
        <v>1047</v>
      </c>
      <c r="AI100" s="62">
        <v>50048.9271703673</v>
      </c>
      <c r="AJ100" s="64">
        <v>5.3394976503316302E-2</v>
      </c>
      <c r="AK100" s="64">
        <v>0.34179242126846698</v>
      </c>
      <c r="AL100" s="63">
        <v>1.2450373195804101</v>
      </c>
      <c r="AM100" s="62">
        <v>783.27463050455106</v>
      </c>
      <c r="AN100" s="63">
        <v>1.53607284170921</v>
      </c>
      <c r="AO100" s="63" t="s">
        <v>1047</v>
      </c>
      <c r="AP100" s="63">
        <v>144.16848114171199</v>
      </c>
      <c r="AQ100" s="62">
        <v>1590.37742839575</v>
      </c>
      <c r="AR100" s="63">
        <v>0.19724043239919201</v>
      </c>
      <c r="AS100" s="63" t="s">
        <v>1047</v>
      </c>
      <c r="AT100" s="63">
        <v>12.9548360805247</v>
      </c>
      <c r="AU100" s="62">
        <v>0</v>
      </c>
      <c r="AV100" s="63" t="s">
        <v>1047</v>
      </c>
      <c r="AW100" s="63" t="s">
        <v>1047</v>
      </c>
      <c r="AX100" s="63" t="s">
        <v>1047</v>
      </c>
      <c r="AY100" s="16"/>
      <c r="AZ100" s="16"/>
    </row>
    <row r="101" spans="1:52" ht="14.25" hidden="1" customHeight="1">
      <c r="A101" s="4">
        <v>96</v>
      </c>
      <c r="B101" s="16" t="s">
        <v>629</v>
      </c>
      <c r="C101" s="16" t="s">
        <v>630</v>
      </c>
      <c r="D101" s="16" t="s">
        <v>1048</v>
      </c>
      <c r="E101" s="16">
        <v>42.486566666666697</v>
      </c>
      <c r="F101" s="16">
        <v>3.1701999999999999</v>
      </c>
      <c r="G101" s="16" t="s">
        <v>1049</v>
      </c>
      <c r="H101" s="16">
        <v>42.478666666666697</v>
      </c>
      <c r="I101" s="16">
        <v>3.1695333333333302</v>
      </c>
      <c r="J101" s="16" t="s">
        <v>1044</v>
      </c>
      <c r="K101" s="16" t="s">
        <v>1045</v>
      </c>
      <c r="L101" s="60">
        <v>3</v>
      </c>
      <c r="M101" s="61">
        <v>2</v>
      </c>
      <c r="N101" s="60">
        <v>4</v>
      </c>
      <c r="O101" s="16" t="s">
        <v>1050</v>
      </c>
      <c r="P101" s="60">
        <v>17.5</v>
      </c>
      <c r="Q101" s="60">
        <v>17</v>
      </c>
      <c r="R101" s="60">
        <v>38</v>
      </c>
      <c r="S101" s="62">
        <v>6407078.94528466</v>
      </c>
      <c r="T101" s="63">
        <v>3.3648149093415199E-3</v>
      </c>
      <c r="U101" s="63">
        <v>4.9823889549041697E-2</v>
      </c>
      <c r="V101" s="62">
        <v>345969.59379206598</v>
      </c>
      <c r="W101" s="63">
        <v>1.9773454177683301E-2</v>
      </c>
      <c r="X101" s="63">
        <v>0.43193230068062199</v>
      </c>
      <c r="Y101" s="62">
        <v>456330.667511284</v>
      </c>
      <c r="Z101" s="63">
        <v>1.12253929863716E-2</v>
      </c>
      <c r="AA101" s="63">
        <v>0.187111524366913</v>
      </c>
      <c r="AB101" s="62">
        <v>687148.62617784506</v>
      </c>
      <c r="AC101" s="63">
        <v>1.42418509085365E-2</v>
      </c>
      <c r="AD101" s="63">
        <v>0.26092055781482298</v>
      </c>
      <c r="AE101" s="62">
        <v>0</v>
      </c>
      <c r="AF101" s="64" t="s">
        <v>1047</v>
      </c>
      <c r="AG101" s="64" t="s">
        <v>1047</v>
      </c>
      <c r="AH101" s="64" t="s">
        <v>1047</v>
      </c>
      <c r="AI101" s="62">
        <v>50048.9271703673</v>
      </c>
      <c r="AJ101" s="64">
        <v>5.3394976503316302E-2</v>
      </c>
      <c r="AK101" s="64">
        <v>0.34179242126846698</v>
      </c>
      <c r="AL101" s="63">
        <v>1.2450373195804101</v>
      </c>
      <c r="AM101" s="62">
        <v>783.27463050455106</v>
      </c>
      <c r="AN101" s="63">
        <v>1.53607284170921</v>
      </c>
      <c r="AO101" s="63" t="s">
        <v>1047</v>
      </c>
      <c r="AP101" s="63">
        <v>144.16848114171199</v>
      </c>
      <c r="AQ101" s="62">
        <v>1590.37742839575</v>
      </c>
      <c r="AR101" s="63">
        <v>0.19724043239919201</v>
      </c>
      <c r="AS101" s="63" t="s">
        <v>1047</v>
      </c>
      <c r="AT101" s="63">
        <v>12.9548360805247</v>
      </c>
      <c r="AU101" s="62">
        <v>0</v>
      </c>
      <c r="AV101" s="63" t="s">
        <v>1047</v>
      </c>
      <c r="AW101" s="63" t="s">
        <v>1047</v>
      </c>
      <c r="AX101" s="63" t="s">
        <v>1047</v>
      </c>
      <c r="AY101" s="16"/>
      <c r="AZ101" s="16"/>
    </row>
    <row r="102" spans="1:52" ht="14.25" hidden="1" customHeight="1">
      <c r="A102" s="4">
        <v>97</v>
      </c>
      <c r="B102" s="16" t="s">
        <v>634</v>
      </c>
      <c r="C102" s="16" t="s">
        <v>635</v>
      </c>
      <c r="D102" s="16" t="s">
        <v>1048</v>
      </c>
      <c r="E102" s="16">
        <v>42.486566666666697</v>
      </c>
      <c r="F102" s="16">
        <v>3.1701999999999999</v>
      </c>
      <c r="G102" s="16" t="s">
        <v>1049</v>
      </c>
      <c r="H102" s="16">
        <v>42.478666666666697</v>
      </c>
      <c r="I102" s="16">
        <v>3.1695333333333302</v>
      </c>
      <c r="J102" s="16" t="s">
        <v>1044</v>
      </c>
      <c r="K102" s="16" t="s">
        <v>1045</v>
      </c>
      <c r="L102" s="60">
        <v>3</v>
      </c>
      <c r="M102" s="61">
        <v>2</v>
      </c>
      <c r="N102" s="60">
        <v>4</v>
      </c>
      <c r="O102" s="16" t="s">
        <v>1050</v>
      </c>
      <c r="P102" s="60">
        <v>17.5</v>
      </c>
      <c r="Q102" s="60">
        <v>17</v>
      </c>
      <c r="R102" s="60">
        <v>38</v>
      </c>
      <c r="S102" s="62">
        <v>6407078.94528466</v>
      </c>
      <c r="T102" s="63">
        <v>3.3648149093415199E-3</v>
      </c>
      <c r="U102" s="63">
        <v>4.9823889549041697E-2</v>
      </c>
      <c r="V102" s="62">
        <v>345969.59379206598</v>
      </c>
      <c r="W102" s="63">
        <v>1.9773454177683301E-2</v>
      </c>
      <c r="X102" s="63">
        <v>0.43193230068062199</v>
      </c>
      <c r="Y102" s="62">
        <v>456330.667511284</v>
      </c>
      <c r="Z102" s="63">
        <v>1.12253929863716E-2</v>
      </c>
      <c r="AA102" s="63">
        <v>0.187111524366913</v>
      </c>
      <c r="AB102" s="62">
        <v>687148.62617784506</v>
      </c>
      <c r="AC102" s="63">
        <v>1.42418509085365E-2</v>
      </c>
      <c r="AD102" s="63">
        <v>0.26092055781482298</v>
      </c>
      <c r="AE102" s="62">
        <v>0</v>
      </c>
      <c r="AF102" s="64" t="s">
        <v>1047</v>
      </c>
      <c r="AG102" s="64" t="s">
        <v>1047</v>
      </c>
      <c r="AH102" s="64" t="s">
        <v>1047</v>
      </c>
      <c r="AI102" s="62">
        <v>50048.9271703673</v>
      </c>
      <c r="AJ102" s="64">
        <v>5.3394976503316302E-2</v>
      </c>
      <c r="AK102" s="64">
        <v>0.34179242126846698</v>
      </c>
      <c r="AL102" s="63">
        <v>1.2450373195804101</v>
      </c>
      <c r="AM102" s="62">
        <v>783.27463050455106</v>
      </c>
      <c r="AN102" s="63">
        <v>1.53607284170921</v>
      </c>
      <c r="AO102" s="63" t="s">
        <v>1047</v>
      </c>
      <c r="AP102" s="63">
        <v>144.16848114171199</v>
      </c>
      <c r="AQ102" s="62">
        <v>1590.37742839575</v>
      </c>
      <c r="AR102" s="63">
        <v>0.19724043239919201</v>
      </c>
      <c r="AS102" s="63" t="s">
        <v>1047</v>
      </c>
      <c r="AT102" s="63">
        <v>12.9548360805247</v>
      </c>
      <c r="AU102" s="62">
        <v>0</v>
      </c>
      <c r="AV102" s="63" t="s">
        <v>1047</v>
      </c>
      <c r="AW102" s="63" t="s">
        <v>1047</v>
      </c>
      <c r="AX102" s="63" t="s">
        <v>1047</v>
      </c>
      <c r="AY102" s="16"/>
      <c r="AZ102" s="16"/>
    </row>
    <row r="103" spans="1:52" ht="14.25" hidden="1" customHeight="1">
      <c r="A103" s="4">
        <v>98</v>
      </c>
      <c r="B103" s="16" t="s">
        <v>639</v>
      </c>
      <c r="C103" s="16" t="s">
        <v>640</v>
      </c>
      <c r="D103" s="16" t="s">
        <v>1048</v>
      </c>
      <c r="E103" s="16">
        <v>42.486566666666697</v>
      </c>
      <c r="F103" s="16">
        <v>3.1701999999999999</v>
      </c>
      <c r="G103" s="16" t="s">
        <v>1049</v>
      </c>
      <c r="H103" s="16">
        <v>42.478666666666697</v>
      </c>
      <c r="I103" s="16">
        <v>3.1695333333333302</v>
      </c>
      <c r="J103" s="16" t="s">
        <v>1044</v>
      </c>
      <c r="K103" s="16" t="s">
        <v>1045</v>
      </c>
      <c r="L103" s="60">
        <v>3</v>
      </c>
      <c r="M103" s="61">
        <v>2</v>
      </c>
      <c r="N103" s="60">
        <v>4</v>
      </c>
      <c r="O103" s="16" t="s">
        <v>1050</v>
      </c>
      <c r="P103" s="60">
        <v>17.5</v>
      </c>
      <c r="Q103" s="60">
        <v>17</v>
      </c>
      <c r="R103" s="60">
        <v>38</v>
      </c>
      <c r="S103" s="62">
        <v>6407078.94528466</v>
      </c>
      <c r="T103" s="63">
        <v>3.3648149093415199E-3</v>
      </c>
      <c r="U103" s="63">
        <v>4.9823889549041697E-2</v>
      </c>
      <c r="V103" s="62">
        <v>345969.59379206598</v>
      </c>
      <c r="W103" s="63">
        <v>1.9773454177683301E-2</v>
      </c>
      <c r="X103" s="63">
        <v>0.43193230068062199</v>
      </c>
      <c r="Y103" s="62">
        <v>456330.667511284</v>
      </c>
      <c r="Z103" s="63">
        <v>1.12253929863716E-2</v>
      </c>
      <c r="AA103" s="63">
        <v>0.187111524366913</v>
      </c>
      <c r="AB103" s="62">
        <v>687148.62617784506</v>
      </c>
      <c r="AC103" s="63">
        <v>1.42418509085365E-2</v>
      </c>
      <c r="AD103" s="63">
        <v>0.26092055781482298</v>
      </c>
      <c r="AE103" s="62">
        <v>0</v>
      </c>
      <c r="AF103" s="64" t="s">
        <v>1047</v>
      </c>
      <c r="AG103" s="64" t="s">
        <v>1047</v>
      </c>
      <c r="AH103" s="64" t="s">
        <v>1047</v>
      </c>
      <c r="AI103" s="62">
        <v>50048.9271703673</v>
      </c>
      <c r="AJ103" s="64">
        <v>5.3394976503316302E-2</v>
      </c>
      <c r="AK103" s="64">
        <v>0.34179242126846698</v>
      </c>
      <c r="AL103" s="63">
        <v>1.2450373195804101</v>
      </c>
      <c r="AM103" s="62">
        <v>783.27463050455106</v>
      </c>
      <c r="AN103" s="63">
        <v>1.53607284170921</v>
      </c>
      <c r="AO103" s="63" t="s">
        <v>1047</v>
      </c>
      <c r="AP103" s="63">
        <v>144.16848114171199</v>
      </c>
      <c r="AQ103" s="62">
        <v>1590.37742839575</v>
      </c>
      <c r="AR103" s="63">
        <v>0.19724043239919201</v>
      </c>
      <c r="AS103" s="63" t="s">
        <v>1047</v>
      </c>
      <c r="AT103" s="63">
        <v>12.9548360805247</v>
      </c>
      <c r="AU103" s="62">
        <v>0</v>
      </c>
      <c r="AV103" s="63" t="s">
        <v>1047</v>
      </c>
      <c r="AW103" s="63" t="s">
        <v>1047</v>
      </c>
      <c r="AX103" s="63" t="s">
        <v>1047</v>
      </c>
      <c r="AY103" s="16"/>
      <c r="AZ103" s="16"/>
    </row>
    <row r="104" spans="1:52" ht="14.25" hidden="1" customHeight="1">
      <c r="A104" s="4">
        <v>99</v>
      </c>
      <c r="B104" s="16" t="s">
        <v>644</v>
      </c>
      <c r="C104" s="16" t="s">
        <v>645</v>
      </c>
      <c r="D104" s="16" t="s">
        <v>1048</v>
      </c>
      <c r="E104" s="16">
        <v>42.486566666666697</v>
      </c>
      <c r="F104" s="16">
        <v>3.1701999999999999</v>
      </c>
      <c r="G104" s="16" t="s">
        <v>1049</v>
      </c>
      <c r="H104" s="16">
        <v>42.478666666666697</v>
      </c>
      <c r="I104" s="16">
        <v>3.1695333333333302</v>
      </c>
      <c r="J104" s="16" t="s">
        <v>1044</v>
      </c>
      <c r="K104" s="16" t="s">
        <v>1045</v>
      </c>
      <c r="L104" s="60">
        <v>3</v>
      </c>
      <c r="M104" s="61">
        <v>2</v>
      </c>
      <c r="N104" s="60">
        <v>4</v>
      </c>
      <c r="O104" s="16" t="s">
        <v>1050</v>
      </c>
      <c r="P104" s="60">
        <v>17.5</v>
      </c>
      <c r="Q104" s="60">
        <v>17</v>
      </c>
      <c r="R104" s="60">
        <v>38</v>
      </c>
      <c r="S104" s="62">
        <v>6407078.94528466</v>
      </c>
      <c r="T104" s="63">
        <v>3.3648149093415199E-3</v>
      </c>
      <c r="U104" s="63">
        <v>4.9823889549041697E-2</v>
      </c>
      <c r="V104" s="62">
        <v>345969.59379206598</v>
      </c>
      <c r="W104" s="63">
        <v>1.9773454177683301E-2</v>
      </c>
      <c r="X104" s="63">
        <v>0.43193230068062199</v>
      </c>
      <c r="Y104" s="62">
        <v>456330.667511284</v>
      </c>
      <c r="Z104" s="63">
        <v>1.12253929863716E-2</v>
      </c>
      <c r="AA104" s="63">
        <v>0.187111524366913</v>
      </c>
      <c r="AB104" s="62">
        <v>687148.62617784506</v>
      </c>
      <c r="AC104" s="63">
        <v>1.42418509085365E-2</v>
      </c>
      <c r="AD104" s="63">
        <v>0.26092055781482298</v>
      </c>
      <c r="AE104" s="62">
        <v>0</v>
      </c>
      <c r="AF104" s="64" t="s">
        <v>1047</v>
      </c>
      <c r="AG104" s="64" t="s">
        <v>1047</v>
      </c>
      <c r="AH104" s="64" t="s">
        <v>1047</v>
      </c>
      <c r="AI104" s="62">
        <v>50048.9271703673</v>
      </c>
      <c r="AJ104" s="64">
        <v>5.3394976503316302E-2</v>
      </c>
      <c r="AK104" s="64">
        <v>0.34179242126846698</v>
      </c>
      <c r="AL104" s="63">
        <v>1.2450373195804101</v>
      </c>
      <c r="AM104" s="62">
        <v>783.27463050455106</v>
      </c>
      <c r="AN104" s="63">
        <v>1.53607284170921</v>
      </c>
      <c r="AO104" s="63" t="s">
        <v>1047</v>
      </c>
      <c r="AP104" s="63">
        <v>144.16848114171199</v>
      </c>
      <c r="AQ104" s="62">
        <v>1590.37742839575</v>
      </c>
      <c r="AR104" s="63">
        <v>0.19724043239919201</v>
      </c>
      <c r="AS104" s="63" t="s">
        <v>1047</v>
      </c>
      <c r="AT104" s="63">
        <v>12.9548360805247</v>
      </c>
      <c r="AU104" s="62">
        <v>0</v>
      </c>
      <c r="AV104" s="63" t="s">
        <v>1047</v>
      </c>
      <c r="AW104" s="63" t="s">
        <v>1047</v>
      </c>
      <c r="AX104" s="63" t="s">
        <v>1047</v>
      </c>
      <c r="AY104" s="16"/>
      <c r="AZ104" s="16"/>
    </row>
    <row r="105" spans="1:52" ht="14.25" hidden="1" customHeight="1">
      <c r="A105" s="4">
        <v>100</v>
      </c>
      <c r="B105" s="16" t="s">
        <v>649</v>
      </c>
      <c r="C105" s="16" t="s">
        <v>650</v>
      </c>
      <c r="D105" s="16" t="s">
        <v>1048</v>
      </c>
      <c r="E105" s="16">
        <v>42.486566666666697</v>
      </c>
      <c r="F105" s="16">
        <v>3.1701999999999999</v>
      </c>
      <c r="G105" s="16" t="s">
        <v>1049</v>
      </c>
      <c r="H105" s="16">
        <v>42.478666666666697</v>
      </c>
      <c r="I105" s="16">
        <v>3.1695333333333302</v>
      </c>
      <c r="J105" s="16" t="s">
        <v>1044</v>
      </c>
      <c r="K105" s="16" t="s">
        <v>1045</v>
      </c>
      <c r="L105" s="60">
        <v>3</v>
      </c>
      <c r="M105" s="61">
        <v>2</v>
      </c>
      <c r="N105" s="60">
        <v>4</v>
      </c>
      <c r="O105" s="16" t="s">
        <v>1050</v>
      </c>
      <c r="P105" s="60">
        <v>17.5</v>
      </c>
      <c r="Q105" s="60">
        <v>17</v>
      </c>
      <c r="R105" s="60">
        <v>38</v>
      </c>
      <c r="S105" s="62">
        <v>6407078.94528466</v>
      </c>
      <c r="T105" s="63">
        <v>3.3648149093415199E-3</v>
      </c>
      <c r="U105" s="63">
        <v>4.9823889549041697E-2</v>
      </c>
      <c r="V105" s="62">
        <v>345969.59379206598</v>
      </c>
      <c r="W105" s="63">
        <v>1.9773454177683301E-2</v>
      </c>
      <c r="X105" s="63">
        <v>0.43193230068062199</v>
      </c>
      <c r="Y105" s="62">
        <v>456330.667511284</v>
      </c>
      <c r="Z105" s="63">
        <v>1.12253929863716E-2</v>
      </c>
      <c r="AA105" s="63">
        <v>0.187111524366913</v>
      </c>
      <c r="AB105" s="62">
        <v>687148.62617784506</v>
      </c>
      <c r="AC105" s="63">
        <v>1.42418509085365E-2</v>
      </c>
      <c r="AD105" s="63">
        <v>0.26092055781482298</v>
      </c>
      <c r="AE105" s="62">
        <v>0</v>
      </c>
      <c r="AF105" s="64" t="s">
        <v>1047</v>
      </c>
      <c r="AG105" s="64" t="s">
        <v>1047</v>
      </c>
      <c r="AH105" s="64" t="s">
        <v>1047</v>
      </c>
      <c r="AI105" s="62">
        <v>50048.9271703673</v>
      </c>
      <c r="AJ105" s="64">
        <v>5.3394976503316302E-2</v>
      </c>
      <c r="AK105" s="64">
        <v>0.34179242126846698</v>
      </c>
      <c r="AL105" s="63">
        <v>1.2450373195804101</v>
      </c>
      <c r="AM105" s="62">
        <v>783.27463050455106</v>
      </c>
      <c r="AN105" s="63">
        <v>1.53607284170921</v>
      </c>
      <c r="AO105" s="63" t="s">
        <v>1047</v>
      </c>
      <c r="AP105" s="63">
        <v>144.16848114171199</v>
      </c>
      <c r="AQ105" s="62">
        <v>1590.37742839575</v>
      </c>
      <c r="AR105" s="63">
        <v>0.19724043239919201</v>
      </c>
      <c r="AS105" s="63" t="s">
        <v>1047</v>
      </c>
      <c r="AT105" s="63">
        <v>12.9548360805247</v>
      </c>
      <c r="AU105" s="62">
        <v>0</v>
      </c>
      <c r="AV105" s="63" t="s">
        <v>1047</v>
      </c>
      <c r="AW105" s="63" t="s">
        <v>1047</v>
      </c>
      <c r="AX105" s="63" t="s">
        <v>1047</v>
      </c>
      <c r="AY105" s="16"/>
      <c r="AZ105" s="16"/>
    </row>
    <row r="106" spans="1:52" ht="14.25" hidden="1" customHeight="1">
      <c r="A106" s="4">
        <v>101</v>
      </c>
      <c r="B106" s="16" t="s">
        <v>654</v>
      </c>
      <c r="C106" s="16" t="s">
        <v>655</v>
      </c>
      <c r="D106" s="16" t="s">
        <v>1048</v>
      </c>
      <c r="E106" s="16">
        <v>42.486566666666697</v>
      </c>
      <c r="F106" s="16">
        <v>3.1701999999999999</v>
      </c>
      <c r="G106" s="16" t="s">
        <v>1049</v>
      </c>
      <c r="H106" s="16">
        <v>42.478666666666697</v>
      </c>
      <c r="I106" s="16">
        <v>3.1695333333333302</v>
      </c>
      <c r="J106" s="16" t="s">
        <v>1044</v>
      </c>
      <c r="K106" s="16" t="s">
        <v>1045</v>
      </c>
      <c r="L106" s="60">
        <v>3</v>
      </c>
      <c r="M106" s="61">
        <v>2</v>
      </c>
      <c r="N106" s="60">
        <v>4</v>
      </c>
      <c r="O106" s="16" t="s">
        <v>1050</v>
      </c>
      <c r="P106" s="60">
        <v>17.5</v>
      </c>
      <c r="Q106" s="60">
        <v>17</v>
      </c>
      <c r="R106" s="60">
        <v>38</v>
      </c>
      <c r="S106" s="62">
        <v>6407078.94528466</v>
      </c>
      <c r="T106" s="63">
        <v>3.3648149093415199E-3</v>
      </c>
      <c r="U106" s="63">
        <v>4.9823889549041697E-2</v>
      </c>
      <c r="V106" s="62">
        <v>345969.59379206598</v>
      </c>
      <c r="W106" s="63">
        <v>1.9773454177683301E-2</v>
      </c>
      <c r="X106" s="63">
        <v>0.43193230068062199</v>
      </c>
      <c r="Y106" s="62">
        <v>456330.667511284</v>
      </c>
      <c r="Z106" s="63">
        <v>1.12253929863716E-2</v>
      </c>
      <c r="AA106" s="63">
        <v>0.187111524366913</v>
      </c>
      <c r="AB106" s="62">
        <v>687148.62617784506</v>
      </c>
      <c r="AC106" s="63">
        <v>1.42418509085365E-2</v>
      </c>
      <c r="AD106" s="63">
        <v>0.26092055781482298</v>
      </c>
      <c r="AE106" s="62">
        <v>0</v>
      </c>
      <c r="AF106" s="64" t="s">
        <v>1047</v>
      </c>
      <c r="AG106" s="64" t="s">
        <v>1047</v>
      </c>
      <c r="AH106" s="64" t="s">
        <v>1047</v>
      </c>
      <c r="AI106" s="62">
        <v>50048.9271703673</v>
      </c>
      <c r="AJ106" s="64">
        <v>5.3394976503316302E-2</v>
      </c>
      <c r="AK106" s="64">
        <v>0.34179242126846698</v>
      </c>
      <c r="AL106" s="63">
        <v>1.2450373195804101</v>
      </c>
      <c r="AM106" s="62">
        <v>783.27463050455106</v>
      </c>
      <c r="AN106" s="63">
        <v>1.53607284170921</v>
      </c>
      <c r="AO106" s="63" t="s">
        <v>1047</v>
      </c>
      <c r="AP106" s="63">
        <v>144.16848114171199</v>
      </c>
      <c r="AQ106" s="62">
        <v>1590.37742839575</v>
      </c>
      <c r="AR106" s="63">
        <v>0.19724043239919201</v>
      </c>
      <c r="AS106" s="63" t="s">
        <v>1047</v>
      </c>
      <c r="AT106" s="63">
        <v>12.9548360805247</v>
      </c>
      <c r="AU106" s="62">
        <v>0</v>
      </c>
      <c r="AV106" s="63" t="s">
        <v>1047</v>
      </c>
      <c r="AW106" s="63" t="s">
        <v>1047</v>
      </c>
      <c r="AX106" s="63" t="s">
        <v>1047</v>
      </c>
      <c r="AY106" s="16"/>
      <c r="AZ106" s="16"/>
    </row>
    <row r="107" spans="1:52" ht="14.25" hidden="1" customHeight="1">
      <c r="A107" s="4">
        <v>102</v>
      </c>
      <c r="B107" s="16" t="s">
        <v>659</v>
      </c>
      <c r="C107" s="16" t="s">
        <v>660</v>
      </c>
      <c r="D107" s="16" t="s">
        <v>1048</v>
      </c>
      <c r="E107" s="16">
        <v>42.486566666666697</v>
      </c>
      <c r="F107" s="16">
        <v>3.1701999999999999</v>
      </c>
      <c r="G107" s="16" t="s">
        <v>1049</v>
      </c>
      <c r="H107" s="16">
        <v>42.478666666666697</v>
      </c>
      <c r="I107" s="16">
        <v>3.1695333333333302</v>
      </c>
      <c r="J107" s="16" t="s">
        <v>1044</v>
      </c>
      <c r="K107" s="16" t="s">
        <v>1045</v>
      </c>
      <c r="L107" s="60">
        <v>3</v>
      </c>
      <c r="M107" s="61">
        <v>2</v>
      </c>
      <c r="N107" s="60">
        <v>4</v>
      </c>
      <c r="O107" s="16" t="s">
        <v>1050</v>
      </c>
      <c r="P107" s="60">
        <v>17.5</v>
      </c>
      <c r="Q107" s="60">
        <v>17</v>
      </c>
      <c r="R107" s="60">
        <v>38</v>
      </c>
      <c r="S107" s="62">
        <v>6407078.94528466</v>
      </c>
      <c r="T107" s="63">
        <v>3.3648149093415199E-3</v>
      </c>
      <c r="U107" s="63">
        <v>4.9823889549041697E-2</v>
      </c>
      <c r="V107" s="62">
        <v>345969.59379206598</v>
      </c>
      <c r="W107" s="63">
        <v>1.9773454177683301E-2</v>
      </c>
      <c r="X107" s="63">
        <v>0.43193230068062199</v>
      </c>
      <c r="Y107" s="62">
        <v>456330.667511284</v>
      </c>
      <c r="Z107" s="63">
        <v>1.12253929863716E-2</v>
      </c>
      <c r="AA107" s="63">
        <v>0.187111524366913</v>
      </c>
      <c r="AB107" s="62">
        <v>687148.62617784506</v>
      </c>
      <c r="AC107" s="63">
        <v>1.42418509085365E-2</v>
      </c>
      <c r="AD107" s="63">
        <v>0.26092055781482298</v>
      </c>
      <c r="AE107" s="62">
        <v>0</v>
      </c>
      <c r="AF107" s="64" t="s">
        <v>1047</v>
      </c>
      <c r="AG107" s="64" t="s">
        <v>1047</v>
      </c>
      <c r="AH107" s="64" t="s">
        <v>1047</v>
      </c>
      <c r="AI107" s="62">
        <v>50048.9271703673</v>
      </c>
      <c r="AJ107" s="64">
        <v>5.3394976503316302E-2</v>
      </c>
      <c r="AK107" s="64">
        <v>0.34179242126846698</v>
      </c>
      <c r="AL107" s="63">
        <v>1.2450373195804101</v>
      </c>
      <c r="AM107" s="62">
        <v>783.27463050455106</v>
      </c>
      <c r="AN107" s="63">
        <v>1.53607284170921</v>
      </c>
      <c r="AO107" s="63" t="s">
        <v>1047</v>
      </c>
      <c r="AP107" s="63">
        <v>144.16848114171199</v>
      </c>
      <c r="AQ107" s="62">
        <v>1590.37742839575</v>
      </c>
      <c r="AR107" s="63">
        <v>0.19724043239919201</v>
      </c>
      <c r="AS107" s="63" t="s">
        <v>1047</v>
      </c>
      <c r="AT107" s="63">
        <v>12.9548360805247</v>
      </c>
      <c r="AU107" s="62">
        <v>0</v>
      </c>
      <c r="AV107" s="63" t="s">
        <v>1047</v>
      </c>
      <c r="AW107" s="63" t="s">
        <v>1047</v>
      </c>
      <c r="AX107" s="63" t="s">
        <v>1047</v>
      </c>
      <c r="AY107" s="16"/>
      <c r="AZ107" s="16"/>
    </row>
    <row r="108" spans="1:52" ht="14.25" hidden="1" customHeight="1">
      <c r="A108" s="4">
        <v>103</v>
      </c>
      <c r="B108" s="16" t="s">
        <v>664</v>
      </c>
      <c r="C108" s="16" t="s">
        <v>665</v>
      </c>
      <c r="D108" s="16" t="s">
        <v>1048</v>
      </c>
      <c r="E108" s="16">
        <v>42.486566666666697</v>
      </c>
      <c r="F108" s="16">
        <v>3.1701999999999999</v>
      </c>
      <c r="G108" s="16" t="s">
        <v>1049</v>
      </c>
      <c r="H108" s="16">
        <v>42.478666666666697</v>
      </c>
      <c r="I108" s="16">
        <v>3.1695333333333302</v>
      </c>
      <c r="J108" s="16" t="s">
        <v>1044</v>
      </c>
      <c r="K108" s="16" t="s">
        <v>1045</v>
      </c>
      <c r="L108" s="60">
        <v>3</v>
      </c>
      <c r="M108" s="61">
        <v>2</v>
      </c>
      <c r="N108" s="60">
        <v>4</v>
      </c>
      <c r="O108" s="16" t="s">
        <v>1050</v>
      </c>
      <c r="P108" s="60">
        <v>17.5</v>
      </c>
      <c r="Q108" s="60">
        <v>17</v>
      </c>
      <c r="R108" s="60">
        <v>38</v>
      </c>
      <c r="S108" s="62">
        <v>6407078.94528466</v>
      </c>
      <c r="T108" s="63">
        <v>3.3648149093415199E-3</v>
      </c>
      <c r="U108" s="63">
        <v>4.9823889549041697E-2</v>
      </c>
      <c r="V108" s="62">
        <v>345969.59379206598</v>
      </c>
      <c r="W108" s="63">
        <v>1.9773454177683301E-2</v>
      </c>
      <c r="X108" s="63">
        <v>0.43193230068062199</v>
      </c>
      <c r="Y108" s="62">
        <v>456330.667511284</v>
      </c>
      <c r="Z108" s="63">
        <v>1.12253929863716E-2</v>
      </c>
      <c r="AA108" s="63">
        <v>0.187111524366913</v>
      </c>
      <c r="AB108" s="62">
        <v>687148.62617784506</v>
      </c>
      <c r="AC108" s="63">
        <v>1.42418509085365E-2</v>
      </c>
      <c r="AD108" s="63">
        <v>0.26092055781482298</v>
      </c>
      <c r="AE108" s="62">
        <v>0</v>
      </c>
      <c r="AF108" s="64" t="s">
        <v>1047</v>
      </c>
      <c r="AG108" s="64" t="s">
        <v>1047</v>
      </c>
      <c r="AH108" s="64" t="s">
        <v>1047</v>
      </c>
      <c r="AI108" s="62">
        <v>50048.9271703673</v>
      </c>
      <c r="AJ108" s="64">
        <v>5.3394976503316302E-2</v>
      </c>
      <c r="AK108" s="64">
        <v>0.34179242126846698</v>
      </c>
      <c r="AL108" s="63">
        <v>1.2450373195804101</v>
      </c>
      <c r="AM108" s="62">
        <v>783.27463050455106</v>
      </c>
      <c r="AN108" s="63">
        <v>1.53607284170921</v>
      </c>
      <c r="AO108" s="63" t="s">
        <v>1047</v>
      </c>
      <c r="AP108" s="63">
        <v>144.16848114171199</v>
      </c>
      <c r="AQ108" s="62">
        <v>1590.37742839575</v>
      </c>
      <c r="AR108" s="63">
        <v>0.19724043239919201</v>
      </c>
      <c r="AS108" s="63" t="s">
        <v>1047</v>
      </c>
      <c r="AT108" s="63">
        <v>12.9548360805247</v>
      </c>
      <c r="AU108" s="62">
        <v>0</v>
      </c>
      <c r="AV108" s="63" t="s">
        <v>1047</v>
      </c>
      <c r="AW108" s="63" t="s">
        <v>1047</v>
      </c>
      <c r="AX108" s="63" t="s">
        <v>1047</v>
      </c>
      <c r="AY108" s="16"/>
      <c r="AZ108" s="16"/>
    </row>
    <row r="109" spans="1:52" ht="14.25" hidden="1" customHeight="1">
      <c r="A109" s="4">
        <v>104</v>
      </c>
      <c r="B109" s="16" t="s">
        <v>669</v>
      </c>
      <c r="C109" s="16" t="s">
        <v>670</v>
      </c>
      <c r="D109" s="16" t="s">
        <v>1048</v>
      </c>
      <c r="E109" s="16">
        <v>42.486566666666697</v>
      </c>
      <c r="F109" s="16">
        <v>3.1701999999999999</v>
      </c>
      <c r="G109" s="16" t="s">
        <v>1049</v>
      </c>
      <c r="H109" s="16">
        <v>42.478666666666697</v>
      </c>
      <c r="I109" s="16">
        <v>3.1695333333333302</v>
      </c>
      <c r="J109" s="16" t="s">
        <v>1044</v>
      </c>
      <c r="K109" s="16" t="s">
        <v>1045</v>
      </c>
      <c r="L109" s="60">
        <v>3</v>
      </c>
      <c r="M109" s="61">
        <v>2</v>
      </c>
      <c r="N109" s="60">
        <v>4</v>
      </c>
      <c r="O109" s="16" t="s">
        <v>1050</v>
      </c>
      <c r="P109" s="60">
        <v>17.5</v>
      </c>
      <c r="Q109" s="60">
        <v>17</v>
      </c>
      <c r="R109" s="60">
        <v>38</v>
      </c>
      <c r="S109" s="62">
        <v>6407078.94528466</v>
      </c>
      <c r="T109" s="63">
        <v>3.3648149093415199E-3</v>
      </c>
      <c r="U109" s="63">
        <v>4.9823889549041697E-2</v>
      </c>
      <c r="V109" s="62">
        <v>345969.59379206598</v>
      </c>
      <c r="W109" s="63">
        <v>1.9773454177683301E-2</v>
      </c>
      <c r="X109" s="63">
        <v>0.43193230068062199</v>
      </c>
      <c r="Y109" s="62">
        <v>456330.667511284</v>
      </c>
      <c r="Z109" s="63">
        <v>1.12253929863716E-2</v>
      </c>
      <c r="AA109" s="63">
        <v>0.187111524366913</v>
      </c>
      <c r="AB109" s="62">
        <v>687148.62617784506</v>
      </c>
      <c r="AC109" s="63">
        <v>1.42418509085365E-2</v>
      </c>
      <c r="AD109" s="63">
        <v>0.26092055781482298</v>
      </c>
      <c r="AE109" s="62">
        <v>0</v>
      </c>
      <c r="AF109" s="64" t="s">
        <v>1047</v>
      </c>
      <c r="AG109" s="64" t="s">
        <v>1047</v>
      </c>
      <c r="AH109" s="64" t="s">
        <v>1047</v>
      </c>
      <c r="AI109" s="62">
        <v>50048.9271703673</v>
      </c>
      <c r="AJ109" s="64">
        <v>5.3394976503316302E-2</v>
      </c>
      <c r="AK109" s="64">
        <v>0.34179242126846698</v>
      </c>
      <c r="AL109" s="63">
        <v>1.2450373195804101</v>
      </c>
      <c r="AM109" s="62">
        <v>783.27463050455106</v>
      </c>
      <c r="AN109" s="63">
        <v>1.53607284170921</v>
      </c>
      <c r="AO109" s="63" t="s">
        <v>1047</v>
      </c>
      <c r="AP109" s="63">
        <v>144.16848114171199</v>
      </c>
      <c r="AQ109" s="62">
        <v>1590.37742839575</v>
      </c>
      <c r="AR109" s="63">
        <v>0.19724043239919201</v>
      </c>
      <c r="AS109" s="63" t="s">
        <v>1047</v>
      </c>
      <c r="AT109" s="63">
        <v>12.9548360805247</v>
      </c>
      <c r="AU109" s="62">
        <v>0</v>
      </c>
      <c r="AV109" s="63" t="s">
        <v>1047</v>
      </c>
      <c r="AW109" s="63" t="s">
        <v>1047</v>
      </c>
      <c r="AX109" s="63" t="s">
        <v>1047</v>
      </c>
      <c r="AY109" s="16"/>
      <c r="AZ109" s="16"/>
    </row>
    <row r="110" spans="1:52" ht="14.25" hidden="1" customHeight="1">
      <c r="A110" s="4">
        <v>105</v>
      </c>
      <c r="B110" s="16" t="s">
        <v>674</v>
      </c>
      <c r="C110" s="16" t="s">
        <v>675</v>
      </c>
      <c r="D110" s="16" t="s">
        <v>1048</v>
      </c>
      <c r="E110" s="16">
        <v>42.486566666666697</v>
      </c>
      <c r="F110" s="16">
        <v>3.1701999999999999</v>
      </c>
      <c r="G110" s="16" t="s">
        <v>1049</v>
      </c>
      <c r="H110" s="16">
        <v>42.478666666666697</v>
      </c>
      <c r="I110" s="16">
        <v>3.1695333333333302</v>
      </c>
      <c r="J110" s="16" t="s">
        <v>1044</v>
      </c>
      <c r="K110" s="16" t="s">
        <v>1045</v>
      </c>
      <c r="L110" s="60">
        <v>3</v>
      </c>
      <c r="M110" s="61">
        <v>2</v>
      </c>
      <c r="N110" s="60">
        <v>4</v>
      </c>
      <c r="O110" s="16" t="s">
        <v>1050</v>
      </c>
      <c r="P110" s="60">
        <v>17.5</v>
      </c>
      <c r="Q110" s="60">
        <v>17</v>
      </c>
      <c r="R110" s="60">
        <v>38</v>
      </c>
      <c r="S110" s="62">
        <v>6407078.94528466</v>
      </c>
      <c r="T110" s="63">
        <v>3.3648149093415199E-3</v>
      </c>
      <c r="U110" s="63">
        <v>4.9823889549041697E-2</v>
      </c>
      <c r="V110" s="62">
        <v>345969.59379206598</v>
      </c>
      <c r="W110" s="63">
        <v>1.9773454177683301E-2</v>
      </c>
      <c r="X110" s="63">
        <v>0.43193230068062199</v>
      </c>
      <c r="Y110" s="62">
        <v>456330.667511284</v>
      </c>
      <c r="Z110" s="63">
        <v>1.12253929863716E-2</v>
      </c>
      <c r="AA110" s="63">
        <v>0.187111524366913</v>
      </c>
      <c r="AB110" s="62">
        <v>687148.62617784506</v>
      </c>
      <c r="AC110" s="63">
        <v>1.42418509085365E-2</v>
      </c>
      <c r="AD110" s="63">
        <v>0.26092055781482298</v>
      </c>
      <c r="AE110" s="62">
        <v>0</v>
      </c>
      <c r="AF110" s="64" t="s">
        <v>1047</v>
      </c>
      <c r="AG110" s="64" t="s">
        <v>1047</v>
      </c>
      <c r="AH110" s="64" t="s">
        <v>1047</v>
      </c>
      <c r="AI110" s="62">
        <v>50048.9271703673</v>
      </c>
      <c r="AJ110" s="64">
        <v>5.3394976503316302E-2</v>
      </c>
      <c r="AK110" s="64">
        <v>0.34179242126846698</v>
      </c>
      <c r="AL110" s="63">
        <v>1.2450373195804101</v>
      </c>
      <c r="AM110" s="62">
        <v>783.27463050455106</v>
      </c>
      <c r="AN110" s="63">
        <v>1.53607284170921</v>
      </c>
      <c r="AO110" s="63" t="s">
        <v>1047</v>
      </c>
      <c r="AP110" s="63">
        <v>144.16848114171199</v>
      </c>
      <c r="AQ110" s="62">
        <v>1590.37742839575</v>
      </c>
      <c r="AR110" s="63">
        <v>0.19724043239919201</v>
      </c>
      <c r="AS110" s="63" t="s">
        <v>1047</v>
      </c>
      <c r="AT110" s="63">
        <v>12.9548360805247</v>
      </c>
      <c r="AU110" s="62">
        <v>0</v>
      </c>
      <c r="AV110" s="63" t="s">
        <v>1047</v>
      </c>
      <c r="AW110" s="63" t="s">
        <v>1047</v>
      </c>
      <c r="AX110" s="63" t="s">
        <v>1047</v>
      </c>
      <c r="AY110" s="16"/>
      <c r="AZ110" s="16"/>
    </row>
    <row r="111" spans="1:52" ht="14.25" hidden="1" customHeight="1">
      <c r="A111" s="4">
        <v>106</v>
      </c>
      <c r="B111" s="36" t="s">
        <v>679</v>
      </c>
      <c r="C111" s="36" t="s">
        <v>680</v>
      </c>
      <c r="D111" s="36" t="s">
        <v>1051</v>
      </c>
      <c r="E111" s="36">
        <v>42.487099999999998</v>
      </c>
      <c r="F111" s="36">
        <v>3.1700333333333299</v>
      </c>
      <c r="G111" s="36" t="s">
        <v>1052</v>
      </c>
      <c r="H111" s="36">
        <v>42.485883333333298</v>
      </c>
      <c r="I111" s="36">
        <v>3.1716500000000001</v>
      </c>
      <c r="J111" s="36" t="s">
        <v>1044</v>
      </c>
      <c r="K111" s="36" t="s">
        <v>1045</v>
      </c>
      <c r="L111" s="89">
        <v>3</v>
      </c>
      <c r="M111" s="90">
        <v>2</v>
      </c>
      <c r="N111" s="89">
        <v>4</v>
      </c>
      <c r="O111" s="36" t="s">
        <v>1053</v>
      </c>
      <c r="P111" s="89">
        <v>17.5</v>
      </c>
      <c r="Q111" s="89">
        <v>19</v>
      </c>
      <c r="R111" s="89">
        <v>37.6</v>
      </c>
      <c r="S111" s="91">
        <v>5891202.7872357303</v>
      </c>
      <c r="T111" s="92">
        <v>3.3856065047043601E-3</v>
      </c>
      <c r="U111" s="92">
        <v>4.9612393865577503E-2</v>
      </c>
      <c r="V111" s="91">
        <v>412463.37793966301</v>
      </c>
      <c r="W111" s="92">
        <v>2.1808876710028201E-2</v>
      </c>
      <c r="X111" s="92">
        <v>0.43520123075190797</v>
      </c>
      <c r="Y111" s="91">
        <v>493645.57763876801</v>
      </c>
      <c r="Z111" s="92">
        <v>1.2322731653486499E-2</v>
      </c>
      <c r="AA111" s="92">
        <v>0.176633623782182</v>
      </c>
      <c r="AB111" s="91">
        <v>781257.42339060898</v>
      </c>
      <c r="AC111" s="92">
        <v>1.5885499132715301E-2</v>
      </c>
      <c r="AD111" s="92">
        <v>0.25900662144381698</v>
      </c>
      <c r="AE111" s="91">
        <v>0</v>
      </c>
      <c r="AF111" s="93">
        <v>1.23662396382818</v>
      </c>
      <c r="AG111" s="93">
        <v>4.2906105990783399</v>
      </c>
      <c r="AH111" s="93">
        <v>174.91520467836301</v>
      </c>
      <c r="AI111" s="91">
        <v>44342.386570591501</v>
      </c>
      <c r="AJ111" s="93">
        <v>5.0226471968264401E-2</v>
      </c>
      <c r="AK111" s="93">
        <v>0.206304356226161</v>
      </c>
      <c r="AL111" s="92">
        <v>0.911686769005848</v>
      </c>
      <c r="AM111" s="91">
        <v>865.75674838139503</v>
      </c>
      <c r="AN111" s="92">
        <v>1.8980854039858099</v>
      </c>
      <c r="AO111" s="92" t="s">
        <v>1047</v>
      </c>
      <c r="AP111" s="92">
        <v>135.887719298246</v>
      </c>
      <c r="AQ111" s="91">
        <v>1967.3512560254701</v>
      </c>
      <c r="AR111" s="92">
        <v>0.259913124298353</v>
      </c>
      <c r="AS111" s="92" t="s">
        <v>1047</v>
      </c>
      <c r="AT111" s="92">
        <v>12.594484039960999</v>
      </c>
      <c r="AU111" s="91">
        <v>0</v>
      </c>
      <c r="AV111" s="92" t="s">
        <v>1047</v>
      </c>
      <c r="AW111" s="92" t="s">
        <v>1047</v>
      </c>
      <c r="AX111" s="92" t="s">
        <v>1047</v>
      </c>
      <c r="AY111" s="36"/>
      <c r="AZ111" s="36"/>
    </row>
    <row r="112" spans="1:52" ht="14.25" hidden="1" customHeight="1">
      <c r="A112" s="4">
        <v>107</v>
      </c>
      <c r="B112" s="36" t="s">
        <v>694</v>
      </c>
      <c r="C112" s="36" t="s">
        <v>695</v>
      </c>
      <c r="D112" s="36" t="s">
        <v>1051</v>
      </c>
      <c r="E112" s="36">
        <v>42.487099999999998</v>
      </c>
      <c r="F112" s="36">
        <v>3.1700333333333299</v>
      </c>
      <c r="G112" s="36" t="s">
        <v>1052</v>
      </c>
      <c r="H112" s="36">
        <v>42.485883333333298</v>
      </c>
      <c r="I112" s="36">
        <v>3.1716500000000001</v>
      </c>
      <c r="J112" s="36" t="s">
        <v>1044</v>
      </c>
      <c r="K112" s="36" t="s">
        <v>1045</v>
      </c>
      <c r="L112" s="89">
        <v>3</v>
      </c>
      <c r="M112" s="90">
        <v>2</v>
      </c>
      <c r="N112" s="89">
        <v>4</v>
      </c>
      <c r="O112" s="36" t="s">
        <v>1053</v>
      </c>
      <c r="P112" s="89">
        <v>17.5</v>
      </c>
      <c r="Q112" s="89">
        <v>19</v>
      </c>
      <c r="R112" s="89">
        <v>37.6</v>
      </c>
      <c r="S112" s="91">
        <v>5891202.7872357303</v>
      </c>
      <c r="T112" s="92">
        <v>3.3856065047043601E-3</v>
      </c>
      <c r="U112" s="92">
        <v>4.9612393865577503E-2</v>
      </c>
      <c r="V112" s="91">
        <v>412463.37793966301</v>
      </c>
      <c r="W112" s="92">
        <v>2.1808876710028201E-2</v>
      </c>
      <c r="X112" s="92">
        <v>0.43520123075190797</v>
      </c>
      <c r="Y112" s="91">
        <v>493645.57763876801</v>
      </c>
      <c r="Z112" s="92">
        <v>1.2322731653486499E-2</v>
      </c>
      <c r="AA112" s="92">
        <v>0.176633623782182</v>
      </c>
      <c r="AB112" s="91">
        <v>781257.42339060898</v>
      </c>
      <c r="AC112" s="92">
        <v>1.5885499132715301E-2</v>
      </c>
      <c r="AD112" s="92">
        <v>0.25900662144381698</v>
      </c>
      <c r="AE112" s="91">
        <v>0</v>
      </c>
      <c r="AF112" s="93">
        <v>1.23662396382818</v>
      </c>
      <c r="AG112" s="93">
        <v>4.2906105990783399</v>
      </c>
      <c r="AH112" s="93">
        <v>174.91520467836301</v>
      </c>
      <c r="AI112" s="91">
        <v>44342.386570591501</v>
      </c>
      <c r="AJ112" s="93">
        <v>5.0226471968264401E-2</v>
      </c>
      <c r="AK112" s="93">
        <v>0.206304356226161</v>
      </c>
      <c r="AL112" s="92">
        <v>0.911686769005848</v>
      </c>
      <c r="AM112" s="91">
        <v>865.75674838139503</v>
      </c>
      <c r="AN112" s="92">
        <v>1.8980854039858099</v>
      </c>
      <c r="AO112" s="92" t="s">
        <v>1047</v>
      </c>
      <c r="AP112" s="92">
        <v>135.887719298246</v>
      </c>
      <c r="AQ112" s="91">
        <v>1967.3512560254701</v>
      </c>
      <c r="AR112" s="92">
        <v>0.259913124298353</v>
      </c>
      <c r="AS112" s="92" t="s">
        <v>1047</v>
      </c>
      <c r="AT112" s="92">
        <v>12.594484039960999</v>
      </c>
      <c r="AU112" s="91">
        <v>0</v>
      </c>
      <c r="AV112" s="92" t="s">
        <v>1047</v>
      </c>
      <c r="AW112" s="92" t="s">
        <v>1047</v>
      </c>
      <c r="AX112" s="92" t="s">
        <v>1047</v>
      </c>
      <c r="AY112" s="36"/>
      <c r="AZ112" s="36"/>
    </row>
    <row r="113" spans="1:52" ht="14.25" hidden="1" customHeight="1">
      <c r="A113" s="4">
        <v>108</v>
      </c>
      <c r="B113" s="36" t="s">
        <v>699</v>
      </c>
      <c r="C113" s="36" t="s">
        <v>700</v>
      </c>
      <c r="D113" s="36" t="s">
        <v>1051</v>
      </c>
      <c r="E113" s="36">
        <v>42.487099999999998</v>
      </c>
      <c r="F113" s="36">
        <v>3.1700333333333299</v>
      </c>
      <c r="G113" s="36" t="s">
        <v>1052</v>
      </c>
      <c r="H113" s="36">
        <v>42.485883333333298</v>
      </c>
      <c r="I113" s="36">
        <v>3.1716500000000001</v>
      </c>
      <c r="J113" s="36" t="s">
        <v>1044</v>
      </c>
      <c r="K113" s="36" t="s">
        <v>1045</v>
      </c>
      <c r="L113" s="89">
        <v>3</v>
      </c>
      <c r="M113" s="90">
        <v>2</v>
      </c>
      <c r="N113" s="89">
        <v>4</v>
      </c>
      <c r="O113" s="36" t="s">
        <v>1053</v>
      </c>
      <c r="P113" s="89">
        <v>17.5</v>
      </c>
      <c r="Q113" s="89">
        <v>19</v>
      </c>
      <c r="R113" s="89">
        <v>37.6</v>
      </c>
      <c r="S113" s="91">
        <v>5891202.7872357303</v>
      </c>
      <c r="T113" s="92">
        <v>3.3856065047043601E-3</v>
      </c>
      <c r="U113" s="92">
        <v>4.9612393865577503E-2</v>
      </c>
      <c r="V113" s="91">
        <v>412463.37793966301</v>
      </c>
      <c r="W113" s="92">
        <v>2.1808876710028201E-2</v>
      </c>
      <c r="X113" s="92">
        <v>0.43520123075190797</v>
      </c>
      <c r="Y113" s="91">
        <v>493645.57763876801</v>
      </c>
      <c r="Z113" s="92">
        <v>1.2322731653486499E-2</v>
      </c>
      <c r="AA113" s="92">
        <v>0.176633623782182</v>
      </c>
      <c r="AB113" s="91">
        <v>781257.42339060898</v>
      </c>
      <c r="AC113" s="92">
        <v>1.5885499132715301E-2</v>
      </c>
      <c r="AD113" s="92">
        <v>0.25900662144381698</v>
      </c>
      <c r="AE113" s="91">
        <v>0</v>
      </c>
      <c r="AF113" s="93">
        <v>1.23662396382818</v>
      </c>
      <c r="AG113" s="93">
        <v>4.2906105990783399</v>
      </c>
      <c r="AH113" s="93">
        <v>174.91520467836301</v>
      </c>
      <c r="AI113" s="91">
        <v>44342.386570591501</v>
      </c>
      <c r="AJ113" s="93">
        <v>5.0226471968264401E-2</v>
      </c>
      <c r="AK113" s="93">
        <v>0.206304356226161</v>
      </c>
      <c r="AL113" s="92">
        <v>0.911686769005848</v>
      </c>
      <c r="AM113" s="91">
        <v>865.75674838139503</v>
      </c>
      <c r="AN113" s="92">
        <v>1.8980854039858099</v>
      </c>
      <c r="AO113" s="92" t="s">
        <v>1047</v>
      </c>
      <c r="AP113" s="92">
        <v>135.887719298246</v>
      </c>
      <c r="AQ113" s="91">
        <v>1967.3512560254701</v>
      </c>
      <c r="AR113" s="92">
        <v>0.259913124298353</v>
      </c>
      <c r="AS113" s="92" t="s">
        <v>1047</v>
      </c>
      <c r="AT113" s="92">
        <v>12.594484039960999</v>
      </c>
      <c r="AU113" s="91">
        <v>0</v>
      </c>
      <c r="AV113" s="92" t="s">
        <v>1047</v>
      </c>
      <c r="AW113" s="92" t="s">
        <v>1047</v>
      </c>
      <c r="AX113" s="92" t="s">
        <v>1047</v>
      </c>
      <c r="AY113" s="36"/>
      <c r="AZ113" s="36"/>
    </row>
    <row r="114" spans="1:52" ht="14.25" hidden="1" customHeight="1">
      <c r="A114" s="4">
        <v>109</v>
      </c>
      <c r="B114" s="36" t="s">
        <v>704</v>
      </c>
      <c r="C114" s="36" t="s">
        <v>705</v>
      </c>
      <c r="D114" s="36" t="s">
        <v>1051</v>
      </c>
      <c r="E114" s="36">
        <v>42.487099999999998</v>
      </c>
      <c r="F114" s="36">
        <v>3.1700333333333299</v>
      </c>
      <c r="G114" s="36" t="s">
        <v>1052</v>
      </c>
      <c r="H114" s="36">
        <v>42.485883333333298</v>
      </c>
      <c r="I114" s="36">
        <v>3.1716500000000001</v>
      </c>
      <c r="J114" s="36" t="s">
        <v>1044</v>
      </c>
      <c r="K114" s="36" t="s">
        <v>1045</v>
      </c>
      <c r="L114" s="89">
        <v>3</v>
      </c>
      <c r="M114" s="90">
        <v>2</v>
      </c>
      <c r="N114" s="89">
        <v>4</v>
      </c>
      <c r="O114" s="36" t="s">
        <v>1053</v>
      </c>
      <c r="P114" s="89">
        <v>17.5</v>
      </c>
      <c r="Q114" s="89">
        <v>19</v>
      </c>
      <c r="R114" s="89">
        <v>37.6</v>
      </c>
      <c r="S114" s="91">
        <v>5891202.7872357303</v>
      </c>
      <c r="T114" s="92">
        <v>3.3856065047043601E-3</v>
      </c>
      <c r="U114" s="92">
        <v>4.9612393865577503E-2</v>
      </c>
      <c r="V114" s="91">
        <v>412463.37793966301</v>
      </c>
      <c r="W114" s="92">
        <v>2.1808876710028201E-2</v>
      </c>
      <c r="X114" s="92">
        <v>0.43520123075190797</v>
      </c>
      <c r="Y114" s="91">
        <v>493645.57763876801</v>
      </c>
      <c r="Z114" s="92">
        <v>1.2322731653486499E-2</v>
      </c>
      <c r="AA114" s="92">
        <v>0.176633623782182</v>
      </c>
      <c r="AB114" s="91">
        <v>781257.42339060898</v>
      </c>
      <c r="AC114" s="92">
        <v>1.5885499132715301E-2</v>
      </c>
      <c r="AD114" s="92">
        <v>0.25900662144381698</v>
      </c>
      <c r="AE114" s="91">
        <v>0</v>
      </c>
      <c r="AF114" s="93">
        <v>1.23662396382818</v>
      </c>
      <c r="AG114" s="93">
        <v>4.2906105990783399</v>
      </c>
      <c r="AH114" s="93">
        <v>174.91520467836301</v>
      </c>
      <c r="AI114" s="91">
        <v>44342.386570591501</v>
      </c>
      <c r="AJ114" s="93">
        <v>5.0226471968264401E-2</v>
      </c>
      <c r="AK114" s="93">
        <v>0.206304356226161</v>
      </c>
      <c r="AL114" s="92">
        <v>0.911686769005848</v>
      </c>
      <c r="AM114" s="91">
        <v>865.75674838139503</v>
      </c>
      <c r="AN114" s="92">
        <v>1.8980854039858099</v>
      </c>
      <c r="AO114" s="92" t="s">
        <v>1047</v>
      </c>
      <c r="AP114" s="92">
        <v>135.887719298246</v>
      </c>
      <c r="AQ114" s="91">
        <v>1967.3512560254701</v>
      </c>
      <c r="AR114" s="92">
        <v>0.259913124298353</v>
      </c>
      <c r="AS114" s="92" t="s">
        <v>1047</v>
      </c>
      <c r="AT114" s="92">
        <v>12.594484039960999</v>
      </c>
      <c r="AU114" s="91">
        <v>0</v>
      </c>
      <c r="AV114" s="92" t="s">
        <v>1047</v>
      </c>
      <c r="AW114" s="92" t="s">
        <v>1047</v>
      </c>
      <c r="AX114" s="92" t="s">
        <v>1047</v>
      </c>
      <c r="AY114" s="36"/>
      <c r="AZ114" s="36"/>
    </row>
    <row r="115" spans="1:52" ht="14.25" hidden="1" customHeight="1">
      <c r="A115" s="4">
        <v>110</v>
      </c>
      <c r="B115" s="36" t="s">
        <v>711</v>
      </c>
      <c r="C115" s="36" t="s">
        <v>712</v>
      </c>
      <c r="D115" s="36" t="s">
        <v>1051</v>
      </c>
      <c r="E115" s="36">
        <v>42.487099999999998</v>
      </c>
      <c r="F115" s="36">
        <v>3.1700333333333299</v>
      </c>
      <c r="G115" s="36" t="s">
        <v>1052</v>
      </c>
      <c r="H115" s="36">
        <v>42.485883333333298</v>
      </c>
      <c r="I115" s="36">
        <v>3.1716500000000001</v>
      </c>
      <c r="J115" s="36" t="s">
        <v>1044</v>
      </c>
      <c r="K115" s="36" t="s">
        <v>1045</v>
      </c>
      <c r="L115" s="89">
        <v>3</v>
      </c>
      <c r="M115" s="90">
        <v>2</v>
      </c>
      <c r="N115" s="89">
        <v>4</v>
      </c>
      <c r="O115" s="36" t="s">
        <v>1053</v>
      </c>
      <c r="P115" s="89">
        <v>17.5</v>
      </c>
      <c r="Q115" s="89">
        <v>19</v>
      </c>
      <c r="R115" s="89">
        <v>37.6</v>
      </c>
      <c r="S115" s="91">
        <v>5891202.7872357303</v>
      </c>
      <c r="T115" s="92">
        <v>3.3856065047043601E-3</v>
      </c>
      <c r="U115" s="92">
        <v>4.9612393865577503E-2</v>
      </c>
      <c r="V115" s="91">
        <v>412463.37793966301</v>
      </c>
      <c r="W115" s="92">
        <v>2.1808876710028201E-2</v>
      </c>
      <c r="X115" s="92">
        <v>0.43520123075190797</v>
      </c>
      <c r="Y115" s="91">
        <v>493645.57763876801</v>
      </c>
      <c r="Z115" s="92">
        <v>1.2322731653486499E-2</v>
      </c>
      <c r="AA115" s="92">
        <v>0.176633623782182</v>
      </c>
      <c r="AB115" s="91">
        <v>781257.42339060898</v>
      </c>
      <c r="AC115" s="92">
        <v>1.5885499132715301E-2</v>
      </c>
      <c r="AD115" s="92">
        <v>0.25900662144381698</v>
      </c>
      <c r="AE115" s="91">
        <v>0</v>
      </c>
      <c r="AF115" s="93">
        <v>1.23662396382818</v>
      </c>
      <c r="AG115" s="93">
        <v>4.2906105990783399</v>
      </c>
      <c r="AH115" s="93">
        <v>174.91520467836301</v>
      </c>
      <c r="AI115" s="91">
        <v>44342.386570591501</v>
      </c>
      <c r="AJ115" s="93">
        <v>5.0226471968264401E-2</v>
      </c>
      <c r="AK115" s="93">
        <v>0.206304356226161</v>
      </c>
      <c r="AL115" s="92">
        <v>0.911686769005848</v>
      </c>
      <c r="AM115" s="91">
        <v>865.75674838139503</v>
      </c>
      <c r="AN115" s="92">
        <v>1.8980854039858099</v>
      </c>
      <c r="AO115" s="92" t="s">
        <v>1047</v>
      </c>
      <c r="AP115" s="92">
        <v>135.887719298246</v>
      </c>
      <c r="AQ115" s="91">
        <v>1967.3512560254701</v>
      </c>
      <c r="AR115" s="92">
        <v>0.259913124298353</v>
      </c>
      <c r="AS115" s="92" t="s">
        <v>1047</v>
      </c>
      <c r="AT115" s="92">
        <v>12.594484039960999</v>
      </c>
      <c r="AU115" s="91">
        <v>0</v>
      </c>
      <c r="AV115" s="92" t="s">
        <v>1047</v>
      </c>
      <c r="AW115" s="92" t="s">
        <v>1047</v>
      </c>
      <c r="AX115" s="92" t="s">
        <v>1047</v>
      </c>
      <c r="AY115" s="36"/>
      <c r="AZ115" s="36"/>
    </row>
    <row r="116" spans="1:52" ht="14.25" hidden="1" customHeight="1">
      <c r="A116" s="4">
        <v>111</v>
      </c>
      <c r="B116" s="36" t="s">
        <v>716</v>
      </c>
      <c r="C116" s="36" t="s">
        <v>717</v>
      </c>
      <c r="D116" s="36" t="s">
        <v>1051</v>
      </c>
      <c r="E116" s="36">
        <v>42.487099999999998</v>
      </c>
      <c r="F116" s="36">
        <v>3.1700333333333299</v>
      </c>
      <c r="G116" s="36" t="s">
        <v>1052</v>
      </c>
      <c r="H116" s="36">
        <v>42.485883333333298</v>
      </c>
      <c r="I116" s="36">
        <v>3.1716500000000001</v>
      </c>
      <c r="J116" s="36" t="s">
        <v>1044</v>
      </c>
      <c r="K116" s="36" t="s">
        <v>1045</v>
      </c>
      <c r="L116" s="89">
        <v>3</v>
      </c>
      <c r="M116" s="90">
        <v>2</v>
      </c>
      <c r="N116" s="89">
        <v>4</v>
      </c>
      <c r="O116" s="36" t="s">
        <v>1053</v>
      </c>
      <c r="P116" s="89">
        <v>17.5</v>
      </c>
      <c r="Q116" s="89">
        <v>19</v>
      </c>
      <c r="R116" s="89">
        <v>37.6</v>
      </c>
      <c r="S116" s="91">
        <v>5891202.7872357303</v>
      </c>
      <c r="T116" s="92">
        <v>3.3856065047043601E-3</v>
      </c>
      <c r="U116" s="92">
        <v>4.9612393865577503E-2</v>
      </c>
      <c r="V116" s="91">
        <v>412463.37793966301</v>
      </c>
      <c r="W116" s="92">
        <v>2.1808876710028201E-2</v>
      </c>
      <c r="X116" s="92">
        <v>0.43520123075190797</v>
      </c>
      <c r="Y116" s="91">
        <v>493645.57763876801</v>
      </c>
      <c r="Z116" s="92">
        <v>1.2322731653486499E-2</v>
      </c>
      <c r="AA116" s="92">
        <v>0.176633623782182</v>
      </c>
      <c r="AB116" s="91">
        <v>781257.42339060898</v>
      </c>
      <c r="AC116" s="92">
        <v>1.5885499132715301E-2</v>
      </c>
      <c r="AD116" s="92">
        <v>0.25900662144381698</v>
      </c>
      <c r="AE116" s="91">
        <v>0</v>
      </c>
      <c r="AF116" s="93">
        <v>1.23662396382818</v>
      </c>
      <c r="AG116" s="93">
        <v>4.2906105990783399</v>
      </c>
      <c r="AH116" s="93">
        <v>174.91520467836301</v>
      </c>
      <c r="AI116" s="91">
        <v>44342.386570591501</v>
      </c>
      <c r="AJ116" s="93">
        <v>5.0226471968264401E-2</v>
      </c>
      <c r="AK116" s="93">
        <v>0.206304356226161</v>
      </c>
      <c r="AL116" s="92">
        <v>0.911686769005848</v>
      </c>
      <c r="AM116" s="91">
        <v>865.75674838139503</v>
      </c>
      <c r="AN116" s="92">
        <v>1.8980854039858099</v>
      </c>
      <c r="AO116" s="92" t="s">
        <v>1047</v>
      </c>
      <c r="AP116" s="92">
        <v>135.887719298246</v>
      </c>
      <c r="AQ116" s="91">
        <v>1967.3512560254701</v>
      </c>
      <c r="AR116" s="92">
        <v>0.259913124298353</v>
      </c>
      <c r="AS116" s="92" t="s">
        <v>1047</v>
      </c>
      <c r="AT116" s="92">
        <v>12.594484039960999</v>
      </c>
      <c r="AU116" s="91">
        <v>0</v>
      </c>
      <c r="AV116" s="92" t="s">
        <v>1047</v>
      </c>
      <c r="AW116" s="92" t="s">
        <v>1047</v>
      </c>
      <c r="AX116" s="92" t="s">
        <v>1047</v>
      </c>
      <c r="AY116" s="36"/>
      <c r="AZ116" s="36"/>
    </row>
    <row r="117" spans="1:52" ht="14.25" hidden="1" customHeight="1">
      <c r="A117" s="4">
        <v>112</v>
      </c>
      <c r="B117" s="36" t="s">
        <v>721</v>
      </c>
      <c r="C117" s="36" t="s">
        <v>722</v>
      </c>
      <c r="D117" s="36" t="s">
        <v>1051</v>
      </c>
      <c r="E117" s="36">
        <v>42.487099999999998</v>
      </c>
      <c r="F117" s="36">
        <v>3.1700333333333299</v>
      </c>
      <c r="G117" s="36" t="s">
        <v>1052</v>
      </c>
      <c r="H117" s="36">
        <v>42.485883333333298</v>
      </c>
      <c r="I117" s="36">
        <v>3.1716500000000001</v>
      </c>
      <c r="J117" s="36" t="s">
        <v>1044</v>
      </c>
      <c r="K117" s="36" t="s">
        <v>1045</v>
      </c>
      <c r="L117" s="89">
        <v>3</v>
      </c>
      <c r="M117" s="90">
        <v>2</v>
      </c>
      <c r="N117" s="89">
        <v>4</v>
      </c>
      <c r="O117" s="36" t="s">
        <v>1053</v>
      </c>
      <c r="P117" s="89">
        <v>17.5</v>
      </c>
      <c r="Q117" s="89">
        <v>19</v>
      </c>
      <c r="R117" s="89">
        <v>37.6</v>
      </c>
      <c r="S117" s="91">
        <v>5891202.7872357303</v>
      </c>
      <c r="T117" s="92">
        <v>3.3856065047043601E-3</v>
      </c>
      <c r="U117" s="92">
        <v>4.9612393865577503E-2</v>
      </c>
      <c r="V117" s="91">
        <v>412463.37793966301</v>
      </c>
      <c r="W117" s="92">
        <v>2.1808876710028201E-2</v>
      </c>
      <c r="X117" s="92">
        <v>0.43520123075190797</v>
      </c>
      <c r="Y117" s="91">
        <v>493645.57763876801</v>
      </c>
      <c r="Z117" s="92">
        <v>1.2322731653486499E-2</v>
      </c>
      <c r="AA117" s="92">
        <v>0.176633623782182</v>
      </c>
      <c r="AB117" s="91">
        <v>781257.42339060898</v>
      </c>
      <c r="AC117" s="92">
        <v>1.5885499132715301E-2</v>
      </c>
      <c r="AD117" s="92">
        <v>0.25900662144381698</v>
      </c>
      <c r="AE117" s="91">
        <v>0</v>
      </c>
      <c r="AF117" s="93">
        <v>1.23662396382818</v>
      </c>
      <c r="AG117" s="93">
        <v>4.2906105990783399</v>
      </c>
      <c r="AH117" s="93">
        <v>174.91520467836301</v>
      </c>
      <c r="AI117" s="91">
        <v>44342.386570591501</v>
      </c>
      <c r="AJ117" s="93">
        <v>5.0226471968264401E-2</v>
      </c>
      <c r="AK117" s="93">
        <v>0.206304356226161</v>
      </c>
      <c r="AL117" s="92">
        <v>0.911686769005848</v>
      </c>
      <c r="AM117" s="91">
        <v>865.75674838139503</v>
      </c>
      <c r="AN117" s="92">
        <v>1.8980854039858099</v>
      </c>
      <c r="AO117" s="92" t="s">
        <v>1047</v>
      </c>
      <c r="AP117" s="92">
        <v>135.887719298246</v>
      </c>
      <c r="AQ117" s="91">
        <v>1967.3512560254701</v>
      </c>
      <c r="AR117" s="92">
        <v>0.259913124298353</v>
      </c>
      <c r="AS117" s="92" t="s">
        <v>1047</v>
      </c>
      <c r="AT117" s="92">
        <v>12.594484039960999</v>
      </c>
      <c r="AU117" s="91">
        <v>0</v>
      </c>
      <c r="AV117" s="92" t="s">
        <v>1047</v>
      </c>
      <c r="AW117" s="92" t="s">
        <v>1047</v>
      </c>
      <c r="AX117" s="92" t="s">
        <v>1047</v>
      </c>
      <c r="AY117" s="36"/>
      <c r="AZ117" s="36"/>
    </row>
    <row r="118" spans="1:52" ht="14.25" hidden="1" customHeight="1">
      <c r="A118" s="4">
        <v>113</v>
      </c>
      <c r="B118" s="36" t="s">
        <v>727</v>
      </c>
      <c r="C118" s="36" t="s">
        <v>728</v>
      </c>
      <c r="D118" s="36" t="s">
        <v>1051</v>
      </c>
      <c r="E118" s="36">
        <v>42.487099999999998</v>
      </c>
      <c r="F118" s="36">
        <v>3.1700333333333299</v>
      </c>
      <c r="G118" s="36" t="s">
        <v>1052</v>
      </c>
      <c r="H118" s="36">
        <v>42.485883333333298</v>
      </c>
      <c r="I118" s="36">
        <v>3.1716500000000001</v>
      </c>
      <c r="J118" s="36" t="s">
        <v>1044</v>
      </c>
      <c r="K118" s="36" t="s">
        <v>1045</v>
      </c>
      <c r="L118" s="89">
        <v>3</v>
      </c>
      <c r="M118" s="90">
        <v>2</v>
      </c>
      <c r="N118" s="89">
        <v>4</v>
      </c>
      <c r="O118" s="36" t="s">
        <v>1053</v>
      </c>
      <c r="P118" s="89">
        <v>17.5</v>
      </c>
      <c r="Q118" s="89">
        <v>19</v>
      </c>
      <c r="R118" s="89">
        <v>37.6</v>
      </c>
      <c r="S118" s="91">
        <v>5891202.7872357303</v>
      </c>
      <c r="T118" s="92">
        <v>3.3856065047043601E-3</v>
      </c>
      <c r="U118" s="92">
        <v>4.9612393865577503E-2</v>
      </c>
      <c r="V118" s="91">
        <v>412463.37793966301</v>
      </c>
      <c r="W118" s="92">
        <v>2.1808876710028201E-2</v>
      </c>
      <c r="X118" s="92">
        <v>0.43520123075190797</v>
      </c>
      <c r="Y118" s="91">
        <v>493645.57763876801</v>
      </c>
      <c r="Z118" s="92">
        <v>1.2322731653486499E-2</v>
      </c>
      <c r="AA118" s="92">
        <v>0.176633623782182</v>
      </c>
      <c r="AB118" s="91">
        <v>781257.42339060898</v>
      </c>
      <c r="AC118" s="92">
        <v>1.5885499132715301E-2</v>
      </c>
      <c r="AD118" s="92">
        <v>0.25900662144381698</v>
      </c>
      <c r="AE118" s="91">
        <v>0</v>
      </c>
      <c r="AF118" s="93">
        <v>1.23662396382818</v>
      </c>
      <c r="AG118" s="93">
        <v>4.2906105990783399</v>
      </c>
      <c r="AH118" s="93">
        <v>174.91520467836301</v>
      </c>
      <c r="AI118" s="91">
        <v>44342.386570591501</v>
      </c>
      <c r="AJ118" s="93">
        <v>5.0226471968264401E-2</v>
      </c>
      <c r="AK118" s="93">
        <v>0.206304356226161</v>
      </c>
      <c r="AL118" s="92">
        <v>0.911686769005848</v>
      </c>
      <c r="AM118" s="91">
        <v>865.75674838139503</v>
      </c>
      <c r="AN118" s="92">
        <v>1.8980854039858099</v>
      </c>
      <c r="AO118" s="92" t="s">
        <v>1047</v>
      </c>
      <c r="AP118" s="92">
        <v>135.887719298246</v>
      </c>
      <c r="AQ118" s="91">
        <v>1967.3512560254701</v>
      </c>
      <c r="AR118" s="92">
        <v>0.259913124298353</v>
      </c>
      <c r="AS118" s="92" t="s">
        <v>1047</v>
      </c>
      <c r="AT118" s="92">
        <v>12.594484039960999</v>
      </c>
      <c r="AU118" s="91">
        <v>0</v>
      </c>
      <c r="AV118" s="92" t="s">
        <v>1047</v>
      </c>
      <c r="AW118" s="92" t="s">
        <v>1047</v>
      </c>
      <c r="AX118" s="92" t="s">
        <v>1047</v>
      </c>
      <c r="AY118" s="36"/>
      <c r="AZ118" s="36"/>
    </row>
    <row r="119" spans="1:52" ht="14.25" hidden="1" customHeight="1">
      <c r="A119" s="4">
        <v>114</v>
      </c>
      <c r="B119" s="36" t="s">
        <v>732</v>
      </c>
      <c r="C119" s="36" t="s">
        <v>733</v>
      </c>
      <c r="D119" s="36" t="s">
        <v>1051</v>
      </c>
      <c r="E119" s="36">
        <v>42.487099999999998</v>
      </c>
      <c r="F119" s="36">
        <v>3.1700333333333299</v>
      </c>
      <c r="G119" s="36" t="s">
        <v>1052</v>
      </c>
      <c r="H119" s="36">
        <v>42.485883333333298</v>
      </c>
      <c r="I119" s="36">
        <v>3.1716500000000001</v>
      </c>
      <c r="J119" s="36" t="s">
        <v>1044</v>
      </c>
      <c r="K119" s="36" t="s">
        <v>1045</v>
      </c>
      <c r="L119" s="89">
        <v>3</v>
      </c>
      <c r="M119" s="90">
        <v>2</v>
      </c>
      <c r="N119" s="89">
        <v>4</v>
      </c>
      <c r="O119" s="36" t="s">
        <v>1053</v>
      </c>
      <c r="P119" s="89">
        <v>17.5</v>
      </c>
      <c r="Q119" s="89">
        <v>19</v>
      </c>
      <c r="R119" s="89">
        <v>37.6</v>
      </c>
      <c r="S119" s="91">
        <v>5891202.7872357303</v>
      </c>
      <c r="T119" s="92">
        <v>3.3856065047043601E-3</v>
      </c>
      <c r="U119" s="92">
        <v>4.9612393865577503E-2</v>
      </c>
      <c r="V119" s="91">
        <v>412463.37793966301</v>
      </c>
      <c r="W119" s="92">
        <v>2.1808876710028201E-2</v>
      </c>
      <c r="X119" s="92">
        <v>0.43520123075190797</v>
      </c>
      <c r="Y119" s="91">
        <v>493645.57763876801</v>
      </c>
      <c r="Z119" s="92">
        <v>1.2322731653486499E-2</v>
      </c>
      <c r="AA119" s="92">
        <v>0.176633623782182</v>
      </c>
      <c r="AB119" s="91">
        <v>781257.42339060898</v>
      </c>
      <c r="AC119" s="92">
        <v>1.5885499132715301E-2</v>
      </c>
      <c r="AD119" s="92">
        <v>0.25900662144381698</v>
      </c>
      <c r="AE119" s="91">
        <v>0</v>
      </c>
      <c r="AF119" s="93">
        <v>1.23662396382818</v>
      </c>
      <c r="AG119" s="93">
        <v>4.2906105990783399</v>
      </c>
      <c r="AH119" s="93">
        <v>174.91520467836301</v>
      </c>
      <c r="AI119" s="91">
        <v>44342.386570591501</v>
      </c>
      <c r="AJ119" s="93">
        <v>5.0226471968264401E-2</v>
      </c>
      <c r="AK119" s="93">
        <v>0.206304356226161</v>
      </c>
      <c r="AL119" s="92">
        <v>0.911686769005848</v>
      </c>
      <c r="AM119" s="91">
        <v>865.75674838139503</v>
      </c>
      <c r="AN119" s="92">
        <v>1.8980854039858099</v>
      </c>
      <c r="AO119" s="92" t="s">
        <v>1047</v>
      </c>
      <c r="AP119" s="92">
        <v>135.887719298246</v>
      </c>
      <c r="AQ119" s="91">
        <v>1967.3512560254701</v>
      </c>
      <c r="AR119" s="92">
        <v>0.259913124298353</v>
      </c>
      <c r="AS119" s="92" t="s">
        <v>1047</v>
      </c>
      <c r="AT119" s="92">
        <v>12.594484039960999</v>
      </c>
      <c r="AU119" s="91">
        <v>0</v>
      </c>
      <c r="AV119" s="92" t="s">
        <v>1047</v>
      </c>
      <c r="AW119" s="92" t="s">
        <v>1047</v>
      </c>
      <c r="AX119" s="92" t="s">
        <v>1047</v>
      </c>
      <c r="AY119" s="36"/>
      <c r="AZ119" s="36"/>
    </row>
    <row r="120" spans="1:52" ht="14.25" hidden="1" customHeight="1">
      <c r="A120" s="4">
        <v>115</v>
      </c>
      <c r="B120" s="12" t="s">
        <v>737</v>
      </c>
      <c r="C120" s="12" t="s">
        <v>738</v>
      </c>
      <c r="D120" s="12" t="s">
        <v>1051</v>
      </c>
      <c r="E120" s="12">
        <v>42.487099999999998</v>
      </c>
      <c r="F120" s="12">
        <v>3.1700333333333299</v>
      </c>
      <c r="G120" s="12" t="s">
        <v>1052</v>
      </c>
      <c r="H120" s="12">
        <v>42.485883333333298</v>
      </c>
      <c r="I120" s="12">
        <v>3.1716500000000001</v>
      </c>
      <c r="J120" s="12" t="s">
        <v>1044</v>
      </c>
      <c r="K120" s="12" t="s">
        <v>1045</v>
      </c>
      <c r="L120" s="54">
        <v>3</v>
      </c>
      <c r="M120" s="55">
        <v>2</v>
      </c>
      <c r="N120" s="54">
        <v>4</v>
      </c>
      <c r="O120" s="12" t="s">
        <v>1053</v>
      </c>
      <c r="P120" s="54">
        <v>17.5</v>
      </c>
      <c r="Q120" s="54">
        <v>19</v>
      </c>
      <c r="R120" s="54">
        <v>37.6</v>
      </c>
      <c r="S120" s="56">
        <v>5891202.7872357303</v>
      </c>
      <c r="T120" s="57">
        <v>3.3856065047043601E-3</v>
      </c>
      <c r="U120" s="57">
        <v>4.9612393865577503E-2</v>
      </c>
      <c r="V120" s="56">
        <v>412463.37793966301</v>
      </c>
      <c r="W120" s="57">
        <v>2.1808876710028201E-2</v>
      </c>
      <c r="X120" s="57">
        <v>0.43520123075190797</v>
      </c>
      <c r="Y120" s="56">
        <v>493645.57763876801</v>
      </c>
      <c r="Z120" s="57">
        <v>1.2322731653486499E-2</v>
      </c>
      <c r="AA120" s="57">
        <v>0.176633623782182</v>
      </c>
      <c r="AB120" s="56">
        <v>781257.42339060898</v>
      </c>
      <c r="AC120" s="57">
        <v>1.5885499132715301E-2</v>
      </c>
      <c r="AD120" s="57">
        <v>0.25900662144381698</v>
      </c>
      <c r="AE120" s="56">
        <v>0</v>
      </c>
      <c r="AF120" s="58">
        <v>1.23662396382818</v>
      </c>
      <c r="AG120" s="58">
        <v>4.2906105990783399</v>
      </c>
      <c r="AH120" s="58">
        <v>174.91520467836301</v>
      </c>
      <c r="AI120" s="56">
        <v>44342.386570591501</v>
      </c>
      <c r="AJ120" s="58">
        <v>5.0226471968264401E-2</v>
      </c>
      <c r="AK120" s="58">
        <v>0.206304356226161</v>
      </c>
      <c r="AL120" s="57">
        <v>0.911686769005848</v>
      </c>
      <c r="AM120" s="56">
        <v>865.75674838139503</v>
      </c>
      <c r="AN120" s="57">
        <v>1.8980854039858099</v>
      </c>
      <c r="AO120" s="57" t="s">
        <v>1047</v>
      </c>
      <c r="AP120" s="57">
        <v>135.887719298246</v>
      </c>
      <c r="AQ120" s="56">
        <v>1967.3512560254701</v>
      </c>
      <c r="AR120" s="57">
        <v>0.259913124298353</v>
      </c>
      <c r="AS120" s="57" t="s">
        <v>1047</v>
      </c>
      <c r="AT120" s="57">
        <v>12.594484039960999</v>
      </c>
      <c r="AU120" s="56">
        <v>0</v>
      </c>
      <c r="AV120" s="57" t="s">
        <v>1047</v>
      </c>
      <c r="AW120" s="57" t="s">
        <v>1047</v>
      </c>
      <c r="AX120" s="57" t="s">
        <v>1047</v>
      </c>
      <c r="AY120" s="12"/>
      <c r="AZ120" s="12"/>
    </row>
    <row r="121" spans="1:52" ht="14.25" hidden="1" customHeight="1">
      <c r="A121" s="4">
        <v>116</v>
      </c>
      <c r="B121" s="12" t="s">
        <v>742</v>
      </c>
      <c r="C121" s="12" t="s">
        <v>743</v>
      </c>
      <c r="D121" s="12" t="s">
        <v>1051</v>
      </c>
      <c r="E121" s="12">
        <v>42.487099999999998</v>
      </c>
      <c r="F121" s="12">
        <v>3.1700333333333299</v>
      </c>
      <c r="G121" s="12" t="s">
        <v>1052</v>
      </c>
      <c r="H121" s="12">
        <v>42.485883333333298</v>
      </c>
      <c r="I121" s="12">
        <v>3.1716500000000001</v>
      </c>
      <c r="J121" s="12" t="s">
        <v>1044</v>
      </c>
      <c r="K121" s="12" t="s">
        <v>1045</v>
      </c>
      <c r="L121" s="54">
        <v>3</v>
      </c>
      <c r="M121" s="55">
        <v>2</v>
      </c>
      <c r="N121" s="54">
        <v>4</v>
      </c>
      <c r="O121" s="12" t="s">
        <v>1053</v>
      </c>
      <c r="P121" s="54">
        <v>17.5</v>
      </c>
      <c r="Q121" s="54">
        <v>19</v>
      </c>
      <c r="R121" s="54">
        <v>37.6</v>
      </c>
      <c r="S121" s="56">
        <v>5891202.7872357303</v>
      </c>
      <c r="T121" s="57">
        <v>3.3856065047043601E-3</v>
      </c>
      <c r="U121" s="57">
        <v>4.9612393865577503E-2</v>
      </c>
      <c r="V121" s="56">
        <v>412463.37793966301</v>
      </c>
      <c r="W121" s="57">
        <v>2.1808876710028201E-2</v>
      </c>
      <c r="X121" s="57">
        <v>0.43520123075190797</v>
      </c>
      <c r="Y121" s="56">
        <v>493645.57763876801</v>
      </c>
      <c r="Z121" s="57">
        <v>1.2322731653486499E-2</v>
      </c>
      <c r="AA121" s="57">
        <v>0.176633623782182</v>
      </c>
      <c r="AB121" s="56">
        <v>781257.42339060898</v>
      </c>
      <c r="AC121" s="57">
        <v>1.5885499132715301E-2</v>
      </c>
      <c r="AD121" s="57">
        <v>0.25900662144381698</v>
      </c>
      <c r="AE121" s="56">
        <v>0</v>
      </c>
      <c r="AF121" s="58">
        <v>1.23662396382818</v>
      </c>
      <c r="AG121" s="58">
        <v>4.2906105990783399</v>
      </c>
      <c r="AH121" s="58">
        <v>174.91520467836301</v>
      </c>
      <c r="AI121" s="56">
        <v>44342.386570591501</v>
      </c>
      <c r="AJ121" s="58">
        <v>5.0226471968264401E-2</v>
      </c>
      <c r="AK121" s="58">
        <v>0.206304356226161</v>
      </c>
      <c r="AL121" s="57">
        <v>0.911686769005848</v>
      </c>
      <c r="AM121" s="56">
        <v>865.75674838139503</v>
      </c>
      <c r="AN121" s="57">
        <v>1.8980854039858099</v>
      </c>
      <c r="AO121" s="57" t="s">
        <v>1047</v>
      </c>
      <c r="AP121" s="57">
        <v>135.887719298246</v>
      </c>
      <c r="AQ121" s="56">
        <v>1967.3512560254701</v>
      </c>
      <c r="AR121" s="57">
        <v>0.259913124298353</v>
      </c>
      <c r="AS121" s="57" t="s">
        <v>1047</v>
      </c>
      <c r="AT121" s="57">
        <v>12.594484039960999</v>
      </c>
      <c r="AU121" s="56">
        <v>0</v>
      </c>
      <c r="AV121" s="57" t="s">
        <v>1047</v>
      </c>
      <c r="AW121" s="57" t="s">
        <v>1047</v>
      </c>
      <c r="AX121" s="57" t="s">
        <v>1047</v>
      </c>
      <c r="AY121" s="12"/>
      <c r="AZ121" s="12"/>
    </row>
    <row r="122" spans="1:52" ht="14.25" hidden="1" customHeight="1">
      <c r="A122" s="4">
        <v>117</v>
      </c>
      <c r="B122" s="12" t="s">
        <v>747</v>
      </c>
      <c r="C122" s="12" t="s">
        <v>748</v>
      </c>
      <c r="D122" s="12" t="s">
        <v>1051</v>
      </c>
      <c r="E122" s="12">
        <v>42.487099999999998</v>
      </c>
      <c r="F122" s="12">
        <v>3.1700333333333299</v>
      </c>
      <c r="G122" s="12" t="s">
        <v>1052</v>
      </c>
      <c r="H122" s="12">
        <v>42.485883333333298</v>
      </c>
      <c r="I122" s="12">
        <v>3.1716500000000001</v>
      </c>
      <c r="J122" s="12" t="s">
        <v>1044</v>
      </c>
      <c r="K122" s="12" t="s">
        <v>1045</v>
      </c>
      <c r="L122" s="54">
        <v>3</v>
      </c>
      <c r="M122" s="55">
        <v>2</v>
      </c>
      <c r="N122" s="54">
        <v>4</v>
      </c>
      <c r="O122" s="12" t="s">
        <v>1053</v>
      </c>
      <c r="P122" s="54">
        <v>17.5</v>
      </c>
      <c r="Q122" s="54">
        <v>19</v>
      </c>
      <c r="R122" s="54">
        <v>37.6</v>
      </c>
      <c r="S122" s="56">
        <v>5891202.7872357303</v>
      </c>
      <c r="T122" s="57">
        <v>3.3856065047043601E-3</v>
      </c>
      <c r="U122" s="57">
        <v>4.9612393865577503E-2</v>
      </c>
      <c r="V122" s="56">
        <v>412463.37793966301</v>
      </c>
      <c r="W122" s="57">
        <v>2.1808876710028201E-2</v>
      </c>
      <c r="X122" s="57">
        <v>0.43520123075190797</v>
      </c>
      <c r="Y122" s="56">
        <v>493645.57763876801</v>
      </c>
      <c r="Z122" s="57">
        <v>1.2322731653486499E-2</v>
      </c>
      <c r="AA122" s="57">
        <v>0.176633623782182</v>
      </c>
      <c r="AB122" s="56">
        <v>781257.42339060898</v>
      </c>
      <c r="AC122" s="57">
        <v>1.5885499132715301E-2</v>
      </c>
      <c r="AD122" s="57">
        <v>0.25900662144381698</v>
      </c>
      <c r="AE122" s="56">
        <v>0</v>
      </c>
      <c r="AF122" s="58">
        <v>1.23662396382818</v>
      </c>
      <c r="AG122" s="58">
        <v>4.2906105990783399</v>
      </c>
      <c r="AH122" s="58">
        <v>174.91520467836301</v>
      </c>
      <c r="AI122" s="56">
        <v>44342.386570591501</v>
      </c>
      <c r="AJ122" s="58">
        <v>5.0226471968264401E-2</v>
      </c>
      <c r="AK122" s="58">
        <v>0.206304356226161</v>
      </c>
      <c r="AL122" s="57">
        <v>0.911686769005848</v>
      </c>
      <c r="AM122" s="56">
        <v>865.75674838139503</v>
      </c>
      <c r="AN122" s="57">
        <v>1.8980854039858099</v>
      </c>
      <c r="AO122" s="57" t="s">
        <v>1047</v>
      </c>
      <c r="AP122" s="57">
        <v>135.887719298246</v>
      </c>
      <c r="AQ122" s="56">
        <v>1967.3512560254701</v>
      </c>
      <c r="AR122" s="57">
        <v>0.259913124298353</v>
      </c>
      <c r="AS122" s="57" t="s">
        <v>1047</v>
      </c>
      <c r="AT122" s="57">
        <v>12.594484039960999</v>
      </c>
      <c r="AU122" s="56">
        <v>0</v>
      </c>
      <c r="AV122" s="57" t="s">
        <v>1047</v>
      </c>
      <c r="AW122" s="57" t="s">
        <v>1047</v>
      </c>
      <c r="AX122" s="57" t="s">
        <v>1047</v>
      </c>
      <c r="AY122" s="12"/>
      <c r="AZ122" s="12"/>
    </row>
    <row r="123" spans="1:52" ht="14.25" hidden="1" customHeight="1">
      <c r="A123" s="4">
        <v>118</v>
      </c>
      <c r="B123" s="6" t="s">
        <v>751</v>
      </c>
      <c r="C123" s="6" t="s">
        <v>752</v>
      </c>
      <c r="D123" s="6" t="s">
        <v>1051</v>
      </c>
      <c r="E123" s="6">
        <v>42.487099999999998</v>
      </c>
      <c r="F123" s="6">
        <v>3.1700333333333299</v>
      </c>
      <c r="G123" s="6" t="s">
        <v>1052</v>
      </c>
      <c r="H123" s="6">
        <v>42.485883333333298</v>
      </c>
      <c r="I123" s="6">
        <v>3.1716500000000001</v>
      </c>
      <c r="J123" s="6" t="s">
        <v>1044</v>
      </c>
      <c r="K123" s="6" t="s">
        <v>1045</v>
      </c>
      <c r="L123" s="45">
        <v>3</v>
      </c>
      <c r="M123" s="46">
        <v>2</v>
      </c>
      <c r="N123" s="45">
        <v>4</v>
      </c>
      <c r="O123" s="6" t="s">
        <v>1053</v>
      </c>
      <c r="P123" s="45">
        <v>17.5</v>
      </c>
      <c r="Q123" s="45">
        <v>19</v>
      </c>
      <c r="R123" s="45">
        <v>37.6</v>
      </c>
      <c r="S123" s="47">
        <v>5891202.7872357303</v>
      </c>
      <c r="T123" s="48">
        <v>3.3856065047043601E-3</v>
      </c>
      <c r="U123" s="48">
        <v>4.9612393865577503E-2</v>
      </c>
      <c r="V123" s="47">
        <v>412463.37793966301</v>
      </c>
      <c r="W123" s="48">
        <v>2.1808876710028201E-2</v>
      </c>
      <c r="X123" s="48">
        <v>0.43520123075190797</v>
      </c>
      <c r="Y123" s="47">
        <v>493645.57763876801</v>
      </c>
      <c r="Z123" s="48">
        <v>1.2322731653486499E-2</v>
      </c>
      <c r="AA123" s="48">
        <v>0.176633623782182</v>
      </c>
      <c r="AB123" s="47">
        <v>781257.42339060898</v>
      </c>
      <c r="AC123" s="48">
        <v>1.5885499132715301E-2</v>
      </c>
      <c r="AD123" s="48">
        <v>0.25900662144381698</v>
      </c>
      <c r="AE123" s="47">
        <v>0</v>
      </c>
      <c r="AF123" s="49">
        <v>1.23662396382818</v>
      </c>
      <c r="AG123" s="49">
        <v>4.2906105990783399</v>
      </c>
      <c r="AH123" s="49">
        <v>174.91520467836301</v>
      </c>
      <c r="AI123" s="47">
        <v>44342.386570591501</v>
      </c>
      <c r="AJ123" s="49">
        <v>5.0226471968264401E-2</v>
      </c>
      <c r="AK123" s="49">
        <v>0.206304356226161</v>
      </c>
      <c r="AL123" s="48">
        <v>0.911686769005848</v>
      </c>
      <c r="AM123" s="47">
        <v>865.75674838139503</v>
      </c>
      <c r="AN123" s="48">
        <v>1.8980854039858099</v>
      </c>
      <c r="AO123" s="48" t="s">
        <v>1047</v>
      </c>
      <c r="AP123" s="48">
        <v>135.887719298246</v>
      </c>
      <c r="AQ123" s="47">
        <v>1967.3512560254701</v>
      </c>
      <c r="AR123" s="48">
        <v>0.259913124298353</v>
      </c>
      <c r="AS123" s="48" t="s">
        <v>1047</v>
      </c>
      <c r="AT123" s="48">
        <v>12.594484039960999</v>
      </c>
      <c r="AU123" s="47">
        <v>0</v>
      </c>
      <c r="AV123" s="48" t="s">
        <v>1047</v>
      </c>
      <c r="AW123" s="48" t="s">
        <v>1047</v>
      </c>
      <c r="AX123" s="48" t="s">
        <v>1047</v>
      </c>
      <c r="AY123" s="6"/>
      <c r="AZ123" s="6"/>
    </row>
    <row r="124" spans="1:52" ht="14.25" hidden="1" customHeight="1">
      <c r="A124" s="4">
        <v>119</v>
      </c>
      <c r="B124" s="6" t="s">
        <v>759</v>
      </c>
      <c r="C124" s="6" t="s">
        <v>760</v>
      </c>
      <c r="D124" s="6" t="s">
        <v>1051</v>
      </c>
      <c r="E124" s="6">
        <v>42.487099999999998</v>
      </c>
      <c r="F124" s="6">
        <v>3.1700333333333299</v>
      </c>
      <c r="G124" s="6" t="s">
        <v>1052</v>
      </c>
      <c r="H124" s="6">
        <v>42.485883333333298</v>
      </c>
      <c r="I124" s="6">
        <v>3.1716500000000001</v>
      </c>
      <c r="J124" s="6" t="s">
        <v>1044</v>
      </c>
      <c r="K124" s="6" t="s">
        <v>1045</v>
      </c>
      <c r="L124" s="45">
        <v>3</v>
      </c>
      <c r="M124" s="46">
        <v>2</v>
      </c>
      <c r="N124" s="45">
        <v>4</v>
      </c>
      <c r="O124" s="6" t="s">
        <v>1053</v>
      </c>
      <c r="P124" s="45">
        <v>17.5</v>
      </c>
      <c r="Q124" s="45">
        <v>19</v>
      </c>
      <c r="R124" s="45">
        <v>37.6</v>
      </c>
      <c r="S124" s="47">
        <v>5891202.7872357303</v>
      </c>
      <c r="T124" s="48">
        <v>3.3856065047043601E-3</v>
      </c>
      <c r="U124" s="48">
        <v>4.9612393865577503E-2</v>
      </c>
      <c r="V124" s="47">
        <v>412463.37793966301</v>
      </c>
      <c r="W124" s="48">
        <v>2.1808876710028201E-2</v>
      </c>
      <c r="X124" s="48">
        <v>0.43520123075190797</v>
      </c>
      <c r="Y124" s="47">
        <v>493645.57763876801</v>
      </c>
      <c r="Z124" s="48">
        <v>1.2322731653486499E-2</v>
      </c>
      <c r="AA124" s="48">
        <v>0.176633623782182</v>
      </c>
      <c r="AB124" s="47">
        <v>781257.42339060898</v>
      </c>
      <c r="AC124" s="48">
        <v>1.5885499132715301E-2</v>
      </c>
      <c r="AD124" s="48">
        <v>0.25900662144381698</v>
      </c>
      <c r="AE124" s="47">
        <v>0</v>
      </c>
      <c r="AF124" s="49">
        <v>1.23662396382818</v>
      </c>
      <c r="AG124" s="49">
        <v>4.2906105990783399</v>
      </c>
      <c r="AH124" s="49">
        <v>174.91520467836301</v>
      </c>
      <c r="AI124" s="47">
        <v>44342.386570591501</v>
      </c>
      <c r="AJ124" s="49">
        <v>5.0226471968264401E-2</v>
      </c>
      <c r="AK124" s="49">
        <v>0.206304356226161</v>
      </c>
      <c r="AL124" s="48">
        <v>0.911686769005848</v>
      </c>
      <c r="AM124" s="47">
        <v>865.75674838139503</v>
      </c>
      <c r="AN124" s="48">
        <v>1.8980854039858099</v>
      </c>
      <c r="AO124" s="48" t="s">
        <v>1047</v>
      </c>
      <c r="AP124" s="48">
        <v>135.887719298246</v>
      </c>
      <c r="AQ124" s="47">
        <v>1967.3512560254701</v>
      </c>
      <c r="AR124" s="48">
        <v>0.259913124298353</v>
      </c>
      <c r="AS124" s="48" t="s">
        <v>1047</v>
      </c>
      <c r="AT124" s="48">
        <v>12.594484039960999</v>
      </c>
      <c r="AU124" s="47">
        <v>0</v>
      </c>
      <c r="AV124" s="48" t="s">
        <v>1047</v>
      </c>
      <c r="AW124" s="48" t="s">
        <v>1047</v>
      </c>
      <c r="AX124" s="48" t="s">
        <v>1047</v>
      </c>
      <c r="AY124" s="6"/>
      <c r="AZ124" s="6"/>
    </row>
    <row r="125" spans="1:52" ht="14.25" hidden="1" customHeight="1">
      <c r="A125" s="4">
        <v>120</v>
      </c>
      <c r="B125" s="6" t="s">
        <v>765</v>
      </c>
      <c r="C125" s="6" t="s">
        <v>766</v>
      </c>
      <c r="D125" s="6" t="s">
        <v>1051</v>
      </c>
      <c r="E125" s="6">
        <v>42.487099999999998</v>
      </c>
      <c r="F125" s="6">
        <v>3.1700333333333299</v>
      </c>
      <c r="G125" s="6" t="s">
        <v>1052</v>
      </c>
      <c r="H125" s="6">
        <v>42.485883333333298</v>
      </c>
      <c r="I125" s="6">
        <v>3.1716500000000001</v>
      </c>
      <c r="J125" s="6" t="s">
        <v>1044</v>
      </c>
      <c r="K125" s="6" t="s">
        <v>1045</v>
      </c>
      <c r="L125" s="45">
        <v>3</v>
      </c>
      <c r="M125" s="46">
        <v>2</v>
      </c>
      <c r="N125" s="45">
        <v>4</v>
      </c>
      <c r="O125" s="6" t="s">
        <v>1053</v>
      </c>
      <c r="P125" s="45">
        <v>17.5</v>
      </c>
      <c r="Q125" s="45">
        <v>19</v>
      </c>
      <c r="R125" s="45">
        <v>37.6</v>
      </c>
      <c r="S125" s="47">
        <v>5891202.7872357303</v>
      </c>
      <c r="T125" s="48">
        <v>3.3856065047043601E-3</v>
      </c>
      <c r="U125" s="48">
        <v>4.9612393865577503E-2</v>
      </c>
      <c r="V125" s="47">
        <v>412463.37793966301</v>
      </c>
      <c r="W125" s="48">
        <v>2.1808876710028201E-2</v>
      </c>
      <c r="X125" s="48">
        <v>0.43520123075190797</v>
      </c>
      <c r="Y125" s="47">
        <v>493645.57763876801</v>
      </c>
      <c r="Z125" s="48">
        <v>1.2322731653486499E-2</v>
      </c>
      <c r="AA125" s="48">
        <v>0.176633623782182</v>
      </c>
      <c r="AB125" s="47">
        <v>781257.42339060898</v>
      </c>
      <c r="AC125" s="48">
        <v>1.5885499132715301E-2</v>
      </c>
      <c r="AD125" s="48">
        <v>0.25900662144381698</v>
      </c>
      <c r="AE125" s="47">
        <v>0</v>
      </c>
      <c r="AF125" s="49">
        <v>1.23662396382818</v>
      </c>
      <c r="AG125" s="49">
        <v>4.2906105990783399</v>
      </c>
      <c r="AH125" s="49">
        <v>174.91520467836301</v>
      </c>
      <c r="AI125" s="47">
        <v>44342.386570591501</v>
      </c>
      <c r="AJ125" s="49">
        <v>5.0226471968264401E-2</v>
      </c>
      <c r="AK125" s="49">
        <v>0.206304356226161</v>
      </c>
      <c r="AL125" s="48">
        <v>0.911686769005848</v>
      </c>
      <c r="AM125" s="47">
        <v>865.75674838139503</v>
      </c>
      <c r="AN125" s="48">
        <v>1.8980854039858099</v>
      </c>
      <c r="AO125" s="48" t="s">
        <v>1047</v>
      </c>
      <c r="AP125" s="48">
        <v>135.887719298246</v>
      </c>
      <c r="AQ125" s="47">
        <v>1967.3512560254701</v>
      </c>
      <c r="AR125" s="48">
        <v>0.259913124298353</v>
      </c>
      <c r="AS125" s="48" t="s">
        <v>1047</v>
      </c>
      <c r="AT125" s="48">
        <v>12.594484039960999</v>
      </c>
      <c r="AU125" s="47">
        <v>0</v>
      </c>
      <c r="AV125" s="48" t="s">
        <v>1047</v>
      </c>
      <c r="AW125" s="48" t="s">
        <v>1047</v>
      </c>
      <c r="AX125" s="48" t="s">
        <v>1047</v>
      </c>
      <c r="AY125" s="6"/>
      <c r="AZ125" s="6"/>
    </row>
    <row r="126" spans="1:52" ht="14.25" hidden="1" customHeight="1">
      <c r="A126" s="4">
        <v>121</v>
      </c>
      <c r="B126" s="6" t="s">
        <v>770</v>
      </c>
      <c r="C126" s="6" t="s">
        <v>771</v>
      </c>
      <c r="D126" s="6" t="s">
        <v>1051</v>
      </c>
      <c r="E126" s="6">
        <v>42.487099999999998</v>
      </c>
      <c r="F126" s="6">
        <v>3.1700333333333299</v>
      </c>
      <c r="G126" s="6" t="s">
        <v>1052</v>
      </c>
      <c r="H126" s="6">
        <v>42.485883333333298</v>
      </c>
      <c r="I126" s="6">
        <v>3.1716500000000001</v>
      </c>
      <c r="J126" s="6" t="s">
        <v>1044</v>
      </c>
      <c r="K126" s="6" t="s">
        <v>1045</v>
      </c>
      <c r="L126" s="45">
        <v>3</v>
      </c>
      <c r="M126" s="46">
        <v>2</v>
      </c>
      <c r="N126" s="45">
        <v>4</v>
      </c>
      <c r="O126" s="6" t="s">
        <v>1053</v>
      </c>
      <c r="P126" s="45">
        <v>17.5</v>
      </c>
      <c r="Q126" s="45">
        <v>19</v>
      </c>
      <c r="R126" s="45">
        <v>37.6</v>
      </c>
      <c r="S126" s="47">
        <v>5891202.7872357303</v>
      </c>
      <c r="T126" s="48">
        <v>3.3856065047043601E-3</v>
      </c>
      <c r="U126" s="48">
        <v>4.9612393865577503E-2</v>
      </c>
      <c r="V126" s="47">
        <v>412463.37793966301</v>
      </c>
      <c r="W126" s="48">
        <v>2.1808876710028201E-2</v>
      </c>
      <c r="X126" s="48">
        <v>0.43520123075190797</v>
      </c>
      <c r="Y126" s="47">
        <v>493645.57763876801</v>
      </c>
      <c r="Z126" s="48">
        <v>1.2322731653486499E-2</v>
      </c>
      <c r="AA126" s="48">
        <v>0.176633623782182</v>
      </c>
      <c r="AB126" s="47">
        <v>781257.42339060898</v>
      </c>
      <c r="AC126" s="48">
        <v>1.5885499132715301E-2</v>
      </c>
      <c r="AD126" s="48">
        <v>0.25900662144381698</v>
      </c>
      <c r="AE126" s="47">
        <v>0</v>
      </c>
      <c r="AF126" s="49">
        <v>1.23662396382818</v>
      </c>
      <c r="AG126" s="49">
        <v>4.2906105990783399</v>
      </c>
      <c r="AH126" s="49">
        <v>174.91520467836301</v>
      </c>
      <c r="AI126" s="47">
        <v>44342.386570591501</v>
      </c>
      <c r="AJ126" s="49">
        <v>5.0226471968264401E-2</v>
      </c>
      <c r="AK126" s="49">
        <v>0.206304356226161</v>
      </c>
      <c r="AL126" s="48">
        <v>0.911686769005848</v>
      </c>
      <c r="AM126" s="47">
        <v>865.75674838139503</v>
      </c>
      <c r="AN126" s="48">
        <v>1.8980854039858099</v>
      </c>
      <c r="AO126" s="48" t="s">
        <v>1047</v>
      </c>
      <c r="AP126" s="48">
        <v>135.887719298246</v>
      </c>
      <c r="AQ126" s="47">
        <v>1967.3512560254701</v>
      </c>
      <c r="AR126" s="48">
        <v>0.259913124298353</v>
      </c>
      <c r="AS126" s="48" t="s">
        <v>1047</v>
      </c>
      <c r="AT126" s="48">
        <v>12.594484039960999</v>
      </c>
      <c r="AU126" s="47">
        <v>0</v>
      </c>
      <c r="AV126" s="48" t="s">
        <v>1047</v>
      </c>
      <c r="AW126" s="48" t="s">
        <v>1047</v>
      </c>
      <c r="AX126" s="48" t="s">
        <v>1047</v>
      </c>
      <c r="AY126" s="6"/>
      <c r="AZ126" s="6"/>
    </row>
    <row r="127" spans="1:52" ht="14.25" hidden="1" customHeight="1">
      <c r="A127" s="4">
        <v>122</v>
      </c>
      <c r="B127" s="6" t="s">
        <v>776</v>
      </c>
      <c r="C127" s="6" t="s">
        <v>777</v>
      </c>
      <c r="D127" s="6" t="s">
        <v>1051</v>
      </c>
      <c r="E127" s="6">
        <v>42.487099999999998</v>
      </c>
      <c r="F127" s="6">
        <v>3.1700333333333299</v>
      </c>
      <c r="G127" s="6" t="s">
        <v>1052</v>
      </c>
      <c r="H127" s="6">
        <v>42.485883333333298</v>
      </c>
      <c r="I127" s="6">
        <v>3.1716500000000001</v>
      </c>
      <c r="J127" s="6" t="s">
        <v>1044</v>
      </c>
      <c r="K127" s="6" t="s">
        <v>1045</v>
      </c>
      <c r="L127" s="45">
        <v>3</v>
      </c>
      <c r="M127" s="46">
        <v>2</v>
      </c>
      <c r="N127" s="45">
        <v>4</v>
      </c>
      <c r="O127" s="6" t="s">
        <v>1053</v>
      </c>
      <c r="P127" s="45">
        <v>17.5</v>
      </c>
      <c r="Q127" s="45">
        <v>19</v>
      </c>
      <c r="R127" s="45">
        <v>37.6</v>
      </c>
      <c r="S127" s="47">
        <v>5891202.7872357303</v>
      </c>
      <c r="T127" s="48">
        <v>3.3856065047043601E-3</v>
      </c>
      <c r="U127" s="48">
        <v>4.9612393865577503E-2</v>
      </c>
      <c r="V127" s="47">
        <v>412463.37793966301</v>
      </c>
      <c r="W127" s="48">
        <v>2.1808876710028201E-2</v>
      </c>
      <c r="X127" s="48">
        <v>0.43520123075190797</v>
      </c>
      <c r="Y127" s="47">
        <v>493645.57763876801</v>
      </c>
      <c r="Z127" s="48">
        <v>1.2322731653486499E-2</v>
      </c>
      <c r="AA127" s="48">
        <v>0.176633623782182</v>
      </c>
      <c r="AB127" s="47">
        <v>781257.42339060898</v>
      </c>
      <c r="AC127" s="48">
        <v>1.5885499132715301E-2</v>
      </c>
      <c r="AD127" s="48">
        <v>0.25900662144381698</v>
      </c>
      <c r="AE127" s="47">
        <v>0</v>
      </c>
      <c r="AF127" s="49">
        <v>1.23662396382818</v>
      </c>
      <c r="AG127" s="49">
        <v>4.2906105990783399</v>
      </c>
      <c r="AH127" s="49">
        <v>174.91520467836301</v>
      </c>
      <c r="AI127" s="47">
        <v>44342.386570591501</v>
      </c>
      <c r="AJ127" s="49">
        <v>5.0226471968264401E-2</v>
      </c>
      <c r="AK127" s="49">
        <v>0.206304356226161</v>
      </c>
      <c r="AL127" s="48">
        <v>0.911686769005848</v>
      </c>
      <c r="AM127" s="47">
        <v>865.75674838139503</v>
      </c>
      <c r="AN127" s="48">
        <v>1.8980854039858099</v>
      </c>
      <c r="AO127" s="48" t="s">
        <v>1047</v>
      </c>
      <c r="AP127" s="48">
        <v>135.887719298246</v>
      </c>
      <c r="AQ127" s="47">
        <v>1967.3512560254701</v>
      </c>
      <c r="AR127" s="48">
        <v>0.259913124298353</v>
      </c>
      <c r="AS127" s="48" t="s">
        <v>1047</v>
      </c>
      <c r="AT127" s="48">
        <v>12.594484039960999</v>
      </c>
      <c r="AU127" s="47">
        <v>0</v>
      </c>
      <c r="AV127" s="48" t="s">
        <v>1047</v>
      </c>
      <c r="AW127" s="48" t="s">
        <v>1047</v>
      </c>
      <c r="AX127" s="48" t="s">
        <v>1047</v>
      </c>
      <c r="AY127" s="6"/>
      <c r="AZ127" s="6"/>
    </row>
    <row r="128" spans="1:52" ht="14.25" hidden="1" customHeight="1">
      <c r="A128" s="4">
        <v>123</v>
      </c>
      <c r="B128" s="6" t="s">
        <v>782</v>
      </c>
      <c r="C128" s="6" t="s">
        <v>783</v>
      </c>
      <c r="D128" s="6" t="s">
        <v>1051</v>
      </c>
      <c r="E128" s="6">
        <v>42.487099999999998</v>
      </c>
      <c r="F128" s="6">
        <v>3.1700333333333299</v>
      </c>
      <c r="G128" s="6" t="s">
        <v>1052</v>
      </c>
      <c r="H128" s="6">
        <v>42.485883333333298</v>
      </c>
      <c r="I128" s="6">
        <v>3.1716500000000001</v>
      </c>
      <c r="J128" s="6" t="s">
        <v>1044</v>
      </c>
      <c r="K128" s="6" t="s">
        <v>1045</v>
      </c>
      <c r="L128" s="45">
        <v>3</v>
      </c>
      <c r="M128" s="46">
        <v>2</v>
      </c>
      <c r="N128" s="45">
        <v>4</v>
      </c>
      <c r="O128" s="6" t="s">
        <v>1053</v>
      </c>
      <c r="P128" s="45">
        <v>17.5</v>
      </c>
      <c r="Q128" s="45">
        <v>19</v>
      </c>
      <c r="R128" s="45">
        <v>37.6</v>
      </c>
      <c r="S128" s="47">
        <v>5891202.7872357303</v>
      </c>
      <c r="T128" s="48">
        <v>3.3856065047043601E-3</v>
      </c>
      <c r="U128" s="48">
        <v>4.9612393865577503E-2</v>
      </c>
      <c r="V128" s="47">
        <v>412463.37793966301</v>
      </c>
      <c r="W128" s="48">
        <v>2.1808876710028201E-2</v>
      </c>
      <c r="X128" s="48">
        <v>0.43520123075190797</v>
      </c>
      <c r="Y128" s="47">
        <v>493645.57763876801</v>
      </c>
      <c r="Z128" s="48">
        <v>1.2322731653486499E-2</v>
      </c>
      <c r="AA128" s="48">
        <v>0.176633623782182</v>
      </c>
      <c r="AB128" s="47">
        <v>781257.42339060898</v>
      </c>
      <c r="AC128" s="48">
        <v>1.5885499132715301E-2</v>
      </c>
      <c r="AD128" s="48">
        <v>0.25900662144381698</v>
      </c>
      <c r="AE128" s="47">
        <v>0</v>
      </c>
      <c r="AF128" s="49">
        <v>1.23662396382818</v>
      </c>
      <c r="AG128" s="49">
        <v>4.2906105990783399</v>
      </c>
      <c r="AH128" s="49">
        <v>174.91520467836301</v>
      </c>
      <c r="AI128" s="47">
        <v>44342.386570591501</v>
      </c>
      <c r="AJ128" s="49">
        <v>5.0226471968264401E-2</v>
      </c>
      <c r="AK128" s="49">
        <v>0.206304356226161</v>
      </c>
      <c r="AL128" s="48">
        <v>0.911686769005848</v>
      </c>
      <c r="AM128" s="47">
        <v>865.75674838139503</v>
      </c>
      <c r="AN128" s="48">
        <v>1.8980854039858099</v>
      </c>
      <c r="AO128" s="48" t="s">
        <v>1047</v>
      </c>
      <c r="AP128" s="48">
        <v>135.887719298246</v>
      </c>
      <c r="AQ128" s="47">
        <v>1967.3512560254701</v>
      </c>
      <c r="AR128" s="48">
        <v>0.259913124298353</v>
      </c>
      <c r="AS128" s="48" t="s">
        <v>1047</v>
      </c>
      <c r="AT128" s="48">
        <v>12.594484039960999</v>
      </c>
      <c r="AU128" s="47">
        <v>0</v>
      </c>
      <c r="AV128" s="48" t="s">
        <v>1047</v>
      </c>
      <c r="AW128" s="48" t="s">
        <v>1047</v>
      </c>
      <c r="AX128" s="48" t="s">
        <v>1047</v>
      </c>
      <c r="AY128" s="6"/>
      <c r="AZ128" s="6"/>
    </row>
    <row r="129" spans="1:52" ht="14.25" hidden="1" customHeight="1">
      <c r="A129" s="4">
        <v>124</v>
      </c>
      <c r="B129" s="6" t="s">
        <v>787</v>
      </c>
      <c r="C129" s="6" t="s">
        <v>788</v>
      </c>
      <c r="D129" s="6" t="s">
        <v>1051</v>
      </c>
      <c r="E129" s="6">
        <v>42.487099999999998</v>
      </c>
      <c r="F129" s="6">
        <v>3.1700333333333299</v>
      </c>
      <c r="G129" s="6" t="s">
        <v>1052</v>
      </c>
      <c r="H129" s="6">
        <v>42.485883333333298</v>
      </c>
      <c r="I129" s="6">
        <v>3.1716500000000001</v>
      </c>
      <c r="J129" s="6" t="s">
        <v>1044</v>
      </c>
      <c r="K129" s="6" t="s">
        <v>1045</v>
      </c>
      <c r="L129" s="45">
        <v>3</v>
      </c>
      <c r="M129" s="46">
        <v>2</v>
      </c>
      <c r="N129" s="45">
        <v>4</v>
      </c>
      <c r="O129" s="6" t="s">
        <v>1053</v>
      </c>
      <c r="P129" s="45">
        <v>17.5</v>
      </c>
      <c r="Q129" s="45">
        <v>19</v>
      </c>
      <c r="R129" s="45">
        <v>37.6</v>
      </c>
      <c r="S129" s="47">
        <v>5891202.7872357303</v>
      </c>
      <c r="T129" s="48">
        <v>3.3856065047043601E-3</v>
      </c>
      <c r="U129" s="48">
        <v>4.9612393865577503E-2</v>
      </c>
      <c r="V129" s="47">
        <v>412463.37793966301</v>
      </c>
      <c r="W129" s="48">
        <v>2.1808876710028201E-2</v>
      </c>
      <c r="X129" s="48">
        <v>0.43520123075190797</v>
      </c>
      <c r="Y129" s="47">
        <v>493645.57763876801</v>
      </c>
      <c r="Z129" s="48">
        <v>1.2322731653486499E-2</v>
      </c>
      <c r="AA129" s="48">
        <v>0.176633623782182</v>
      </c>
      <c r="AB129" s="47">
        <v>781257.42339060898</v>
      </c>
      <c r="AC129" s="48">
        <v>1.5885499132715301E-2</v>
      </c>
      <c r="AD129" s="48">
        <v>0.25900662144381698</v>
      </c>
      <c r="AE129" s="47">
        <v>0</v>
      </c>
      <c r="AF129" s="49">
        <v>1.23662396382818</v>
      </c>
      <c r="AG129" s="49">
        <v>4.2906105990783399</v>
      </c>
      <c r="AH129" s="49">
        <v>174.91520467836301</v>
      </c>
      <c r="AI129" s="47">
        <v>44342.386570591501</v>
      </c>
      <c r="AJ129" s="49">
        <v>5.0226471968264401E-2</v>
      </c>
      <c r="AK129" s="49">
        <v>0.206304356226161</v>
      </c>
      <c r="AL129" s="48">
        <v>0.911686769005848</v>
      </c>
      <c r="AM129" s="47">
        <v>865.75674838139503</v>
      </c>
      <c r="AN129" s="48">
        <v>1.8980854039858099</v>
      </c>
      <c r="AO129" s="48" t="s">
        <v>1047</v>
      </c>
      <c r="AP129" s="48">
        <v>135.887719298246</v>
      </c>
      <c r="AQ129" s="47">
        <v>1967.3512560254701</v>
      </c>
      <c r="AR129" s="48">
        <v>0.259913124298353</v>
      </c>
      <c r="AS129" s="48" t="s">
        <v>1047</v>
      </c>
      <c r="AT129" s="48">
        <v>12.594484039960999</v>
      </c>
      <c r="AU129" s="47">
        <v>0</v>
      </c>
      <c r="AV129" s="48" t="s">
        <v>1047</v>
      </c>
      <c r="AW129" s="48" t="s">
        <v>1047</v>
      </c>
      <c r="AX129" s="48" t="s">
        <v>1047</v>
      </c>
      <c r="AY129" s="6"/>
      <c r="AZ129" s="6"/>
    </row>
    <row r="130" spans="1:52" ht="14.25" hidden="1" customHeight="1">
      <c r="A130" s="4">
        <v>125</v>
      </c>
      <c r="B130" s="6" t="s">
        <v>792</v>
      </c>
      <c r="C130" s="6" t="s">
        <v>793</v>
      </c>
      <c r="D130" s="6" t="s">
        <v>1051</v>
      </c>
      <c r="E130" s="6">
        <v>42.487099999999998</v>
      </c>
      <c r="F130" s="6">
        <v>3.1700333333333299</v>
      </c>
      <c r="G130" s="6" t="s">
        <v>1052</v>
      </c>
      <c r="H130" s="6">
        <v>42.485883333333298</v>
      </c>
      <c r="I130" s="6">
        <v>3.1716500000000001</v>
      </c>
      <c r="J130" s="6" t="s">
        <v>1044</v>
      </c>
      <c r="K130" s="6" t="s">
        <v>1045</v>
      </c>
      <c r="L130" s="45">
        <v>3</v>
      </c>
      <c r="M130" s="46">
        <v>2</v>
      </c>
      <c r="N130" s="45">
        <v>4</v>
      </c>
      <c r="O130" s="6" t="s">
        <v>1053</v>
      </c>
      <c r="P130" s="45">
        <v>17.5</v>
      </c>
      <c r="Q130" s="45">
        <v>19</v>
      </c>
      <c r="R130" s="45">
        <v>37.6</v>
      </c>
      <c r="S130" s="47">
        <v>5891202.7872357303</v>
      </c>
      <c r="T130" s="48">
        <v>3.3856065047043601E-3</v>
      </c>
      <c r="U130" s="48">
        <v>4.9612393865577503E-2</v>
      </c>
      <c r="V130" s="47">
        <v>412463.37793966301</v>
      </c>
      <c r="W130" s="48">
        <v>2.1808876710028201E-2</v>
      </c>
      <c r="X130" s="48">
        <v>0.43520123075190797</v>
      </c>
      <c r="Y130" s="47">
        <v>493645.57763876801</v>
      </c>
      <c r="Z130" s="48">
        <v>1.2322731653486499E-2</v>
      </c>
      <c r="AA130" s="48">
        <v>0.176633623782182</v>
      </c>
      <c r="AB130" s="47">
        <v>781257.42339060898</v>
      </c>
      <c r="AC130" s="48">
        <v>1.5885499132715301E-2</v>
      </c>
      <c r="AD130" s="48">
        <v>0.25900662144381698</v>
      </c>
      <c r="AE130" s="47">
        <v>0</v>
      </c>
      <c r="AF130" s="49">
        <v>1.23662396382818</v>
      </c>
      <c r="AG130" s="49">
        <v>4.2906105990783399</v>
      </c>
      <c r="AH130" s="49">
        <v>174.91520467836301</v>
      </c>
      <c r="AI130" s="47">
        <v>44342.386570591501</v>
      </c>
      <c r="AJ130" s="49">
        <v>5.0226471968264401E-2</v>
      </c>
      <c r="AK130" s="49">
        <v>0.206304356226161</v>
      </c>
      <c r="AL130" s="48">
        <v>0.911686769005848</v>
      </c>
      <c r="AM130" s="47">
        <v>865.75674838139503</v>
      </c>
      <c r="AN130" s="48">
        <v>1.8980854039858099</v>
      </c>
      <c r="AO130" s="48" t="s">
        <v>1047</v>
      </c>
      <c r="AP130" s="48">
        <v>135.887719298246</v>
      </c>
      <c r="AQ130" s="47">
        <v>1967.3512560254701</v>
      </c>
      <c r="AR130" s="48">
        <v>0.259913124298353</v>
      </c>
      <c r="AS130" s="48" t="s">
        <v>1047</v>
      </c>
      <c r="AT130" s="48">
        <v>12.594484039960999</v>
      </c>
      <c r="AU130" s="47">
        <v>0</v>
      </c>
      <c r="AV130" s="48" t="s">
        <v>1047</v>
      </c>
      <c r="AW130" s="48" t="s">
        <v>1047</v>
      </c>
      <c r="AX130" s="48" t="s">
        <v>1047</v>
      </c>
      <c r="AY130" s="6"/>
      <c r="AZ130" s="6"/>
    </row>
    <row r="131" spans="1:52" ht="14.25" hidden="1" customHeight="1">
      <c r="A131" s="4">
        <v>126</v>
      </c>
      <c r="B131" s="6" t="s">
        <v>798</v>
      </c>
      <c r="C131" s="6" t="s">
        <v>799</v>
      </c>
      <c r="D131" s="6" t="s">
        <v>1051</v>
      </c>
      <c r="E131" s="6">
        <v>42.487099999999998</v>
      </c>
      <c r="F131" s="6">
        <v>3.1700333333333299</v>
      </c>
      <c r="G131" s="6" t="s">
        <v>1052</v>
      </c>
      <c r="H131" s="6">
        <v>42.485883333333298</v>
      </c>
      <c r="I131" s="6">
        <v>3.1716500000000001</v>
      </c>
      <c r="J131" s="6" t="s">
        <v>1044</v>
      </c>
      <c r="K131" s="6" t="s">
        <v>1045</v>
      </c>
      <c r="L131" s="45">
        <v>3</v>
      </c>
      <c r="M131" s="46">
        <v>2</v>
      </c>
      <c r="N131" s="45">
        <v>4</v>
      </c>
      <c r="O131" s="6" t="s">
        <v>1053</v>
      </c>
      <c r="P131" s="45">
        <v>17.5</v>
      </c>
      <c r="Q131" s="45">
        <v>19</v>
      </c>
      <c r="R131" s="45">
        <v>37.6</v>
      </c>
      <c r="S131" s="47">
        <v>5891202.7872357303</v>
      </c>
      <c r="T131" s="48">
        <v>3.3856065047043601E-3</v>
      </c>
      <c r="U131" s="48">
        <v>4.9612393865577503E-2</v>
      </c>
      <c r="V131" s="47">
        <v>412463.37793966301</v>
      </c>
      <c r="W131" s="48">
        <v>2.1808876710028201E-2</v>
      </c>
      <c r="X131" s="48">
        <v>0.43520123075190797</v>
      </c>
      <c r="Y131" s="47">
        <v>493645.57763876801</v>
      </c>
      <c r="Z131" s="48">
        <v>1.2322731653486499E-2</v>
      </c>
      <c r="AA131" s="48">
        <v>0.176633623782182</v>
      </c>
      <c r="AB131" s="47">
        <v>781257.42339060898</v>
      </c>
      <c r="AC131" s="48">
        <v>1.5885499132715301E-2</v>
      </c>
      <c r="AD131" s="48">
        <v>0.25900662144381698</v>
      </c>
      <c r="AE131" s="47">
        <v>0</v>
      </c>
      <c r="AF131" s="49">
        <v>1.23662396382818</v>
      </c>
      <c r="AG131" s="49">
        <v>4.2906105990783399</v>
      </c>
      <c r="AH131" s="49">
        <v>174.91520467836301</v>
      </c>
      <c r="AI131" s="47">
        <v>44342.386570591501</v>
      </c>
      <c r="AJ131" s="49">
        <v>5.0226471968264401E-2</v>
      </c>
      <c r="AK131" s="49">
        <v>0.206304356226161</v>
      </c>
      <c r="AL131" s="48">
        <v>0.911686769005848</v>
      </c>
      <c r="AM131" s="47">
        <v>865.75674838139503</v>
      </c>
      <c r="AN131" s="48">
        <v>1.8980854039858099</v>
      </c>
      <c r="AO131" s="48" t="s">
        <v>1047</v>
      </c>
      <c r="AP131" s="48">
        <v>135.887719298246</v>
      </c>
      <c r="AQ131" s="47">
        <v>1967.3512560254701</v>
      </c>
      <c r="AR131" s="48">
        <v>0.259913124298353</v>
      </c>
      <c r="AS131" s="48" t="s">
        <v>1047</v>
      </c>
      <c r="AT131" s="48">
        <v>12.594484039960999</v>
      </c>
      <c r="AU131" s="47">
        <v>0</v>
      </c>
      <c r="AV131" s="48" t="s">
        <v>1047</v>
      </c>
      <c r="AW131" s="48" t="s">
        <v>1047</v>
      </c>
      <c r="AX131" s="48" t="s">
        <v>1047</v>
      </c>
      <c r="AY131" s="6"/>
      <c r="AZ131" s="6"/>
    </row>
    <row r="132" spans="1:52" ht="14.25" hidden="1" customHeight="1">
      <c r="A132" s="4">
        <v>127</v>
      </c>
      <c r="B132" s="6" t="s">
        <v>803</v>
      </c>
      <c r="C132" s="6" t="s">
        <v>804</v>
      </c>
      <c r="D132" s="6" t="s">
        <v>1051</v>
      </c>
      <c r="E132" s="6">
        <v>42.487099999999998</v>
      </c>
      <c r="F132" s="6">
        <v>3.1700333333333299</v>
      </c>
      <c r="G132" s="6" t="s">
        <v>1052</v>
      </c>
      <c r="H132" s="6">
        <v>42.485883333333298</v>
      </c>
      <c r="I132" s="6">
        <v>3.1716500000000001</v>
      </c>
      <c r="J132" s="6" t="s">
        <v>1044</v>
      </c>
      <c r="K132" s="6" t="s">
        <v>1045</v>
      </c>
      <c r="L132" s="45">
        <v>3</v>
      </c>
      <c r="M132" s="46">
        <v>2</v>
      </c>
      <c r="N132" s="45">
        <v>4</v>
      </c>
      <c r="O132" s="6" t="s">
        <v>1053</v>
      </c>
      <c r="P132" s="45">
        <v>17.5</v>
      </c>
      <c r="Q132" s="45">
        <v>19</v>
      </c>
      <c r="R132" s="45">
        <v>37.6</v>
      </c>
      <c r="S132" s="47">
        <v>5891202.7872357303</v>
      </c>
      <c r="T132" s="48">
        <v>3.3856065047043601E-3</v>
      </c>
      <c r="U132" s="48">
        <v>4.9612393865577503E-2</v>
      </c>
      <c r="V132" s="47">
        <v>412463.37793966301</v>
      </c>
      <c r="W132" s="48">
        <v>2.1808876710028201E-2</v>
      </c>
      <c r="X132" s="48">
        <v>0.43520123075190797</v>
      </c>
      <c r="Y132" s="47">
        <v>493645.57763876801</v>
      </c>
      <c r="Z132" s="48">
        <v>1.2322731653486499E-2</v>
      </c>
      <c r="AA132" s="48">
        <v>0.176633623782182</v>
      </c>
      <c r="AB132" s="47">
        <v>781257.42339060898</v>
      </c>
      <c r="AC132" s="48">
        <v>1.5885499132715301E-2</v>
      </c>
      <c r="AD132" s="48">
        <v>0.25900662144381698</v>
      </c>
      <c r="AE132" s="47">
        <v>0</v>
      </c>
      <c r="AF132" s="49">
        <v>1.23662396382818</v>
      </c>
      <c r="AG132" s="49">
        <v>4.2906105990783399</v>
      </c>
      <c r="AH132" s="49">
        <v>174.91520467836301</v>
      </c>
      <c r="AI132" s="47">
        <v>44342.386570591501</v>
      </c>
      <c r="AJ132" s="49">
        <v>5.0226471968264401E-2</v>
      </c>
      <c r="AK132" s="49">
        <v>0.206304356226161</v>
      </c>
      <c r="AL132" s="48">
        <v>0.911686769005848</v>
      </c>
      <c r="AM132" s="47">
        <v>865.75674838139503</v>
      </c>
      <c r="AN132" s="48">
        <v>1.8980854039858099</v>
      </c>
      <c r="AO132" s="48" t="s">
        <v>1047</v>
      </c>
      <c r="AP132" s="48">
        <v>135.887719298246</v>
      </c>
      <c r="AQ132" s="47">
        <v>1967.3512560254701</v>
      </c>
      <c r="AR132" s="48">
        <v>0.259913124298353</v>
      </c>
      <c r="AS132" s="48" t="s">
        <v>1047</v>
      </c>
      <c r="AT132" s="48">
        <v>12.594484039960999</v>
      </c>
      <c r="AU132" s="47">
        <v>0</v>
      </c>
      <c r="AV132" s="48" t="s">
        <v>1047</v>
      </c>
      <c r="AW132" s="48" t="s">
        <v>1047</v>
      </c>
      <c r="AX132" s="48" t="s">
        <v>1047</v>
      </c>
      <c r="AY132" s="6"/>
      <c r="AZ132" s="6"/>
    </row>
    <row r="133" spans="1:52" ht="14.25" hidden="1" customHeight="1">
      <c r="A133" s="4">
        <v>128</v>
      </c>
      <c r="B133" s="6" t="s">
        <v>808</v>
      </c>
      <c r="C133" s="6" t="s">
        <v>809</v>
      </c>
      <c r="D133" s="6" t="s">
        <v>1051</v>
      </c>
      <c r="E133" s="6">
        <v>42.487099999999998</v>
      </c>
      <c r="F133" s="6">
        <v>3.1700333333333299</v>
      </c>
      <c r="G133" s="6" t="s">
        <v>1052</v>
      </c>
      <c r="H133" s="6">
        <v>42.485883333333298</v>
      </c>
      <c r="I133" s="6">
        <v>3.1716500000000001</v>
      </c>
      <c r="J133" s="6" t="s">
        <v>1044</v>
      </c>
      <c r="K133" s="6" t="s">
        <v>1045</v>
      </c>
      <c r="L133" s="45">
        <v>3</v>
      </c>
      <c r="M133" s="46">
        <v>2</v>
      </c>
      <c r="N133" s="45">
        <v>4</v>
      </c>
      <c r="O133" s="6" t="s">
        <v>1053</v>
      </c>
      <c r="P133" s="45">
        <v>17.5</v>
      </c>
      <c r="Q133" s="45">
        <v>19</v>
      </c>
      <c r="R133" s="45">
        <v>37.6</v>
      </c>
      <c r="S133" s="47">
        <v>5891202.7872357303</v>
      </c>
      <c r="T133" s="48">
        <v>3.3856065047043601E-3</v>
      </c>
      <c r="U133" s="48">
        <v>4.9612393865577503E-2</v>
      </c>
      <c r="V133" s="47">
        <v>412463.37793966301</v>
      </c>
      <c r="W133" s="48">
        <v>2.1808876710028201E-2</v>
      </c>
      <c r="X133" s="48">
        <v>0.43520123075190797</v>
      </c>
      <c r="Y133" s="47">
        <v>493645.57763876801</v>
      </c>
      <c r="Z133" s="48">
        <v>1.2322731653486499E-2</v>
      </c>
      <c r="AA133" s="48">
        <v>0.176633623782182</v>
      </c>
      <c r="AB133" s="47">
        <v>781257.42339060898</v>
      </c>
      <c r="AC133" s="48">
        <v>1.5885499132715301E-2</v>
      </c>
      <c r="AD133" s="48">
        <v>0.25900662144381698</v>
      </c>
      <c r="AE133" s="47">
        <v>0</v>
      </c>
      <c r="AF133" s="49">
        <v>1.23662396382818</v>
      </c>
      <c r="AG133" s="49">
        <v>4.2906105990783399</v>
      </c>
      <c r="AH133" s="49">
        <v>174.91520467836301</v>
      </c>
      <c r="AI133" s="47">
        <v>44342.386570591501</v>
      </c>
      <c r="AJ133" s="49">
        <v>5.0226471968264401E-2</v>
      </c>
      <c r="AK133" s="49">
        <v>0.206304356226161</v>
      </c>
      <c r="AL133" s="48">
        <v>0.911686769005848</v>
      </c>
      <c r="AM133" s="47">
        <v>865.75674838139503</v>
      </c>
      <c r="AN133" s="48">
        <v>1.8980854039858099</v>
      </c>
      <c r="AO133" s="48" t="s">
        <v>1047</v>
      </c>
      <c r="AP133" s="48">
        <v>135.887719298246</v>
      </c>
      <c r="AQ133" s="47">
        <v>1967.3512560254701</v>
      </c>
      <c r="AR133" s="48">
        <v>0.259913124298353</v>
      </c>
      <c r="AS133" s="48" t="s">
        <v>1047</v>
      </c>
      <c r="AT133" s="48">
        <v>12.594484039960999</v>
      </c>
      <c r="AU133" s="47">
        <v>0</v>
      </c>
      <c r="AV133" s="48" t="s">
        <v>1047</v>
      </c>
      <c r="AW133" s="48" t="s">
        <v>1047</v>
      </c>
      <c r="AX133" s="48" t="s">
        <v>1047</v>
      </c>
      <c r="AY133" s="6"/>
      <c r="AZ133" s="6"/>
    </row>
    <row r="134" spans="1:52" ht="14.25" hidden="1" customHeight="1">
      <c r="A134" s="4">
        <v>129</v>
      </c>
      <c r="B134" s="6" t="s">
        <v>814</v>
      </c>
      <c r="C134" s="6" t="s">
        <v>815</v>
      </c>
      <c r="D134" s="6" t="s">
        <v>1051</v>
      </c>
      <c r="E134" s="6">
        <v>42.487099999999998</v>
      </c>
      <c r="F134" s="6">
        <v>3.1700333333333299</v>
      </c>
      <c r="G134" s="6" t="s">
        <v>1052</v>
      </c>
      <c r="H134" s="6">
        <v>42.485883333333298</v>
      </c>
      <c r="I134" s="6">
        <v>3.1716500000000001</v>
      </c>
      <c r="J134" s="6" t="s">
        <v>1044</v>
      </c>
      <c r="K134" s="6" t="s">
        <v>1045</v>
      </c>
      <c r="L134" s="45">
        <v>3</v>
      </c>
      <c r="M134" s="46">
        <v>2</v>
      </c>
      <c r="N134" s="45">
        <v>4</v>
      </c>
      <c r="O134" s="6" t="s">
        <v>1053</v>
      </c>
      <c r="P134" s="45">
        <v>17.5</v>
      </c>
      <c r="Q134" s="45">
        <v>19</v>
      </c>
      <c r="R134" s="45">
        <v>37.6</v>
      </c>
      <c r="S134" s="47">
        <v>5891202.7872357303</v>
      </c>
      <c r="T134" s="48">
        <v>3.3856065047043601E-3</v>
      </c>
      <c r="U134" s="48">
        <v>4.9612393865577503E-2</v>
      </c>
      <c r="V134" s="47">
        <v>412463.37793966301</v>
      </c>
      <c r="W134" s="48">
        <v>2.1808876710028201E-2</v>
      </c>
      <c r="X134" s="48">
        <v>0.43520123075190797</v>
      </c>
      <c r="Y134" s="47">
        <v>493645.57763876801</v>
      </c>
      <c r="Z134" s="48">
        <v>1.2322731653486499E-2</v>
      </c>
      <c r="AA134" s="48">
        <v>0.176633623782182</v>
      </c>
      <c r="AB134" s="47">
        <v>781257.42339060898</v>
      </c>
      <c r="AC134" s="48">
        <v>1.5885499132715301E-2</v>
      </c>
      <c r="AD134" s="48">
        <v>0.25900662144381698</v>
      </c>
      <c r="AE134" s="47">
        <v>0</v>
      </c>
      <c r="AF134" s="49">
        <v>1.23662396382818</v>
      </c>
      <c r="AG134" s="49">
        <v>4.2906105990783399</v>
      </c>
      <c r="AH134" s="49">
        <v>174.91520467836301</v>
      </c>
      <c r="AI134" s="47">
        <v>44342.386570591501</v>
      </c>
      <c r="AJ134" s="49">
        <v>5.0226471968264401E-2</v>
      </c>
      <c r="AK134" s="49">
        <v>0.206304356226161</v>
      </c>
      <c r="AL134" s="48">
        <v>0.911686769005848</v>
      </c>
      <c r="AM134" s="47">
        <v>865.75674838139503</v>
      </c>
      <c r="AN134" s="48">
        <v>1.8980854039858099</v>
      </c>
      <c r="AO134" s="48" t="s">
        <v>1047</v>
      </c>
      <c r="AP134" s="48">
        <v>135.887719298246</v>
      </c>
      <c r="AQ134" s="47">
        <v>1967.3512560254701</v>
      </c>
      <c r="AR134" s="48">
        <v>0.259913124298353</v>
      </c>
      <c r="AS134" s="48" t="s">
        <v>1047</v>
      </c>
      <c r="AT134" s="48">
        <v>12.594484039960999</v>
      </c>
      <c r="AU134" s="47">
        <v>0</v>
      </c>
      <c r="AV134" s="48" t="s">
        <v>1047</v>
      </c>
      <c r="AW134" s="48" t="s">
        <v>1047</v>
      </c>
      <c r="AX134" s="48" t="s">
        <v>1047</v>
      </c>
      <c r="AY134" s="6"/>
      <c r="AZ134" s="6"/>
    </row>
    <row r="135" spans="1:52" ht="14.25" hidden="1" customHeight="1">
      <c r="A135" s="4">
        <v>130</v>
      </c>
      <c r="B135" s="6" t="s">
        <v>820</v>
      </c>
      <c r="C135" s="6" t="s">
        <v>821</v>
      </c>
      <c r="D135" s="6" t="s">
        <v>1051</v>
      </c>
      <c r="E135" s="6">
        <v>42.487099999999998</v>
      </c>
      <c r="F135" s="6">
        <v>3.1700333333333299</v>
      </c>
      <c r="G135" s="6" t="s">
        <v>1052</v>
      </c>
      <c r="H135" s="6">
        <v>42.485883333333298</v>
      </c>
      <c r="I135" s="6">
        <v>3.1716500000000001</v>
      </c>
      <c r="J135" s="6" t="s">
        <v>1044</v>
      </c>
      <c r="K135" s="6" t="s">
        <v>1045</v>
      </c>
      <c r="L135" s="45">
        <v>3</v>
      </c>
      <c r="M135" s="46">
        <v>2</v>
      </c>
      <c r="N135" s="45">
        <v>4</v>
      </c>
      <c r="O135" s="6" t="s">
        <v>1053</v>
      </c>
      <c r="P135" s="45">
        <v>17.5</v>
      </c>
      <c r="Q135" s="45">
        <v>19</v>
      </c>
      <c r="R135" s="45">
        <v>37.6</v>
      </c>
      <c r="S135" s="47">
        <v>5891202.7872357303</v>
      </c>
      <c r="T135" s="48">
        <v>3.3856065047043601E-3</v>
      </c>
      <c r="U135" s="48">
        <v>4.9612393865577503E-2</v>
      </c>
      <c r="V135" s="47">
        <v>412463.37793966301</v>
      </c>
      <c r="W135" s="48">
        <v>2.1808876710028201E-2</v>
      </c>
      <c r="X135" s="48">
        <v>0.43520123075190797</v>
      </c>
      <c r="Y135" s="47">
        <v>493645.57763876801</v>
      </c>
      <c r="Z135" s="48">
        <v>1.2322731653486499E-2</v>
      </c>
      <c r="AA135" s="48">
        <v>0.176633623782182</v>
      </c>
      <c r="AB135" s="47">
        <v>781257.42339060898</v>
      </c>
      <c r="AC135" s="48">
        <v>1.5885499132715301E-2</v>
      </c>
      <c r="AD135" s="48">
        <v>0.25900662144381698</v>
      </c>
      <c r="AE135" s="47">
        <v>0</v>
      </c>
      <c r="AF135" s="49">
        <v>1.23662396382818</v>
      </c>
      <c r="AG135" s="49">
        <v>4.2906105990783399</v>
      </c>
      <c r="AH135" s="49">
        <v>174.91520467836301</v>
      </c>
      <c r="AI135" s="47">
        <v>44342.386570591501</v>
      </c>
      <c r="AJ135" s="49">
        <v>5.0226471968264401E-2</v>
      </c>
      <c r="AK135" s="49">
        <v>0.206304356226161</v>
      </c>
      <c r="AL135" s="48">
        <v>0.911686769005848</v>
      </c>
      <c r="AM135" s="47">
        <v>865.75674838139503</v>
      </c>
      <c r="AN135" s="48">
        <v>1.8980854039858099</v>
      </c>
      <c r="AO135" s="48" t="s">
        <v>1047</v>
      </c>
      <c r="AP135" s="48">
        <v>135.887719298246</v>
      </c>
      <c r="AQ135" s="47">
        <v>1967.3512560254701</v>
      </c>
      <c r="AR135" s="48">
        <v>0.259913124298353</v>
      </c>
      <c r="AS135" s="48" t="s">
        <v>1047</v>
      </c>
      <c r="AT135" s="48">
        <v>12.594484039960999</v>
      </c>
      <c r="AU135" s="47">
        <v>0</v>
      </c>
      <c r="AV135" s="48" t="s">
        <v>1047</v>
      </c>
      <c r="AW135" s="48" t="s">
        <v>1047</v>
      </c>
      <c r="AX135" s="48" t="s">
        <v>1047</v>
      </c>
      <c r="AY135" s="6"/>
      <c r="AZ135" s="6"/>
    </row>
    <row r="136" spans="1:52" ht="14.25" hidden="1" customHeight="1">
      <c r="A136" s="4">
        <v>131</v>
      </c>
      <c r="B136" s="6" t="s">
        <v>825</v>
      </c>
      <c r="C136" s="6" t="s">
        <v>826</v>
      </c>
      <c r="D136" s="6" t="s">
        <v>1051</v>
      </c>
      <c r="E136" s="6">
        <v>42.487099999999998</v>
      </c>
      <c r="F136" s="6">
        <v>3.1700333333333299</v>
      </c>
      <c r="G136" s="6" t="s">
        <v>1052</v>
      </c>
      <c r="H136" s="6">
        <v>42.485883333333298</v>
      </c>
      <c r="I136" s="6">
        <v>3.1716500000000001</v>
      </c>
      <c r="J136" s="6" t="s">
        <v>1044</v>
      </c>
      <c r="K136" s="6" t="s">
        <v>1045</v>
      </c>
      <c r="L136" s="45">
        <v>3</v>
      </c>
      <c r="M136" s="46">
        <v>2</v>
      </c>
      <c r="N136" s="45">
        <v>4</v>
      </c>
      <c r="O136" s="6" t="s">
        <v>1053</v>
      </c>
      <c r="P136" s="45">
        <v>17.5</v>
      </c>
      <c r="Q136" s="45">
        <v>19</v>
      </c>
      <c r="R136" s="45">
        <v>37.6</v>
      </c>
      <c r="S136" s="47">
        <v>5891202.7872357303</v>
      </c>
      <c r="T136" s="48">
        <v>3.3856065047043601E-3</v>
      </c>
      <c r="U136" s="48">
        <v>4.9612393865577503E-2</v>
      </c>
      <c r="V136" s="47">
        <v>412463.37793966301</v>
      </c>
      <c r="W136" s="48">
        <v>2.1808876710028201E-2</v>
      </c>
      <c r="X136" s="48">
        <v>0.43520123075190797</v>
      </c>
      <c r="Y136" s="47">
        <v>493645.57763876801</v>
      </c>
      <c r="Z136" s="48">
        <v>1.2322731653486499E-2</v>
      </c>
      <c r="AA136" s="48">
        <v>0.176633623782182</v>
      </c>
      <c r="AB136" s="47">
        <v>781257.42339060898</v>
      </c>
      <c r="AC136" s="48">
        <v>1.5885499132715301E-2</v>
      </c>
      <c r="AD136" s="48">
        <v>0.25900662144381698</v>
      </c>
      <c r="AE136" s="47">
        <v>0</v>
      </c>
      <c r="AF136" s="49">
        <v>1.23662396382818</v>
      </c>
      <c r="AG136" s="49">
        <v>4.2906105990783399</v>
      </c>
      <c r="AH136" s="49">
        <v>174.91520467836301</v>
      </c>
      <c r="AI136" s="47">
        <v>44342.386570591501</v>
      </c>
      <c r="AJ136" s="49">
        <v>5.0226471968264401E-2</v>
      </c>
      <c r="AK136" s="49">
        <v>0.206304356226161</v>
      </c>
      <c r="AL136" s="48">
        <v>0.911686769005848</v>
      </c>
      <c r="AM136" s="47">
        <v>865.75674838139503</v>
      </c>
      <c r="AN136" s="48">
        <v>1.8980854039858099</v>
      </c>
      <c r="AO136" s="48" t="s">
        <v>1047</v>
      </c>
      <c r="AP136" s="48">
        <v>135.887719298246</v>
      </c>
      <c r="AQ136" s="47">
        <v>1967.3512560254701</v>
      </c>
      <c r="AR136" s="48">
        <v>0.259913124298353</v>
      </c>
      <c r="AS136" s="48" t="s">
        <v>1047</v>
      </c>
      <c r="AT136" s="48">
        <v>12.594484039960999</v>
      </c>
      <c r="AU136" s="47">
        <v>0</v>
      </c>
      <c r="AV136" s="48" t="s">
        <v>1047</v>
      </c>
      <c r="AW136" s="48" t="s">
        <v>1047</v>
      </c>
      <c r="AX136" s="48" t="s">
        <v>1047</v>
      </c>
      <c r="AY136" s="6"/>
      <c r="AZ136" s="6"/>
    </row>
    <row r="137" spans="1:52" ht="14.25" hidden="1" customHeight="1">
      <c r="A137" s="4">
        <v>132</v>
      </c>
      <c r="B137" s="6" t="s">
        <v>831</v>
      </c>
      <c r="C137" s="6" t="s">
        <v>832</v>
      </c>
      <c r="D137" s="6" t="s">
        <v>1051</v>
      </c>
      <c r="E137" s="6">
        <v>42.487099999999998</v>
      </c>
      <c r="F137" s="6">
        <v>3.1700333333333299</v>
      </c>
      <c r="G137" s="6" t="s">
        <v>1052</v>
      </c>
      <c r="H137" s="6">
        <v>42.485883333333298</v>
      </c>
      <c r="I137" s="6">
        <v>3.1716500000000001</v>
      </c>
      <c r="J137" s="6" t="s">
        <v>1044</v>
      </c>
      <c r="K137" s="6" t="s">
        <v>1045</v>
      </c>
      <c r="L137" s="45">
        <v>3</v>
      </c>
      <c r="M137" s="46">
        <v>2</v>
      </c>
      <c r="N137" s="45">
        <v>4</v>
      </c>
      <c r="O137" s="6" t="s">
        <v>1053</v>
      </c>
      <c r="P137" s="45">
        <v>17.5</v>
      </c>
      <c r="Q137" s="45">
        <v>19</v>
      </c>
      <c r="R137" s="45">
        <v>37.6</v>
      </c>
      <c r="S137" s="47">
        <v>5891202.7872357303</v>
      </c>
      <c r="T137" s="48">
        <v>3.3856065047043601E-3</v>
      </c>
      <c r="U137" s="48">
        <v>4.9612393865577503E-2</v>
      </c>
      <c r="V137" s="47">
        <v>412463.37793966301</v>
      </c>
      <c r="W137" s="48">
        <v>2.1808876710028201E-2</v>
      </c>
      <c r="X137" s="48">
        <v>0.43520123075190797</v>
      </c>
      <c r="Y137" s="47">
        <v>493645.57763876801</v>
      </c>
      <c r="Z137" s="48">
        <v>1.2322731653486499E-2</v>
      </c>
      <c r="AA137" s="48">
        <v>0.176633623782182</v>
      </c>
      <c r="AB137" s="47">
        <v>781257.42339060898</v>
      </c>
      <c r="AC137" s="48">
        <v>1.5885499132715301E-2</v>
      </c>
      <c r="AD137" s="48">
        <v>0.25900662144381698</v>
      </c>
      <c r="AE137" s="47">
        <v>0</v>
      </c>
      <c r="AF137" s="49">
        <v>1.23662396382818</v>
      </c>
      <c r="AG137" s="49">
        <v>4.2906105990783399</v>
      </c>
      <c r="AH137" s="49">
        <v>174.91520467836301</v>
      </c>
      <c r="AI137" s="47">
        <v>44342.386570591501</v>
      </c>
      <c r="AJ137" s="49">
        <v>5.0226471968264401E-2</v>
      </c>
      <c r="AK137" s="49">
        <v>0.206304356226161</v>
      </c>
      <c r="AL137" s="48">
        <v>0.911686769005848</v>
      </c>
      <c r="AM137" s="47">
        <v>865.75674838139503</v>
      </c>
      <c r="AN137" s="48">
        <v>1.8980854039858099</v>
      </c>
      <c r="AO137" s="48" t="s">
        <v>1047</v>
      </c>
      <c r="AP137" s="48">
        <v>135.887719298246</v>
      </c>
      <c r="AQ137" s="47">
        <v>1967.3512560254701</v>
      </c>
      <c r="AR137" s="48">
        <v>0.259913124298353</v>
      </c>
      <c r="AS137" s="48" t="s">
        <v>1047</v>
      </c>
      <c r="AT137" s="48">
        <v>12.594484039960999</v>
      </c>
      <c r="AU137" s="47">
        <v>0</v>
      </c>
      <c r="AV137" s="48" t="s">
        <v>1047</v>
      </c>
      <c r="AW137" s="48" t="s">
        <v>1047</v>
      </c>
      <c r="AX137" s="48" t="s">
        <v>1047</v>
      </c>
      <c r="AY137" s="6"/>
      <c r="AZ137" s="6"/>
    </row>
    <row r="138" spans="1:52" ht="14.25" hidden="1" customHeight="1">
      <c r="A138" s="4">
        <v>133</v>
      </c>
      <c r="B138" s="6" t="s">
        <v>837</v>
      </c>
      <c r="C138" s="6" t="s">
        <v>838</v>
      </c>
      <c r="D138" s="6" t="s">
        <v>1051</v>
      </c>
      <c r="E138" s="6">
        <v>42.487099999999998</v>
      </c>
      <c r="F138" s="6">
        <v>3.1700333333333299</v>
      </c>
      <c r="G138" s="6" t="s">
        <v>1052</v>
      </c>
      <c r="H138" s="6">
        <v>42.485883333333298</v>
      </c>
      <c r="I138" s="6">
        <v>3.1716500000000001</v>
      </c>
      <c r="J138" s="6" t="s">
        <v>1044</v>
      </c>
      <c r="K138" s="6" t="s">
        <v>1045</v>
      </c>
      <c r="L138" s="45">
        <v>3</v>
      </c>
      <c r="M138" s="46">
        <v>2</v>
      </c>
      <c r="N138" s="45">
        <v>4</v>
      </c>
      <c r="O138" s="6" t="s">
        <v>1053</v>
      </c>
      <c r="P138" s="45">
        <v>17.5</v>
      </c>
      <c r="Q138" s="45">
        <v>19</v>
      </c>
      <c r="R138" s="45">
        <v>37.6</v>
      </c>
      <c r="S138" s="47">
        <v>5891202.7872357303</v>
      </c>
      <c r="T138" s="48">
        <v>3.3856065047043601E-3</v>
      </c>
      <c r="U138" s="48">
        <v>4.9612393865577503E-2</v>
      </c>
      <c r="V138" s="47">
        <v>412463.37793966301</v>
      </c>
      <c r="W138" s="48">
        <v>2.1808876710028201E-2</v>
      </c>
      <c r="X138" s="48">
        <v>0.43520123075190797</v>
      </c>
      <c r="Y138" s="47">
        <v>493645.57763876801</v>
      </c>
      <c r="Z138" s="48">
        <v>1.2322731653486499E-2</v>
      </c>
      <c r="AA138" s="48">
        <v>0.176633623782182</v>
      </c>
      <c r="AB138" s="47">
        <v>781257.42339060898</v>
      </c>
      <c r="AC138" s="48">
        <v>1.5885499132715301E-2</v>
      </c>
      <c r="AD138" s="48">
        <v>0.25900662144381698</v>
      </c>
      <c r="AE138" s="47">
        <v>0</v>
      </c>
      <c r="AF138" s="49">
        <v>1.23662396382818</v>
      </c>
      <c r="AG138" s="49">
        <v>4.2906105990783399</v>
      </c>
      <c r="AH138" s="49">
        <v>174.91520467836301</v>
      </c>
      <c r="AI138" s="47">
        <v>44342.386570591501</v>
      </c>
      <c r="AJ138" s="49">
        <v>5.0226471968264401E-2</v>
      </c>
      <c r="AK138" s="49">
        <v>0.206304356226161</v>
      </c>
      <c r="AL138" s="48">
        <v>0.911686769005848</v>
      </c>
      <c r="AM138" s="47">
        <v>865.75674838139503</v>
      </c>
      <c r="AN138" s="48">
        <v>1.8980854039858099</v>
      </c>
      <c r="AO138" s="48" t="s">
        <v>1047</v>
      </c>
      <c r="AP138" s="48">
        <v>135.887719298246</v>
      </c>
      <c r="AQ138" s="47">
        <v>1967.3512560254701</v>
      </c>
      <c r="AR138" s="48">
        <v>0.259913124298353</v>
      </c>
      <c r="AS138" s="48" t="s">
        <v>1047</v>
      </c>
      <c r="AT138" s="48">
        <v>12.594484039960999</v>
      </c>
      <c r="AU138" s="47">
        <v>0</v>
      </c>
      <c r="AV138" s="48" t="s">
        <v>1047</v>
      </c>
      <c r="AW138" s="48" t="s">
        <v>1047</v>
      </c>
      <c r="AX138" s="48" t="s">
        <v>1047</v>
      </c>
      <c r="AY138" s="6"/>
      <c r="AZ138" s="6"/>
    </row>
    <row r="139" spans="1:52" ht="14.25" hidden="1" customHeight="1">
      <c r="A139" s="4">
        <v>134</v>
      </c>
      <c r="B139" s="6" t="s">
        <v>842</v>
      </c>
      <c r="C139" s="6" t="s">
        <v>843</v>
      </c>
      <c r="D139" s="6" t="s">
        <v>1051</v>
      </c>
      <c r="E139" s="6">
        <v>42.487099999999998</v>
      </c>
      <c r="F139" s="6">
        <v>3.1700333333333299</v>
      </c>
      <c r="G139" s="6" t="s">
        <v>1052</v>
      </c>
      <c r="H139" s="6">
        <v>42.485883333333298</v>
      </c>
      <c r="I139" s="6">
        <v>3.1716500000000001</v>
      </c>
      <c r="J139" s="6" t="s">
        <v>1044</v>
      </c>
      <c r="K139" s="6" t="s">
        <v>1045</v>
      </c>
      <c r="L139" s="45">
        <v>3</v>
      </c>
      <c r="M139" s="46">
        <v>2</v>
      </c>
      <c r="N139" s="45">
        <v>4</v>
      </c>
      <c r="O139" s="6" t="s">
        <v>1053</v>
      </c>
      <c r="P139" s="45">
        <v>17.5</v>
      </c>
      <c r="Q139" s="45">
        <v>19</v>
      </c>
      <c r="R139" s="45">
        <v>37.6</v>
      </c>
      <c r="S139" s="47">
        <v>5891202.7872357303</v>
      </c>
      <c r="T139" s="48">
        <v>3.3856065047043601E-3</v>
      </c>
      <c r="U139" s="48">
        <v>4.9612393865577503E-2</v>
      </c>
      <c r="V139" s="47">
        <v>412463.37793966301</v>
      </c>
      <c r="W139" s="48">
        <v>2.1808876710028201E-2</v>
      </c>
      <c r="X139" s="48">
        <v>0.43520123075190797</v>
      </c>
      <c r="Y139" s="47">
        <v>493645.57763876801</v>
      </c>
      <c r="Z139" s="48">
        <v>1.2322731653486499E-2</v>
      </c>
      <c r="AA139" s="48">
        <v>0.176633623782182</v>
      </c>
      <c r="AB139" s="47">
        <v>781257.42339060898</v>
      </c>
      <c r="AC139" s="48">
        <v>1.5885499132715301E-2</v>
      </c>
      <c r="AD139" s="48">
        <v>0.25900662144381698</v>
      </c>
      <c r="AE139" s="47">
        <v>0</v>
      </c>
      <c r="AF139" s="49">
        <v>1.23662396382818</v>
      </c>
      <c r="AG139" s="49">
        <v>4.2906105990783399</v>
      </c>
      <c r="AH139" s="49">
        <v>174.91520467836301</v>
      </c>
      <c r="AI139" s="47">
        <v>44342.386570591501</v>
      </c>
      <c r="AJ139" s="49">
        <v>5.0226471968264401E-2</v>
      </c>
      <c r="AK139" s="49">
        <v>0.206304356226161</v>
      </c>
      <c r="AL139" s="48">
        <v>0.911686769005848</v>
      </c>
      <c r="AM139" s="47">
        <v>865.75674838139503</v>
      </c>
      <c r="AN139" s="48">
        <v>1.8980854039858099</v>
      </c>
      <c r="AO139" s="48" t="s">
        <v>1047</v>
      </c>
      <c r="AP139" s="48">
        <v>135.887719298246</v>
      </c>
      <c r="AQ139" s="47">
        <v>1967.3512560254701</v>
      </c>
      <c r="AR139" s="48">
        <v>0.259913124298353</v>
      </c>
      <c r="AS139" s="48" t="s">
        <v>1047</v>
      </c>
      <c r="AT139" s="48">
        <v>12.594484039960999</v>
      </c>
      <c r="AU139" s="47">
        <v>0</v>
      </c>
      <c r="AV139" s="48" t="s">
        <v>1047</v>
      </c>
      <c r="AW139" s="48" t="s">
        <v>1047</v>
      </c>
      <c r="AX139" s="48" t="s">
        <v>1047</v>
      </c>
      <c r="AY139" s="6"/>
      <c r="AZ139" s="6"/>
    </row>
    <row r="140" spans="1:52" ht="14.25" hidden="1" customHeight="1">
      <c r="A140" s="4">
        <v>135</v>
      </c>
      <c r="B140" s="6" t="s">
        <v>847</v>
      </c>
      <c r="C140" s="6" t="s">
        <v>848</v>
      </c>
      <c r="D140" s="6" t="s">
        <v>1051</v>
      </c>
      <c r="E140" s="6">
        <v>42.487099999999998</v>
      </c>
      <c r="F140" s="6">
        <v>3.1700333333333299</v>
      </c>
      <c r="G140" s="6" t="s">
        <v>1052</v>
      </c>
      <c r="H140" s="6">
        <v>42.485883333333298</v>
      </c>
      <c r="I140" s="6">
        <v>3.1716500000000001</v>
      </c>
      <c r="J140" s="6" t="s">
        <v>1044</v>
      </c>
      <c r="K140" s="6" t="s">
        <v>1045</v>
      </c>
      <c r="L140" s="45">
        <v>3</v>
      </c>
      <c r="M140" s="46">
        <v>2</v>
      </c>
      <c r="N140" s="45">
        <v>4</v>
      </c>
      <c r="O140" s="6" t="s">
        <v>1053</v>
      </c>
      <c r="P140" s="45">
        <v>17.5</v>
      </c>
      <c r="Q140" s="45">
        <v>19</v>
      </c>
      <c r="R140" s="45">
        <v>37.6</v>
      </c>
      <c r="S140" s="47">
        <v>5891202.7872357303</v>
      </c>
      <c r="T140" s="48">
        <v>3.3856065047043601E-3</v>
      </c>
      <c r="U140" s="48">
        <v>4.9612393865577503E-2</v>
      </c>
      <c r="V140" s="47">
        <v>412463.37793966301</v>
      </c>
      <c r="W140" s="48">
        <v>2.1808876710028201E-2</v>
      </c>
      <c r="X140" s="48">
        <v>0.43520123075190797</v>
      </c>
      <c r="Y140" s="47">
        <v>493645.57763876801</v>
      </c>
      <c r="Z140" s="48">
        <v>1.2322731653486499E-2</v>
      </c>
      <c r="AA140" s="48">
        <v>0.176633623782182</v>
      </c>
      <c r="AB140" s="47">
        <v>781257.42339060898</v>
      </c>
      <c r="AC140" s="48">
        <v>1.5885499132715301E-2</v>
      </c>
      <c r="AD140" s="48">
        <v>0.25900662144381698</v>
      </c>
      <c r="AE140" s="47">
        <v>0</v>
      </c>
      <c r="AF140" s="49">
        <v>1.23662396382818</v>
      </c>
      <c r="AG140" s="49">
        <v>4.2906105990783399</v>
      </c>
      <c r="AH140" s="49">
        <v>174.91520467836301</v>
      </c>
      <c r="AI140" s="47">
        <v>44342.386570591501</v>
      </c>
      <c r="AJ140" s="49">
        <v>5.0226471968264401E-2</v>
      </c>
      <c r="AK140" s="49">
        <v>0.206304356226161</v>
      </c>
      <c r="AL140" s="48">
        <v>0.911686769005848</v>
      </c>
      <c r="AM140" s="47">
        <v>865.75674838139503</v>
      </c>
      <c r="AN140" s="48">
        <v>1.8980854039858099</v>
      </c>
      <c r="AO140" s="48" t="s">
        <v>1047</v>
      </c>
      <c r="AP140" s="48">
        <v>135.887719298246</v>
      </c>
      <c r="AQ140" s="47">
        <v>1967.3512560254701</v>
      </c>
      <c r="AR140" s="48">
        <v>0.259913124298353</v>
      </c>
      <c r="AS140" s="48" t="s">
        <v>1047</v>
      </c>
      <c r="AT140" s="48">
        <v>12.594484039960999</v>
      </c>
      <c r="AU140" s="47">
        <v>0</v>
      </c>
      <c r="AV140" s="48" t="s">
        <v>1047</v>
      </c>
      <c r="AW140" s="48" t="s">
        <v>1047</v>
      </c>
      <c r="AX140" s="48" t="s">
        <v>1047</v>
      </c>
      <c r="AY140" s="6"/>
      <c r="AZ140" s="6"/>
    </row>
    <row r="141" spans="1:52" ht="14.25" hidden="1" customHeight="1">
      <c r="A141" s="4">
        <v>136</v>
      </c>
      <c r="B141" s="6" t="s">
        <v>852</v>
      </c>
      <c r="C141" s="6" t="s">
        <v>853</v>
      </c>
      <c r="D141" s="6" t="s">
        <v>1051</v>
      </c>
      <c r="E141" s="6">
        <v>42.487099999999998</v>
      </c>
      <c r="F141" s="6">
        <v>3.1700333333333299</v>
      </c>
      <c r="G141" s="6" t="s">
        <v>1052</v>
      </c>
      <c r="H141" s="6">
        <v>42.485883333333298</v>
      </c>
      <c r="I141" s="6">
        <v>3.1716500000000001</v>
      </c>
      <c r="J141" s="6" t="s">
        <v>1044</v>
      </c>
      <c r="K141" s="6" t="s">
        <v>1045</v>
      </c>
      <c r="L141" s="45">
        <v>3</v>
      </c>
      <c r="M141" s="46">
        <v>2</v>
      </c>
      <c r="N141" s="45">
        <v>4</v>
      </c>
      <c r="O141" s="6" t="s">
        <v>1053</v>
      </c>
      <c r="P141" s="45">
        <v>17.5</v>
      </c>
      <c r="Q141" s="45">
        <v>19</v>
      </c>
      <c r="R141" s="45">
        <v>37.6</v>
      </c>
      <c r="S141" s="47">
        <v>5891202.7872357303</v>
      </c>
      <c r="T141" s="48">
        <v>3.3856065047043601E-3</v>
      </c>
      <c r="U141" s="48">
        <v>4.9612393865577503E-2</v>
      </c>
      <c r="V141" s="47">
        <v>412463.37793966301</v>
      </c>
      <c r="W141" s="48">
        <v>2.1808876710028201E-2</v>
      </c>
      <c r="X141" s="48">
        <v>0.43520123075190797</v>
      </c>
      <c r="Y141" s="47">
        <v>493645.57763876801</v>
      </c>
      <c r="Z141" s="48">
        <v>1.2322731653486499E-2</v>
      </c>
      <c r="AA141" s="48">
        <v>0.176633623782182</v>
      </c>
      <c r="AB141" s="47">
        <v>781257.42339060898</v>
      </c>
      <c r="AC141" s="48">
        <v>1.5885499132715301E-2</v>
      </c>
      <c r="AD141" s="48">
        <v>0.25900662144381698</v>
      </c>
      <c r="AE141" s="47">
        <v>0</v>
      </c>
      <c r="AF141" s="49">
        <v>1.23662396382818</v>
      </c>
      <c r="AG141" s="49">
        <v>4.2906105990783399</v>
      </c>
      <c r="AH141" s="49">
        <v>174.91520467836301</v>
      </c>
      <c r="AI141" s="47">
        <v>44342.386570591501</v>
      </c>
      <c r="AJ141" s="49">
        <v>5.0226471968264401E-2</v>
      </c>
      <c r="AK141" s="49">
        <v>0.206304356226161</v>
      </c>
      <c r="AL141" s="48">
        <v>0.911686769005848</v>
      </c>
      <c r="AM141" s="47">
        <v>865.75674838139503</v>
      </c>
      <c r="AN141" s="48">
        <v>1.8980854039858099</v>
      </c>
      <c r="AO141" s="48" t="s">
        <v>1047</v>
      </c>
      <c r="AP141" s="48">
        <v>135.887719298246</v>
      </c>
      <c r="AQ141" s="47">
        <v>1967.3512560254701</v>
      </c>
      <c r="AR141" s="48">
        <v>0.259913124298353</v>
      </c>
      <c r="AS141" s="48" t="s">
        <v>1047</v>
      </c>
      <c r="AT141" s="48">
        <v>12.594484039960999</v>
      </c>
      <c r="AU141" s="47">
        <v>0</v>
      </c>
      <c r="AV141" s="48" t="s">
        <v>1047</v>
      </c>
      <c r="AW141" s="48" t="s">
        <v>1047</v>
      </c>
      <c r="AX141" s="48" t="s">
        <v>1047</v>
      </c>
      <c r="AY141" s="6"/>
      <c r="AZ141" s="6"/>
    </row>
    <row r="142" spans="1:52" ht="14.25" hidden="1" customHeight="1">
      <c r="A142" s="4">
        <v>137</v>
      </c>
      <c r="B142" s="6" t="s">
        <v>857</v>
      </c>
      <c r="C142" s="6" t="s">
        <v>858</v>
      </c>
      <c r="D142" s="6" t="s">
        <v>1051</v>
      </c>
      <c r="E142" s="6">
        <v>42.487099999999998</v>
      </c>
      <c r="F142" s="6">
        <v>3.1700333333333299</v>
      </c>
      <c r="G142" s="6" t="s">
        <v>1052</v>
      </c>
      <c r="H142" s="6">
        <v>42.485883333333298</v>
      </c>
      <c r="I142" s="6">
        <v>3.1716500000000001</v>
      </c>
      <c r="J142" s="6" t="s">
        <v>1044</v>
      </c>
      <c r="K142" s="6" t="s">
        <v>1045</v>
      </c>
      <c r="L142" s="45">
        <v>3</v>
      </c>
      <c r="M142" s="46">
        <v>2</v>
      </c>
      <c r="N142" s="45">
        <v>4</v>
      </c>
      <c r="O142" s="6" t="s">
        <v>1053</v>
      </c>
      <c r="P142" s="45">
        <v>17.5</v>
      </c>
      <c r="Q142" s="45">
        <v>19</v>
      </c>
      <c r="R142" s="45">
        <v>37.6</v>
      </c>
      <c r="S142" s="47">
        <v>5891202.7872357303</v>
      </c>
      <c r="T142" s="48">
        <v>3.3856065047043601E-3</v>
      </c>
      <c r="U142" s="48">
        <v>4.9612393865577503E-2</v>
      </c>
      <c r="V142" s="47">
        <v>412463.37793966301</v>
      </c>
      <c r="W142" s="48">
        <v>2.1808876710028201E-2</v>
      </c>
      <c r="X142" s="48">
        <v>0.43520123075190797</v>
      </c>
      <c r="Y142" s="47">
        <v>493645.57763876801</v>
      </c>
      <c r="Z142" s="48">
        <v>1.2322731653486499E-2</v>
      </c>
      <c r="AA142" s="48">
        <v>0.176633623782182</v>
      </c>
      <c r="AB142" s="47">
        <v>781257.42339060898</v>
      </c>
      <c r="AC142" s="48">
        <v>1.5885499132715301E-2</v>
      </c>
      <c r="AD142" s="48">
        <v>0.25900662144381698</v>
      </c>
      <c r="AE142" s="47">
        <v>0</v>
      </c>
      <c r="AF142" s="49">
        <v>1.23662396382818</v>
      </c>
      <c r="AG142" s="49">
        <v>4.2906105990783399</v>
      </c>
      <c r="AH142" s="49">
        <v>174.91520467836301</v>
      </c>
      <c r="AI142" s="47">
        <v>44342.386570591501</v>
      </c>
      <c r="AJ142" s="49">
        <v>5.0226471968264401E-2</v>
      </c>
      <c r="AK142" s="49">
        <v>0.206304356226161</v>
      </c>
      <c r="AL142" s="48">
        <v>0.911686769005848</v>
      </c>
      <c r="AM142" s="47">
        <v>865.75674838139503</v>
      </c>
      <c r="AN142" s="48">
        <v>1.8980854039858099</v>
      </c>
      <c r="AO142" s="48" t="s">
        <v>1047</v>
      </c>
      <c r="AP142" s="48">
        <v>135.887719298246</v>
      </c>
      <c r="AQ142" s="47">
        <v>1967.3512560254701</v>
      </c>
      <c r="AR142" s="48">
        <v>0.259913124298353</v>
      </c>
      <c r="AS142" s="48" t="s">
        <v>1047</v>
      </c>
      <c r="AT142" s="48">
        <v>12.594484039960999</v>
      </c>
      <c r="AU142" s="47">
        <v>0</v>
      </c>
      <c r="AV142" s="48" t="s">
        <v>1047</v>
      </c>
      <c r="AW142" s="48" t="s">
        <v>1047</v>
      </c>
      <c r="AX142" s="48" t="s">
        <v>1047</v>
      </c>
      <c r="AY142" s="6"/>
      <c r="AZ142" s="6"/>
    </row>
    <row r="143" spans="1:52" ht="14.25" hidden="1" customHeight="1">
      <c r="A143" s="4">
        <v>138</v>
      </c>
      <c r="B143" s="6" t="s">
        <v>863</v>
      </c>
      <c r="C143" s="6" t="s">
        <v>864</v>
      </c>
      <c r="D143" s="6" t="s">
        <v>1051</v>
      </c>
      <c r="E143" s="6">
        <v>42.487099999999998</v>
      </c>
      <c r="F143" s="6">
        <v>3.1700333333333299</v>
      </c>
      <c r="G143" s="6" t="s">
        <v>1052</v>
      </c>
      <c r="H143" s="6">
        <v>42.485883333333298</v>
      </c>
      <c r="I143" s="6">
        <v>3.1716500000000001</v>
      </c>
      <c r="J143" s="6" t="s">
        <v>1044</v>
      </c>
      <c r="K143" s="6" t="s">
        <v>1045</v>
      </c>
      <c r="L143" s="45">
        <v>3</v>
      </c>
      <c r="M143" s="46">
        <v>2</v>
      </c>
      <c r="N143" s="45">
        <v>4</v>
      </c>
      <c r="O143" s="6" t="s">
        <v>1053</v>
      </c>
      <c r="P143" s="45">
        <v>17.5</v>
      </c>
      <c r="Q143" s="45">
        <v>19</v>
      </c>
      <c r="R143" s="45">
        <v>37.6</v>
      </c>
      <c r="S143" s="47">
        <v>5891202.7872357303</v>
      </c>
      <c r="T143" s="48">
        <v>3.3856065047043601E-3</v>
      </c>
      <c r="U143" s="48">
        <v>4.9612393865577503E-2</v>
      </c>
      <c r="V143" s="47">
        <v>412463.37793966301</v>
      </c>
      <c r="W143" s="48">
        <v>2.1808876710028201E-2</v>
      </c>
      <c r="X143" s="48">
        <v>0.43520123075190797</v>
      </c>
      <c r="Y143" s="47">
        <v>493645.57763876801</v>
      </c>
      <c r="Z143" s="48">
        <v>1.2322731653486499E-2</v>
      </c>
      <c r="AA143" s="48">
        <v>0.176633623782182</v>
      </c>
      <c r="AB143" s="47">
        <v>781257.42339060898</v>
      </c>
      <c r="AC143" s="48">
        <v>1.5885499132715301E-2</v>
      </c>
      <c r="AD143" s="48">
        <v>0.25900662144381698</v>
      </c>
      <c r="AE143" s="47">
        <v>0</v>
      </c>
      <c r="AF143" s="49">
        <v>1.23662396382818</v>
      </c>
      <c r="AG143" s="49">
        <v>4.2906105990783399</v>
      </c>
      <c r="AH143" s="49">
        <v>174.91520467836301</v>
      </c>
      <c r="AI143" s="47">
        <v>44342.386570591501</v>
      </c>
      <c r="AJ143" s="49">
        <v>5.0226471968264401E-2</v>
      </c>
      <c r="AK143" s="49">
        <v>0.206304356226161</v>
      </c>
      <c r="AL143" s="48">
        <v>0.911686769005848</v>
      </c>
      <c r="AM143" s="47">
        <v>865.75674838139503</v>
      </c>
      <c r="AN143" s="48">
        <v>1.8980854039858099</v>
      </c>
      <c r="AO143" s="48" t="s">
        <v>1047</v>
      </c>
      <c r="AP143" s="48">
        <v>135.887719298246</v>
      </c>
      <c r="AQ143" s="47">
        <v>1967.3512560254701</v>
      </c>
      <c r="AR143" s="48">
        <v>0.259913124298353</v>
      </c>
      <c r="AS143" s="48" t="s">
        <v>1047</v>
      </c>
      <c r="AT143" s="48">
        <v>12.594484039960999</v>
      </c>
      <c r="AU143" s="47">
        <v>0</v>
      </c>
      <c r="AV143" s="48" t="s">
        <v>1047</v>
      </c>
      <c r="AW143" s="48" t="s">
        <v>1047</v>
      </c>
      <c r="AX143" s="48" t="s">
        <v>1047</v>
      </c>
      <c r="AY143" s="6"/>
      <c r="AZ143" s="6"/>
    </row>
    <row r="144" spans="1:52" ht="14.25" hidden="1" customHeight="1">
      <c r="A144" s="4">
        <v>139</v>
      </c>
      <c r="B144" s="6" t="s">
        <v>869</v>
      </c>
      <c r="C144" s="6" t="s">
        <v>870</v>
      </c>
      <c r="D144" s="6" t="s">
        <v>1051</v>
      </c>
      <c r="E144" s="6">
        <v>42.487099999999998</v>
      </c>
      <c r="F144" s="6">
        <v>3.1700333333333299</v>
      </c>
      <c r="G144" s="6" t="s">
        <v>1052</v>
      </c>
      <c r="H144" s="6">
        <v>42.485883333333298</v>
      </c>
      <c r="I144" s="6">
        <v>3.1716500000000001</v>
      </c>
      <c r="J144" s="6" t="s">
        <v>1044</v>
      </c>
      <c r="K144" s="6" t="s">
        <v>1045</v>
      </c>
      <c r="L144" s="45">
        <v>3</v>
      </c>
      <c r="M144" s="46">
        <v>2</v>
      </c>
      <c r="N144" s="45">
        <v>4</v>
      </c>
      <c r="O144" s="6" t="s">
        <v>1053</v>
      </c>
      <c r="P144" s="45">
        <v>17.5</v>
      </c>
      <c r="Q144" s="45">
        <v>19</v>
      </c>
      <c r="R144" s="45">
        <v>37.6</v>
      </c>
      <c r="S144" s="47">
        <v>5891202.7872357303</v>
      </c>
      <c r="T144" s="48">
        <v>3.3856065047043601E-3</v>
      </c>
      <c r="U144" s="48">
        <v>4.9612393865577503E-2</v>
      </c>
      <c r="V144" s="47">
        <v>412463.37793966301</v>
      </c>
      <c r="W144" s="48">
        <v>2.1808876710028201E-2</v>
      </c>
      <c r="X144" s="48">
        <v>0.43520123075190797</v>
      </c>
      <c r="Y144" s="47">
        <v>493645.57763876801</v>
      </c>
      <c r="Z144" s="48">
        <v>1.2322731653486499E-2</v>
      </c>
      <c r="AA144" s="48">
        <v>0.176633623782182</v>
      </c>
      <c r="AB144" s="47">
        <v>781257.42339060898</v>
      </c>
      <c r="AC144" s="48">
        <v>1.5885499132715301E-2</v>
      </c>
      <c r="AD144" s="48">
        <v>0.25900662144381698</v>
      </c>
      <c r="AE144" s="47">
        <v>0</v>
      </c>
      <c r="AF144" s="49">
        <v>1.23662396382818</v>
      </c>
      <c r="AG144" s="49">
        <v>4.2906105990783399</v>
      </c>
      <c r="AH144" s="49">
        <v>174.91520467836301</v>
      </c>
      <c r="AI144" s="47">
        <v>44342.386570591501</v>
      </c>
      <c r="AJ144" s="49">
        <v>5.0226471968264401E-2</v>
      </c>
      <c r="AK144" s="49">
        <v>0.206304356226161</v>
      </c>
      <c r="AL144" s="48">
        <v>0.911686769005848</v>
      </c>
      <c r="AM144" s="47">
        <v>865.75674838139503</v>
      </c>
      <c r="AN144" s="48">
        <v>1.8980854039858099</v>
      </c>
      <c r="AO144" s="48" t="s">
        <v>1047</v>
      </c>
      <c r="AP144" s="48">
        <v>135.887719298246</v>
      </c>
      <c r="AQ144" s="47">
        <v>1967.3512560254701</v>
      </c>
      <c r="AR144" s="48">
        <v>0.259913124298353</v>
      </c>
      <c r="AS144" s="48" t="s">
        <v>1047</v>
      </c>
      <c r="AT144" s="48">
        <v>12.594484039960999</v>
      </c>
      <c r="AU144" s="47">
        <v>0</v>
      </c>
      <c r="AV144" s="48" t="s">
        <v>1047</v>
      </c>
      <c r="AW144" s="48" t="s">
        <v>1047</v>
      </c>
      <c r="AX144" s="48" t="s">
        <v>1047</v>
      </c>
      <c r="AY144" s="6"/>
      <c r="AZ144" s="6"/>
    </row>
    <row r="145" spans="1:52" ht="14.25" hidden="1" customHeight="1">
      <c r="A145" s="4">
        <v>140</v>
      </c>
      <c r="B145" s="6" t="s">
        <v>875</v>
      </c>
      <c r="C145" s="6" t="s">
        <v>876</v>
      </c>
      <c r="D145" s="6" t="s">
        <v>1051</v>
      </c>
      <c r="E145" s="6">
        <v>42.487099999999998</v>
      </c>
      <c r="F145" s="6">
        <v>3.1700333333333299</v>
      </c>
      <c r="G145" s="6" t="s">
        <v>1052</v>
      </c>
      <c r="H145" s="6">
        <v>42.485883333333298</v>
      </c>
      <c r="I145" s="6">
        <v>3.1716500000000001</v>
      </c>
      <c r="J145" s="6" t="s">
        <v>1044</v>
      </c>
      <c r="K145" s="6" t="s">
        <v>1045</v>
      </c>
      <c r="L145" s="45">
        <v>3</v>
      </c>
      <c r="M145" s="46">
        <v>2</v>
      </c>
      <c r="N145" s="45">
        <v>4</v>
      </c>
      <c r="O145" s="6" t="s">
        <v>1053</v>
      </c>
      <c r="P145" s="45">
        <v>17.5</v>
      </c>
      <c r="Q145" s="45">
        <v>19</v>
      </c>
      <c r="R145" s="45">
        <v>37.6</v>
      </c>
      <c r="S145" s="47">
        <v>5891202.7872357303</v>
      </c>
      <c r="T145" s="48">
        <v>3.3856065047043601E-3</v>
      </c>
      <c r="U145" s="48">
        <v>4.9612393865577503E-2</v>
      </c>
      <c r="V145" s="47">
        <v>412463.37793966301</v>
      </c>
      <c r="W145" s="48">
        <v>2.1808876710028201E-2</v>
      </c>
      <c r="X145" s="48">
        <v>0.43520123075190797</v>
      </c>
      <c r="Y145" s="47">
        <v>493645.57763876801</v>
      </c>
      <c r="Z145" s="48">
        <v>1.2322731653486499E-2</v>
      </c>
      <c r="AA145" s="48">
        <v>0.176633623782182</v>
      </c>
      <c r="AB145" s="47">
        <v>781257.42339060898</v>
      </c>
      <c r="AC145" s="48">
        <v>1.5885499132715301E-2</v>
      </c>
      <c r="AD145" s="48">
        <v>0.25900662144381698</v>
      </c>
      <c r="AE145" s="47">
        <v>0</v>
      </c>
      <c r="AF145" s="49">
        <v>1.23662396382818</v>
      </c>
      <c r="AG145" s="49">
        <v>4.2906105990783399</v>
      </c>
      <c r="AH145" s="49">
        <v>174.91520467836301</v>
      </c>
      <c r="AI145" s="47">
        <v>44342.386570591501</v>
      </c>
      <c r="AJ145" s="49">
        <v>5.0226471968264401E-2</v>
      </c>
      <c r="AK145" s="49">
        <v>0.206304356226161</v>
      </c>
      <c r="AL145" s="48">
        <v>0.911686769005848</v>
      </c>
      <c r="AM145" s="47">
        <v>865.75674838139503</v>
      </c>
      <c r="AN145" s="48">
        <v>1.8980854039858099</v>
      </c>
      <c r="AO145" s="48" t="s">
        <v>1047</v>
      </c>
      <c r="AP145" s="48">
        <v>135.887719298246</v>
      </c>
      <c r="AQ145" s="47">
        <v>1967.3512560254701</v>
      </c>
      <c r="AR145" s="48">
        <v>0.259913124298353</v>
      </c>
      <c r="AS145" s="48" t="s">
        <v>1047</v>
      </c>
      <c r="AT145" s="48">
        <v>12.594484039960999</v>
      </c>
      <c r="AU145" s="47">
        <v>0</v>
      </c>
      <c r="AV145" s="48" t="s">
        <v>1047</v>
      </c>
      <c r="AW145" s="48" t="s">
        <v>1047</v>
      </c>
      <c r="AX145" s="48" t="s">
        <v>1047</v>
      </c>
      <c r="AY145" s="6"/>
      <c r="AZ145" s="6"/>
    </row>
    <row r="146" spans="1:52" ht="14.25" hidden="1" customHeight="1">
      <c r="A146" s="4">
        <v>141</v>
      </c>
      <c r="B146" s="6" t="s">
        <v>880</v>
      </c>
      <c r="C146" s="6" t="s">
        <v>881</v>
      </c>
      <c r="D146" s="6" t="s">
        <v>1051</v>
      </c>
      <c r="E146" s="6">
        <v>42.487099999999998</v>
      </c>
      <c r="F146" s="6">
        <v>3.1700333333333299</v>
      </c>
      <c r="G146" s="6" t="s">
        <v>1052</v>
      </c>
      <c r="H146" s="6">
        <v>42.485883333333298</v>
      </c>
      <c r="I146" s="6">
        <v>3.1716500000000001</v>
      </c>
      <c r="J146" s="6" t="s">
        <v>1044</v>
      </c>
      <c r="K146" s="6" t="s">
        <v>1045</v>
      </c>
      <c r="L146" s="45">
        <v>3</v>
      </c>
      <c r="M146" s="46">
        <v>2</v>
      </c>
      <c r="N146" s="45">
        <v>4</v>
      </c>
      <c r="O146" s="6" t="s">
        <v>1053</v>
      </c>
      <c r="P146" s="45">
        <v>17.5</v>
      </c>
      <c r="Q146" s="45">
        <v>19</v>
      </c>
      <c r="R146" s="45">
        <v>37.6</v>
      </c>
      <c r="S146" s="47">
        <v>5891202.7872357303</v>
      </c>
      <c r="T146" s="48">
        <v>3.3856065047043601E-3</v>
      </c>
      <c r="U146" s="48">
        <v>4.9612393865577503E-2</v>
      </c>
      <c r="V146" s="47">
        <v>412463.37793966301</v>
      </c>
      <c r="W146" s="48">
        <v>2.1808876710028201E-2</v>
      </c>
      <c r="X146" s="48">
        <v>0.43520123075190797</v>
      </c>
      <c r="Y146" s="47">
        <v>493645.57763876801</v>
      </c>
      <c r="Z146" s="48">
        <v>1.2322731653486499E-2</v>
      </c>
      <c r="AA146" s="48">
        <v>0.176633623782182</v>
      </c>
      <c r="AB146" s="47">
        <v>781257.42339060898</v>
      </c>
      <c r="AC146" s="48">
        <v>1.5885499132715301E-2</v>
      </c>
      <c r="AD146" s="48">
        <v>0.25900662144381698</v>
      </c>
      <c r="AE146" s="47">
        <v>0</v>
      </c>
      <c r="AF146" s="49">
        <v>1.23662396382818</v>
      </c>
      <c r="AG146" s="49">
        <v>4.2906105990783399</v>
      </c>
      <c r="AH146" s="49">
        <v>174.91520467836301</v>
      </c>
      <c r="AI146" s="47">
        <v>44342.386570591501</v>
      </c>
      <c r="AJ146" s="49">
        <v>5.0226471968264401E-2</v>
      </c>
      <c r="AK146" s="49">
        <v>0.206304356226161</v>
      </c>
      <c r="AL146" s="48">
        <v>0.911686769005848</v>
      </c>
      <c r="AM146" s="47">
        <v>865.75674838139503</v>
      </c>
      <c r="AN146" s="48">
        <v>1.8980854039858099</v>
      </c>
      <c r="AO146" s="48" t="s">
        <v>1047</v>
      </c>
      <c r="AP146" s="48">
        <v>135.887719298246</v>
      </c>
      <c r="AQ146" s="47">
        <v>1967.3512560254701</v>
      </c>
      <c r="AR146" s="48">
        <v>0.259913124298353</v>
      </c>
      <c r="AS146" s="48" t="s">
        <v>1047</v>
      </c>
      <c r="AT146" s="48">
        <v>12.594484039960999</v>
      </c>
      <c r="AU146" s="47">
        <v>0</v>
      </c>
      <c r="AV146" s="48" t="s">
        <v>1047</v>
      </c>
      <c r="AW146" s="48" t="s">
        <v>1047</v>
      </c>
      <c r="AX146" s="48" t="s">
        <v>1047</v>
      </c>
      <c r="AY146" s="6"/>
      <c r="AZ146" s="6"/>
    </row>
    <row r="147" spans="1:52" ht="14.25" hidden="1" customHeight="1">
      <c r="A147" s="4">
        <v>142</v>
      </c>
      <c r="B147" s="6" t="s">
        <v>886</v>
      </c>
      <c r="C147" s="6" t="s">
        <v>887</v>
      </c>
      <c r="D147" s="6" t="s">
        <v>1051</v>
      </c>
      <c r="E147" s="6">
        <v>42.487099999999998</v>
      </c>
      <c r="F147" s="6">
        <v>3.1700333333333299</v>
      </c>
      <c r="G147" s="6" t="s">
        <v>1052</v>
      </c>
      <c r="H147" s="6">
        <v>42.485883333333298</v>
      </c>
      <c r="I147" s="6">
        <v>3.1716500000000001</v>
      </c>
      <c r="J147" s="6" t="s">
        <v>1044</v>
      </c>
      <c r="K147" s="6" t="s">
        <v>1045</v>
      </c>
      <c r="L147" s="45">
        <v>3</v>
      </c>
      <c r="M147" s="46">
        <v>2</v>
      </c>
      <c r="N147" s="45">
        <v>4</v>
      </c>
      <c r="O147" s="6" t="s">
        <v>1053</v>
      </c>
      <c r="P147" s="45">
        <v>17.5</v>
      </c>
      <c r="Q147" s="45">
        <v>19</v>
      </c>
      <c r="R147" s="45">
        <v>37.6</v>
      </c>
      <c r="S147" s="47">
        <v>5891202.7872357303</v>
      </c>
      <c r="T147" s="48">
        <v>3.3856065047043601E-3</v>
      </c>
      <c r="U147" s="48">
        <v>4.9612393865577503E-2</v>
      </c>
      <c r="V147" s="47">
        <v>412463.37793966301</v>
      </c>
      <c r="W147" s="48">
        <v>2.1808876710028201E-2</v>
      </c>
      <c r="X147" s="48">
        <v>0.43520123075190797</v>
      </c>
      <c r="Y147" s="47">
        <v>493645.57763876801</v>
      </c>
      <c r="Z147" s="48">
        <v>1.2322731653486499E-2</v>
      </c>
      <c r="AA147" s="48">
        <v>0.176633623782182</v>
      </c>
      <c r="AB147" s="47">
        <v>781257.42339060898</v>
      </c>
      <c r="AC147" s="48">
        <v>1.5885499132715301E-2</v>
      </c>
      <c r="AD147" s="48">
        <v>0.25900662144381698</v>
      </c>
      <c r="AE147" s="47">
        <v>0</v>
      </c>
      <c r="AF147" s="49">
        <v>1.23662396382818</v>
      </c>
      <c r="AG147" s="49">
        <v>4.2906105990783399</v>
      </c>
      <c r="AH147" s="49">
        <v>174.91520467836301</v>
      </c>
      <c r="AI147" s="47">
        <v>44342.386570591501</v>
      </c>
      <c r="AJ147" s="49">
        <v>5.0226471968264401E-2</v>
      </c>
      <c r="AK147" s="49">
        <v>0.206304356226161</v>
      </c>
      <c r="AL147" s="48">
        <v>0.911686769005848</v>
      </c>
      <c r="AM147" s="47">
        <v>865.75674838139503</v>
      </c>
      <c r="AN147" s="48">
        <v>1.8980854039858099</v>
      </c>
      <c r="AO147" s="48" t="s">
        <v>1047</v>
      </c>
      <c r="AP147" s="48">
        <v>135.887719298246</v>
      </c>
      <c r="AQ147" s="47">
        <v>1967.3512560254701</v>
      </c>
      <c r="AR147" s="48">
        <v>0.259913124298353</v>
      </c>
      <c r="AS147" s="48" t="s">
        <v>1047</v>
      </c>
      <c r="AT147" s="48">
        <v>12.594484039960999</v>
      </c>
      <c r="AU147" s="47">
        <v>0</v>
      </c>
      <c r="AV147" s="48" t="s">
        <v>1047</v>
      </c>
      <c r="AW147" s="48" t="s">
        <v>1047</v>
      </c>
      <c r="AX147" s="48" t="s">
        <v>1047</v>
      </c>
      <c r="AY147" s="6"/>
      <c r="AZ147" s="6"/>
    </row>
    <row r="148" spans="1:52" ht="14.25" hidden="1" customHeight="1">
      <c r="A148" s="4">
        <v>143</v>
      </c>
      <c r="B148" s="6" t="s">
        <v>892</v>
      </c>
      <c r="C148" s="6" t="s">
        <v>893</v>
      </c>
      <c r="D148" s="6" t="s">
        <v>1051</v>
      </c>
      <c r="E148" s="6">
        <v>42.487099999999998</v>
      </c>
      <c r="F148" s="6">
        <v>3.1700333333333299</v>
      </c>
      <c r="G148" s="6" t="s">
        <v>1052</v>
      </c>
      <c r="H148" s="6">
        <v>42.485883333333298</v>
      </c>
      <c r="I148" s="6">
        <v>3.1716500000000001</v>
      </c>
      <c r="J148" s="6" t="s">
        <v>1044</v>
      </c>
      <c r="K148" s="6" t="s">
        <v>1045</v>
      </c>
      <c r="L148" s="45">
        <v>3</v>
      </c>
      <c r="M148" s="46">
        <v>2</v>
      </c>
      <c r="N148" s="45">
        <v>4</v>
      </c>
      <c r="O148" s="6" t="s">
        <v>1053</v>
      </c>
      <c r="P148" s="45">
        <v>17.5</v>
      </c>
      <c r="Q148" s="45">
        <v>19</v>
      </c>
      <c r="R148" s="45">
        <v>37.6</v>
      </c>
      <c r="S148" s="47">
        <v>5891202.7872357303</v>
      </c>
      <c r="T148" s="48">
        <v>3.3856065047043601E-3</v>
      </c>
      <c r="U148" s="48">
        <v>4.9612393865577503E-2</v>
      </c>
      <c r="V148" s="47">
        <v>412463.37793966301</v>
      </c>
      <c r="W148" s="48">
        <v>2.1808876710028201E-2</v>
      </c>
      <c r="X148" s="48">
        <v>0.43520123075190797</v>
      </c>
      <c r="Y148" s="47">
        <v>493645.57763876801</v>
      </c>
      <c r="Z148" s="48">
        <v>1.2322731653486499E-2</v>
      </c>
      <c r="AA148" s="48">
        <v>0.176633623782182</v>
      </c>
      <c r="AB148" s="47">
        <v>781257.42339060898</v>
      </c>
      <c r="AC148" s="48">
        <v>1.5885499132715301E-2</v>
      </c>
      <c r="AD148" s="48">
        <v>0.25900662144381698</v>
      </c>
      <c r="AE148" s="47">
        <v>0</v>
      </c>
      <c r="AF148" s="49">
        <v>1.23662396382818</v>
      </c>
      <c r="AG148" s="49">
        <v>4.2906105990783399</v>
      </c>
      <c r="AH148" s="49">
        <v>174.91520467836301</v>
      </c>
      <c r="AI148" s="47">
        <v>44342.386570591501</v>
      </c>
      <c r="AJ148" s="49">
        <v>5.0226471968264401E-2</v>
      </c>
      <c r="AK148" s="49">
        <v>0.206304356226161</v>
      </c>
      <c r="AL148" s="48">
        <v>0.911686769005848</v>
      </c>
      <c r="AM148" s="47">
        <v>865.75674838139503</v>
      </c>
      <c r="AN148" s="48">
        <v>1.8980854039858099</v>
      </c>
      <c r="AO148" s="48" t="s">
        <v>1047</v>
      </c>
      <c r="AP148" s="48">
        <v>135.887719298246</v>
      </c>
      <c r="AQ148" s="47">
        <v>1967.3512560254701</v>
      </c>
      <c r="AR148" s="48">
        <v>0.259913124298353</v>
      </c>
      <c r="AS148" s="48" t="s">
        <v>1047</v>
      </c>
      <c r="AT148" s="48">
        <v>12.594484039960999</v>
      </c>
      <c r="AU148" s="47">
        <v>0</v>
      </c>
      <c r="AV148" s="48" t="s">
        <v>1047</v>
      </c>
      <c r="AW148" s="48" t="s">
        <v>1047</v>
      </c>
      <c r="AX148" s="48" t="s">
        <v>1047</v>
      </c>
      <c r="AY148" s="6"/>
      <c r="AZ148" s="6"/>
    </row>
    <row r="149" spans="1:52" ht="14.25" hidden="1" customHeight="1">
      <c r="A149" s="4">
        <v>144</v>
      </c>
      <c r="B149" s="6" t="s">
        <v>898</v>
      </c>
      <c r="C149" s="6" t="s">
        <v>899</v>
      </c>
      <c r="D149" s="6" t="s">
        <v>1051</v>
      </c>
      <c r="E149" s="6">
        <v>42.487099999999998</v>
      </c>
      <c r="F149" s="6">
        <v>3.1700333333333299</v>
      </c>
      <c r="G149" s="6" t="s">
        <v>1052</v>
      </c>
      <c r="H149" s="6">
        <v>42.485883333333298</v>
      </c>
      <c r="I149" s="6">
        <v>3.1716500000000001</v>
      </c>
      <c r="J149" s="6" t="s">
        <v>1044</v>
      </c>
      <c r="K149" s="6" t="s">
        <v>1045</v>
      </c>
      <c r="L149" s="45">
        <v>3</v>
      </c>
      <c r="M149" s="46">
        <v>2</v>
      </c>
      <c r="N149" s="45">
        <v>4</v>
      </c>
      <c r="O149" s="6" t="s">
        <v>1053</v>
      </c>
      <c r="P149" s="45">
        <v>17.5</v>
      </c>
      <c r="Q149" s="45">
        <v>19</v>
      </c>
      <c r="R149" s="45">
        <v>37.6</v>
      </c>
      <c r="S149" s="47">
        <v>5891202.7872357303</v>
      </c>
      <c r="T149" s="48">
        <v>3.3856065047043601E-3</v>
      </c>
      <c r="U149" s="48">
        <v>4.9612393865577503E-2</v>
      </c>
      <c r="V149" s="47">
        <v>412463.37793966301</v>
      </c>
      <c r="W149" s="48">
        <v>2.1808876710028201E-2</v>
      </c>
      <c r="X149" s="48">
        <v>0.43520123075190797</v>
      </c>
      <c r="Y149" s="47">
        <v>493645.57763876801</v>
      </c>
      <c r="Z149" s="48">
        <v>1.2322731653486499E-2</v>
      </c>
      <c r="AA149" s="48">
        <v>0.176633623782182</v>
      </c>
      <c r="AB149" s="47">
        <v>781257.42339060898</v>
      </c>
      <c r="AC149" s="48">
        <v>1.5885499132715301E-2</v>
      </c>
      <c r="AD149" s="48">
        <v>0.25900662144381698</v>
      </c>
      <c r="AE149" s="47">
        <v>0</v>
      </c>
      <c r="AF149" s="49">
        <v>1.23662396382818</v>
      </c>
      <c r="AG149" s="49">
        <v>4.2906105990783399</v>
      </c>
      <c r="AH149" s="49">
        <v>174.91520467836301</v>
      </c>
      <c r="AI149" s="47">
        <v>44342.386570591501</v>
      </c>
      <c r="AJ149" s="49">
        <v>5.0226471968264401E-2</v>
      </c>
      <c r="AK149" s="49">
        <v>0.206304356226161</v>
      </c>
      <c r="AL149" s="48">
        <v>0.911686769005848</v>
      </c>
      <c r="AM149" s="47">
        <v>865.75674838139503</v>
      </c>
      <c r="AN149" s="48">
        <v>1.8980854039858099</v>
      </c>
      <c r="AO149" s="48" t="s">
        <v>1047</v>
      </c>
      <c r="AP149" s="48">
        <v>135.887719298246</v>
      </c>
      <c r="AQ149" s="47">
        <v>1967.3512560254701</v>
      </c>
      <c r="AR149" s="48">
        <v>0.259913124298353</v>
      </c>
      <c r="AS149" s="48" t="s">
        <v>1047</v>
      </c>
      <c r="AT149" s="48">
        <v>12.594484039960999</v>
      </c>
      <c r="AU149" s="47">
        <v>0</v>
      </c>
      <c r="AV149" s="48" t="s">
        <v>1047</v>
      </c>
      <c r="AW149" s="48" t="s">
        <v>1047</v>
      </c>
      <c r="AX149" s="48" t="s">
        <v>1047</v>
      </c>
      <c r="AY149" s="6"/>
      <c r="AZ149" s="6"/>
    </row>
    <row r="150" spans="1:52" ht="14.25" hidden="1" customHeight="1">
      <c r="A150" s="4">
        <v>145</v>
      </c>
      <c r="B150" s="6" t="s">
        <v>903</v>
      </c>
      <c r="C150" s="6" t="s">
        <v>904</v>
      </c>
      <c r="D150" s="6" t="s">
        <v>1051</v>
      </c>
      <c r="E150" s="6">
        <v>42.487099999999998</v>
      </c>
      <c r="F150" s="6">
        <v>3.1700333333333299</v>
      </c>
      <c r="G150" s="6" t="s">
        <v>1052</v>
      </c>
      <c r="H150" s="6">
        <v>42.485883333333298</v>
      </c>
      <c r="I150" s="6">
        <v>3.1716500000000001</v>
      </c>
      <c r="J150" s="6" t="s">
        <v>1044</v>
      </c>
      <c r="K150" s="6" t="s">
        <v>1045</v>
      </c>
      <c r="L150" s="45">
        <v>3</v>
      </c>
      <c r="M150" s="46">
        <v>2</v>
      </c>
      <c r="N150" s="45">
        <v>4</v>
      </c>
      <c r="O150" s="6" t="s">
        <v>1053</v>
      </c>
      <c r="P150" s="45">
        <v>17.5</v>
      </c>
      <c r="Q150" s="45">
        <v>19</v>
      </c>
      <c r="R150" s="45">
        <v>37.6</v>
      </c>
      <c r="S150" s="47">
        <v>5891202.7872357303</v>
      </c>
      <c r="T150" s="48">
        <v>3.3856065047043601E-3</v>
      </c>
      <c r="U150" s="48">
        <v>4.9612393865577503E-2</v>
      </c>
      <c r="V150" s="47">
        <v>412463.37793966301</v>
      </c>
      <c r="W150" s="48">
        <v>2.1808876710028201E-2</v>
      </c>
      <c r="X150" s="48">
        <v>0.43520123075190797</v>
      </c>
      <c r="Y150" s="47">
        <v>493645.57763876801</v>
      </c>
      <c r="Z150" s="48">
        <v>1.2322731653486499E-2</v>
      </c>
      <c r="AA150" s="48">
        <v>0.176633623782182</v>
      </c>
      <c r="AB150" s="47">
        <v>781257.42339060898</v>
      </c>
      <c r="AC150" s="48">
        <v>1.5885499132715301E-2</v>
      </c>
      <c r="AD150" s="48">
        <v>0.25900662144381698</v>
      </c>
      <c r="AE150" s="47">
        <v>0</v>
      </c>
      <c r="AF150" s="49">
        <v>1.23662396382818</v>
      </c>
      <c r="AG150" s="49">
        <v>4.2906105990783399</v>
      </c>
      <c r="AH150" s="49">
        <v>174.91520467836301</v>
      </c>
      <c r="AI150" s="47">
        <v>44342.386570591501</v>
      </c>
      <c r="AJ150" s="49">
        <v>5.0226471968264401E-2</v>
      </c>
      <c r="AK150" s="49">
        <v>0.206304356226161</v>
      </c>
      <c r="AL150" s="48">
        <v>0.911686769005848</v>
      </c>
      <c r="AM150" s="47">
        <v>865.75674838139503</v>
      </c>
      <c r="AN150" s="48">
        <v>1.8980854039858099</v>
      </c>
      <c r="AO150" s="48" t="s">
        <v>1047</v>
      </c>
      <c r="AP150" s="48">
        <v>135.887719298246</v>
      </c>
      <c r="AQ150" s="47">
        <v>1967.3512560254701</v>
      </c>
      <c r="AR150" s="48">
        <v>0.259913124298353</v>
      </c>
      <c r="AS150" s="48" t="s">
        <v>1047</v>
      </c>
      <c r="AT150" s="48">
        <v>12.594484039960999</v>
      </c>
      <c r="AU150" s="47">
        <v>0</v>
      </c>
      <c r="AV150" s="48" t="s">
        <v>1047</v>
      </c>
      <c r="AW150" s="48" t="s">
        <v>1047</v>
      </c>
      <c r="AX150" s="48" t="s">
        <v>1047</v>
      </c>
      <c r="AY150" s="6"/>
      <c r="AZ150" s="6"/>
    </row>
    <row r="151" spans="1:52" ht="14.25" hidden="1" customHeight="1">
      <c r="A151" s="4">
        <v>146</v>
      </c>
      <c r="B151" s="6" t="s">
        <v>908</v>
      </c>
      <c r="C151" s="6" t="s">
        <v>909</v>
      </c>
      <c r="D151" s="6" t="s">
        <v>1051</v>
      </c>
      <c r="E151" s="6">
        <v>42.487099999999998</v>
      </c>
      <c r="F151" s="6">
        <v>3.1700333333333299</v>
      </c>
      <c r="G151" s="6" t="s">
        <v>1052</v>
      </c>
      <c r="H151" s="6">
        <v>42.485883333333298</v>
      </c>
      <c r="I151" s="6">
        <v>3.1716500000000001</v>
      </c>
      <c r="J151" s="6" t="s">
        <v>1044</v>
      </c>
      <c r="K151" s="6" t="s">
        <v>1045</v>
      </c>
      <c r="L151" s="45">
        <v>3</v>
      </c>
      <c r="M151" s="46">
        <v>2</v>
      </c>
      <c r="N151" s="45">
        <v>4</v>
      </c>
      <c r="O151" s="6" t="s">
        <v>1053</v>
      </c>
      <c r="P151" s="45">
        <v>17.5</v>
      </c>
      <c r="Q151" s="45">
        <v>19</v>
      </c>
      <c r="R151" s="45">
        <v>37.6</v>
      </c>
      <c r="S151" s="47">
        <v>5891202.7872357303</v>
      </c>
      <c r="T151" s="48">
        <v>3.3856065047043601E-3</v>
      </c>
      <c r="U151" s="48">
        <v>4.9612393865577503E-2</v>
      </c>
      <c r="V151" s="47">
        <v>412463.37793966301</v>
      </c>
      <c r="W151" s="48">
        <v>2.1808876710028201E-2</v>
      </c>
      <c r="X151" s="48">
        <v>0.43520123075190797</v>
      </c>
      <c r="Y151" s="47">
        <v>493645.57763876801</v>
      </c>
      <c r="Z151" s="48">
        <v>1.2322731653486499E-2</v>
      </c>
      <c r="AA151" s="48">
        <v>0.176633623782182</v>
      </c>
      <c r="AB151" s="47">
        <v>781257.42339060898</v>
      </c>
      <c r="AC151" s="48">
        <v>1.5885499132715301E-2</v>
      </c>
      <c r="AD151" s="48">
        <v>0.25900662144381698</v>
      </c>
      <c r="AE151" s="47">
        <v>0</v>
      </c>
      <c r="AF151" s="49">
        <v>1.23662396382818</v>
      </c>
      <c r="AG151" s="49">
        <v>4.2906105990783399</v>
      </c>
      <c r="AH151" s="49">
        <v>174.91520467836301</v>
      </c>
      <c r="AI151" s="47">
        <v>44342.386570591501</v>
      </c>
      <c r="AJ151" s="49">
        <v>5.0226471968264401E-2</v>
      </c>
      <c r="AK151" s="49">
        <v>0.206304356226161</v>
      </c>
      <c r="AL151" s="48">
        <v>0.911686769005848</v>
      </c>
      <c r="AM151" s="47">
        <v>865.75674838139503</v>
      </c>
      <c r="AN151" s="48">
        <v>1.8980854039858099</v>
      </c>
      <c r="AO151" s="48" t="s">
        <v>1047</v>
      </c>
      <c r="AP151" s="48">
        <v>135.887719298246</v>
      </c>
      <c r="AQ151" s="47">
        <v>1967.3512560254701</v>
      </c>
      <c r="AR151" s="48">
        <v>0.259913124298353</v>
      </c>
      <c r="AS151" s="48" t="s">
        <v>1047</v>
      </c>
      <c r="AT151" s="48">
        <v>12.594484039960999</v>
      </c>
      <c r="AU151" s="47">
        <v>0</v>
      </c>
      <c r="AV151" s="48" t="s">
        <v>1047</v>
      </c>
      <c r="AW151" s="48" t="s">
        <v>1047</v>
      </c>
      <c r="AX151" s="48" t="s">
        <v>1047</v>
      </c>
      <c r="AY151" s="6"/>
      <c r="AZ151" s="6"/>
    </row>
    <row r="152" spans="1:52" ht="14.25" hidden="1" customHeight="1">
      <c r="A152" s="4">
        <v>147</v>
      </c>
      <c r="B152" s="6" t="s">
        <v>913</v>
      </c>
      <c r="C152" s="6" t="s">
        <v>914</v>
      </c>
      <c r="D152" s="6" t="s">
        <v>1051</v>
      </c>
      <c r="E152" s="6">
        <v>42.487099999999998</v>
      </c>
      <c r="F152" s="6">
        <v>3.1700333333333299</v>
      </c>
      <c r="G152" s="6" t="s">
        <v>1052</v>
      </c>
      <c r="H152" s="6">
        <v>42.485883333333298</v>
      </c>
      <c r="I152" s="6">
        <v>3.1716500000000001</v>
      </c>
      <c r="J152" s="6" t="s">
        <v>1044</v>
      </c>
      <c r="K152" s="6" t="s">
        <v>1045</v>
      </c>
      <c r="L152" s="45">
        <v>3</v>
      </c>
      <c r="M152" s="46">
        <v>2</v>
      </c>
      <c r="N152" s="45">
        <v>4</v>
      </c>
      <c r="O152" s="6" t="s">
        <v>1053</v>
      </c>
      <c r="P152" s="45">
        <v>17.5</v>
      </c>
      <c r="Q152" s="45">
        <v>19</v>
      </c>
      <c r="R152" s="45">
        <v>37.6</v>
      </c>
      <c r="S152" s="47">
        <v>5891202.7872357303</v>
      </c>
      <c r="T152" s="48">
        <v>3.3856065047043601E-3</v>
      </c>
      <c r="U152" s="48">
        <v>4.9612393865577503E-2</v>
      </c>
      <c r="V152" s="47">
        <v>412463.37793966301</v>
      </c>
      <c r="W152" s="48">
        <v>2.1808876710028201E-2</v>
      </c>
      <c r="X152" s="48">
        <v>0.43520123075190797</v>
      </c>
      <c r="Y152" s="47">
        <v>493645.57763876801</v>
      </c>
      <c r="Z152" s="48">
        <v>1.2322731653486499E-2</v>
      </c>
      <c r="AA152" s="48">
        <v>0.176633623782182</v>
      </c>
      <c r="AB152" s="47">
        <v>781257.42339060898</v>
      </c>
      <c r="AC152" s="48">
        <v>1.5885499132715301E-2</v>
      </c>
      <c r="AD152" s="48">
        <v>0.25900662144381698</v>
      </c>
      <c r="AE152" s="47">
        <v>0</v>
      </c>
      <c r="AF152" s="49">
        <v>1.23662396382818</v>
      </c>
      <c r="AG152" s="49">
        <v>4.2906105990783399</v>
      </c>
      <c r="AH152" s="49">
        <v>174.91520467836301</v>
      </c>
      <c r="AI152" s="47">
        <v>44342.386570591501</v>
      </c>
      <c r="AJ152" s="49">
        <v>5.0226471968264401E-2</v>
      </c>
      <c r="AK152" s="49">
        <v>0.206304356226161</v>
      </c>
      <c r="AL152" s="48">
        <v>0.911686769005848</v>
      </c>
      <c r="AM152" s="47">
        <v>865.75674838139503</v>
      </c>
      <c r="AN152" s="48">
        <v>1.8980854039858099</v>
      </c>
      <c r="AO152" s="48" t="s">
        <v>1047</v>
      </c>
      <c r="AP152" s="48">
        <v>135.887719298246</v>
      </c>
      <c r="AQ152" s="47">
        <v>1967.3512560254701</v>
      </c>
      <c r="AR152" s="48">
        <v>0.259913124298353</v>
      </c>
      <c r="AS152" s="48" t="s">
        <v>1047</v>
      </c>
      <c r="AT152" s="48">
        <v>12.594484039960999</v>
      </c>
      <c r="AU152" s="47">
        <v>0</v>
      </c>
      <c r="AV152" s="48" t="s">
        <v>1047</v>
      </c>
      <c r="AW152" s="48" t="s">
        <v>1047</v>
      </c>
      <c r="AX152" s="48" t="s">
        <v>1047</v>
      </c>
      <c r="AY152" s="6"/>
      <c r="AZ152" s="6"/>
    </row>
    <row r="153" spans="1:52" ht="15.75" customHeight="1">
      <c r="A153" s="4">
        <v>148</v>
      </c>
      <c r="B153" s="3" t="s">
        <v>918</v>
      </c>
      <c r="C153" s="3" t="s">
        <v>919</v>
      </c>
      <c r="D153" s="3" t="s">
        <v>1042</v>
      </c>
      <c r="E153" s="3">
        <v>42.486816666666698</v>
      </c>
      <c r="F153" s="3">
        <v>3.1686333333333301</v>
      </c>
      <c r="G153" s="3" t="s">
        <v>1043</v>
      </c>
      <c r="H153" s="3">
        <v>42.491999999999997</v>
      </c>
      <c r="I153" s="3">
        <v>3.1646000000000001</v>
      </c>
      <c r="J153" s="3" t="s">
        <v>1044</v>
      </c>
      <c r="K153" s="3" t="s">
        <v>1045</v>
      </c>
      <c r="L153" s="94">
        <v>3</v>
      </c>
      <c r="M153" s="95">
        <v>2</v>
      </c>
      <c r="N153" s="94">
        <v>4</v>
      </c>
      <c r="O153" s="3" t="s">
        <v>1046</v>
      </c>
      <c r="P153" s="94">
        <v>17.5</v>
      </c>
      <c r="Q153" s="94">
        <v>15.5</v>
      </c>
      <c r="R153" s="94">
        <v>38</v>
      </c>
      <c r="S153" s="96">
        <v>5492121.3081003996</v>
      </c>
      <c r="T153" s="97">
        <v>3.3542760569194802E-3</v>
      </c>
      <c r="U153" s="97">
        <v>4.8889997505612397E-2</v>
      </c>
      <c r="V153" s="96">
        <v>374613.98368833598</v>
      </c>
      <c r="W153" s="97">
        <v>2.2013918477489E-2</v>
      </c>
      <c r="X153" s="97">
        <v>0.43217747369512299</v>
      </c>
      <c r="Y153" s="96">
        <v>442671.62879087799</v>
      </c>
      <c r="Z153" s="97">
        <v>1.26828575486437E-2</v>
      </c>
      <c r="AA153" s="97">
        <v>0.181983102679728</v>
      </c>
      <c r="AB153" s="96">
        <v>691741.23050122696</v>
      </c>
      <c r="AC153" s="97">
        <v>1.6048856696492E-2</v>
      </c>
      <c r="AD153" s="97">
        <v>0.26242678691753502</v>
      </c>
      <c r="AE153" s="96">
        <v>0</v>
      </c>
      <c r="AF153" s="98" t="s">
        <v>1047</v>
      </c>
      <c r="AG153" s="98" t="s">
        <v>1047</v>
      </c>
      <c r="AH153" s="98" t="s">
        <v>1047</v>
      </c>
      <c r="AI153" s="96">
        <v>64356.214239419598</v>
      </c>
      <c r="AJ153" s="98">
        <v>6.60135644310475E-2</v>
      </c>
      <c r="AK153" s="98">
        <v>0.65603837471783299</v>
      </c>
      <c r="AL153" s="97">
        <v>1.7942708333333299</v>
      </c>
      <c r="AM153" s="96">
        <v>1031.9429414369599</v>
      </c>
      <c r="AN153" s="97">
        <v>1.79050489826677</v>
      </c>
      <c r="AO153" s="97" t="s">
        <v>1047</v>
      </c>
      <c r="AP153" s="97">
        <v>152.71484375</v>
      </c>
      <c r="AQ153" s="96">
        <v>1682.63520468762</v>
      </c>
      <c r="AR153" s="97">
        <v>0.24340617935192199</v>
      </c>
      <c r="AS153" s="97" t="s">
        <v>1047</v>
      </c>
      <c r="AT153" s="97">
        <v>15.1549479166667</v>
      </c>
      <c r="AU153" s="96">
        <v>0</v>
      </c>
      <c r="AV153" s="97" t="s">
        <v>1047</v>
      </c>
      <c r="AW153" s="97" t="s">
        <v>1047</v>
      </c>
      <c r="AX153" s="97" t="s">
        <v>1047</v>
      </c>
      <c r="AY153" s="97"/>
      <c r="AZ153" s="97"/>
    </row>
    <row r="154" spans="1:52" ht="14.25" customHeight="1">
      <c r="A154" s="4">
        <v>149</v>
      </c>
      <c r="B154" s="3" t="s">
        <v>930</v>
      </c>
      <c r="C154" s="3" t="s">
        <v>931</v>
      </c>
      <c r="D154" s="3" t="s">
        <v>1042</v>
      </c>
      <c r="E154" s="3">
        <v>42.486816666666698</v>
      </c>
      <c r="F154" s="3">
        <v>3.1686333333333301</v>
      </c>
      <c r="G154" s="3" t="s">
        <v>1043</v>
      </c>
      <c r="H154" s="3">
        <v>42.491999999999997</v>
      </c>
      <c r="I154" s="3">
        <v>3.1646000000000001</v>
      </c>
      <c r="J154" s="3" t="s">
        <v>1044</v>
      </c>
      <c r="K154" s="3" t="s">
        <v>1045</v>
      </c>
      <c r="L154" s="94">
        <v>3</v>
      </c>
      <c r="M154" s="95">
        <v>2</v>
      </c>
      <c r="N154" s="94">
        <v>4</v>
      </c>
      <c r="O154" s="3" t="s">
        <v>1046</v>
      </c>
      <c r="P154" s="94">
        <v>17.5</v>
      </c>
      <c r="Q154" s="94">
        <v>15.5</v>
      </c>
      <c r="R154" s="94">
        <v>38</v>
      </c>
      <c r="S154" s="96">
        <v>6185762.9265975105</v>
      </c>
      <c r="T154" s="97">
        <v>3.3681374200067401E-3</v>
      </c>
      <c r="U154" s="97">
        <v>4.8564699891795599E-2</v>
      </c>
      <c r="V154" s="96">
        <v>356857.23335180897</v>
      </c>
      <c r="W154" s="97">
        <v>2.1988934600652599E-2</v>
      </c>
      <c r="X154" s="97">
        <v>0.42726611982141</v>
      </c>
      <c r="Y154" s="96">
        <v>425627.52395280701</v>
      </c>
      <c r="Z154" s="97">
        <v>1.2824514115477401E-2</v>
      </c>
      <c r="AA154" s="97">
        <v>0.18279514069151701</v>
      </c>
      <c r="AB154" s="96">
        <v>658306.27919866994</v>
      </c>
      <c r="AC154" s="97">
        <v>1.61725067385445E-2</v>
      </c>
      <c r="AD154" s="97">
        <v>0.26082442114006898</v>
      </c>
      <c r="AE154" s="96">
        <v>7.3317438112750501</v>
      </c>
      <c r="AF154" s="98">
        <v>11.6800894854586</v>
      </c>
      <c r="AG154" s="98">
        <v>4.8835558080090902</v>
      </c>
      <c r="AH154" s="98">
        <v>176.70557717250301</v>
      </c>
      <c r="AI154" s="96">
        <v>62915.526580504004</v>
      </c>
      <c r="AJ154" s="98">
        <v>6.6517524235644998E-2</v>
      </c>
      <c r="AK154" s="98">
        <v>0.55921613178074403</v>
      </c>
      <c r="AL154" s="97">
        <v>1.50064850843061</v>
      </c>
      <c r="AM154" s="96">
        <v>857.81402591918095</v>
      </c>
      <c r="AN154" s="97">
        <v>2.08053691275168</v>
      </c>
      <c r="AO154" s="97" t="s">
        <v>1047</v>
      </c>
      <c r="AP154" s="97">
        <v>166.82490272373499</v>
      </c>
      <c r="AQ154" s="96">
        <v>1510.3392251226601</v>
      </c>
      <c r="AR154" s="97">
        <v>0.25354213273676401</v>
      </c>
      <c r="AS154" s="97" t="s">
        <v>1047</v>
      </c>
      <c r="AT154" s="97">
        <v>15.8119325551232</v>
      </c>
      <c r="AU154" s="96">
        <v>0</v>
      </c>
      <c r="AV154" s="97" t="s">
        <v>1047</v>
      </c>
      <c r="AW154" s="97" t="s">
        <v>1047</v>
      </c>
      <c r="AX154" s="97" t="s">
        <v>1047</v>
      </c>
      <c r="AY154" s="97"/>
      <c r="AZ154" s="97"/>
    </row>
    <row r="155" spans="1:52" ht="14.25" customHeight="1">
      <c r="A155" s="4">
        <v>150</v>
      </c>
      <c r="B155" s="3" t="s">
        <v>934</v>
      </c>
      <c r="C155" s="3" t="s">
        <v>935</v>
      </c>
      <c r="D155" s="3" t="s">
        <v>1042</v>
      </c>
      <c r="E155" s="3">
        <v>42.486816666666698</v>
      </c>
      <c r="F155" s="3">
        <v>3.1686333333333301</v>
      </c>
      <c r="G155" s="3" t="s">
        <v>1043</v>
      </c>
      <c r="H155" s="3">
        <v>42.491999999999997</v>
      </c>
      <c r="I155" s="3">
        <v>3.1646000000000001</v>
      </c>
      <c r="J155" s="3" t="s">
        <v>1044</v>
      </c>
      <c r="K155" s="3" t="s">
        <v>1045</v>
      </c>
      <c r="L155" s="94">
        <v>3</v>
      </c>
      <c r="M155" s="95">
        <v>2</v>
      </c>
      <c r="N155" s="94">
        <v>4</v>
      </c>
      <c r="O155" s="3" t="s">
        <v>1046</v>
      </c>
      <c r="P155" s="94">
        <v>17.5</v>
      </c>
      <c r="Q155" s="94">
        <v>15.5</v>
      </c>
      <c r="R155" s="94">
        <v>38</v>
      </c>
      <c r="S155" s="96">
        <v>4628632.5124712996</v>
      </c>
      <c r="T155" s="97">
        <v>3.3789072692167201E-3</v>
      </c>
      <c r="U155" s="97">
        <v>4.7719254812155699E-2</v>
      </c>
      <c r="V155" s="96">
        <v>359707.81534563302</v>
      </c>
      <c r="W155" s="97">
        <v>2.2285308729595499E-2</v>
      </c>
      <c r="X155" s="97">
        <v>0.43058664306907501</v>
      </c>
      <c r="Y155" s="96">
        <v>414343.97022725502</v>
      </c>
      <c r="Z155" s="97">
        <v>1.29595457771469E-2</v>
      </c>
      <c r="AA155" s="97">
        <v>0.18328041226380701</v>
      </c>
      <c r="AB155" s="96">
        <v>651179.82421411003</v>
      </c>
      <c r="AC155" s="97">
        <v>1.6323633782824701E-2</v>
      </c>
      <c r="AD155" s="97">
        <v>0.26437978241632398</v>
      </c>
      <c r="AE155" s="96">
        <v>3.6658719056375202</v>
      </c>
      <c r="AF155" s="98">
        <v>7.8435171385991103</v>
      </c>
      <c r="AG155" s="98">
        <v>3.5806451612903198</v>
      </c>
      <c r="AH155" s="98">
        <v>204.71702944942399</v>
      </c>
      <c r="AI155" s="96">
        <v>64007.956408384001</v>
      </c>
      <c r="AJ155" s="98">
        <v>6.7064083457526097E-2</v>
      </c>
      <c r="AK155" s="98">
        <v>0.57923033389926404</v>
      </c>
      <c r="AL155" s="97">
        <v>1.54417413572343</v>
      </c>
      <c r="AM155" s="96">
        <v>1059.4369807292401</v>
      </c>
      <c r="AN155" s="97">
        <v>1.8301043219076001</v>
      </c>
      <c r="AO155" s="97" t="s">
        <v>1047</v>
      </c>
      <c r="AP155" s="97">
        <v>148.02304737515999</v>
      </c>
      <c r="AQ155" s="96">
        <v>1658.80703730098</v>
      </c>
      <c r="AR155" s="97">
        <v>0.231743666169896</v>
      </c>
      <c r="AS155" s="97" t="s">
        <v>1047</v>
      </c>
      <c r="AT155" s="97">
        <v>13.6722151088348</v>
      </c>
      <c r="AU155" s="96">
        <v>0</v>
      </c>
      <c r="AV155" s="97" t="s">
        <v>1047</v>
      </c>
      <c r="AW155" s="97" t="s">
        <v>1047</v>
      </c>
      <c r="AX155" s="97" t="s">
        <v>1047</v>
      </c>
      <c r="AY155" s="97"/>
      <c r="AZ155" s="97"/>
    </row>
    <row r="156" spans="1:52" ht="15.75" customHeight="1">
      <c r="A156" s="4">
        <v>151</v>
      </c>
      <c r="B156" s="4" t="s">
        <v>938</v>
      </c>
      <c r="C156" s="4" t="s">
        <v>939</v>
      </c>
      <c r="D156" s="4" t="s">
        <v>1042</v>
      </c>
      <c r="E156" s="4">
        <v>42.486816666666698</v>
      </c>
      <c r="F156" s="4">
        <v>3.1686333333333301</v>
      </c>
      <c r="G156" s="4" t="s">
        <v>1043</v>
      </c>
      <c r="H156" s="4">
        <v>42.491999999999997</v>
      </c>
      <c r="I156" s="4">
        <v>3.1646000000000001</v>
      </c>
      <c r="J156" s="4" t="s">
        <v>1044</v>
      </c>
      <c r="K156" s="4" t="s">
        <v>1045</v>
      </c>
      <c r="L156" s="65">
        <v>3</v>
      </c>
      <c r="M156" s="66">
        <v>2</v>
      </c>
      <c r="N156" s="65">
        <v>4</v>
      </c>
      <c r="O156" s="4" t="s">
        <v>1046</v>
      </c>
      <c r="P156" s="65">
        <v>17.5</v>
      </c>
      <c r="Q156" s="65">
        <v>15.5</v>
      </c>
      <c r="R156" s="65">
        <v>38</v>
      </c>
      <c r="S156" s="67">
        <v>5435505.5823897403</v>
      </c>
      <c r="T156" s="68">
        <v>3.3671069153809801E-3</v>
      </c>
      <c r="U156" s="68">
        <v>4.8391317403187903E-2</v>
      </c>
      <c r="V156" s="67">
        <v>363726.34412859299</v>
      </c>
      <c r="W156" s="68">
        <v>2.20960539359123E-2</v>
      </c>
      <c r="X156" s="68">
        <v>0.43001007886186898</v>
      </c>
      <c r="Y156" s="67">
        <v>427547.70765698003</v>
      </c>
      <c r="Z156" s="68">
        <v>1.2822305813755999E-2</v>
      </c>
      <c r="AA156" s="68">
        <v>0.18268621854501799</v>
      </c>
      <c r="AB156" s="67">
        <v>667075.77797133604</v>
      </c>
      <c r="AC156" s="68">
        <v>1.6181665739287102E-2</v>
      </c>
      <c r="AD156" s="68">
        <v>0.26254366349130898</v>
      </c>
      <c r="AE156" s="67">
        <v>3.6658719056375202</v>
      </c>
      <c r="AF156" s="69">
        <v>9.7618033120288601</v>
      </c>
      <c r="AG156" s="69">
        <v>4.2321004846497097</v>
      </c>
      <c r="AH156" s="69">
        <v>190.71130331096401</v>
      </c>
      <c r="AI156" s="67">
        <v>63759.899076102498</v>
      </c>
      <c r="AJ156" s="69">
        <v>6.6531724041406198E-2</v>
      </c>
      <c r="AK156" s="69">
        <v>0.59816161346594698</v>
      </c>
      <c r="AL156" s="68">
        <v>1.61303115916246</v>
      </c>
      <c r="AM156" s="67">
        <v>983.064649361796</v>
      </c>
      <c r="AN156" s="68">
        <v>1.9003820443086801</v>
      </c>
      <c r="AO156" s="68" t="s">
        <v>1047</v>
      </c>
      <c r="AP156" s="68">
        <v>155.854264616298</v>
      </c>
      <c r="AQ156" s="67">
        <v>1617.2604890370901</v>
      </c>
      <c r="AR156" s="68">
        <v>0.24289732608619399</v>
      </c>
      <c r="AS156" s="68" t="s">
        <v>1047</v>
      </c>
      <c r="AT156" s="68">
        <v>14.8796985268749</v>
      </c>
      <c r="AU156" s="67">
        <v>0</v>
      </c>
      <c r="AV156" s="68" t="s">
        <v>1047</v>
      </c>
      <c r="AW156" s="68" t="s">
        <v>1047</v>
      </c>
      <c r="AX156" s="68" t="s">
        <v>1047</v>
      </c>
      <c r="AY156" s="68"/>
      <c r="AZ156" s="68"/>
    </row>
    <row r="157" spans="1:52" ht="14.25" customHeight="1">
      <c r="A157" s="4">
        <v>152</v>
      </c>
      <c r="B157" s="4" t="s">
        <v>947</v>
      </c>
      <c r="C157" s="4" t="s">
        <v>948</v>
      </c>
      <c r="D157" s="4" t="s">
        <v>1042</v>
      </c>
      <c r="E157" s="4">
        <v>42.486816666666698</v>
      </c>
      <c r="F157" s="4">
        <v>3.1686333333333301</v>
      </c>
      <c r="G157" s="4" t="s">
        <v>1043</v>
      </c>
      <c r="H157" s="4">
        <v>42.491999999999997</v>
      </c>
      <c r="I157" s="4">
        <v>3.1646000000000001</v>
      </c>
      <c r="J157" s="4" t="s">
        <v>1044</v>
      </c>
      <c r="K157" s="4" t="s">
        <v>1045</v>
      </c>
      <c r="L157" s="65">
        <v>3</v>
      </c>
      <c r="M157" s="66">
        <v>2</v>
      </c>
      <c r="N157" s="65">
        <v>4</v>
      </c>
      <c r="O157" s="4" t="s">
        <v>1046</v>
      </c>
      <c r="P157" s="65">
        <v>17.5</v>
      </c>
      <c r="Q157" s="65">
        <v>15.5</v>
      </c>
      <c r="R157" s="65">
        <v>38</v>
      </c>
      <c r="S157" s="67">
        <v>5435505.5823897403</v>
      </c>
      <c r="T157" s="68">
        <v>3.3671069153809801E-3</v>
      </c>
      <c r="U157" s="68">
        <v>4.8391317403187903E-2</v>
      </c>
      <c r="V157" s="67">
        <v>363726.34412859299</v>
      </c>
      <c r="W157" s="68">
        <v>2.20960539359123E-2</v>
      </c>
      <c r="X157" s="68">
        <v>0.43001007886186898</v>
      </c>
      <c r="Y157" s="67">
        <v>427547.70765698003</v>
      </c>
      <c r="Z157" s="68">
        <v>1.2822305813755999E-2</v>
      </c>
      <c r="AA157" s="68">
        <v>0.18268621854501799</v>
      </c>
      <c r="AB157" s="67">
        <v>667075.77797133604</v>
      </c>
      <c r="AC157" s="68">
        <v>1.6181665739287102E-2</v>
      </c>
      <c r="AD157" s="68">
        <v>0.26254366349130898</v>
      </c>
      <c r="AE157" s="67">
        <v>3.6658719056375202</v>
      </c>
      <c r="AF157" s="69">
        <v>9.7618033120288601</v>
      </c>
      <c r="AG157" s="69">
        <v>4.2321004846497097</v>
      </c>
      <c r="AH157" s="69">
        <v>190.71130331096401</v>
      </c>
      <c r="AI157" s="67">
        <v>63759.899076102498</v>
      </c>
      <c r="AJ157" s="69">
        <v>6.6531724041406198E-2</v>
      </c>
      <c r="AK157" s="69">
        <v>0.59816161346594698</v>
      </c>
      <c r="AL157" s="68">
        <v>1.61303115916246</v>
      </c>
      <c r="AM157" s="67">
        <v>983.064649361796</v>
      </c>
      <c r="AN157" s="68">
        <v>1.9003820443086801</v>
      </c>
      <c r="AO157" s="68" t="s">
        <v>1047</v>
      </c>
      <c r="AP157" s="68">
        <v>155.854264616298</v>
      </c>
      <c r="AQ157" s="67">
        <v>1617.2604890370901</v>
      </c>
      <c r="AR157" s="68">
        <v>0.24289732608619399</v>
      </c>
      <c r="AS157" s="68" t="s">
        <v>1047</v>
      </c>
      <c r="AT157" s="68">
        <v>14.8796985268749</v>
      </c>
      <c r="AU157" s="67">
        <v>0</v>
      </c>
      <c r="AV157" s="68" t="s">
        <v>1047</v>
      </c>
      <c r="AW157" s="68" t="s">
        <v>1047</v>
      </c>
      <c r="AX157" s="68" t="s">
        <v>1047</v>
      </c>
      <c r="AY157" s="68"/>
      <c r="AZ157" s="68"/>
    </row>
    <row r="158" spans="1:52" ht="14.25" customHeight="1">
      <c r="A158" s="4">
        <v>153</v>
      </c>
      <c r="B158" s="4" t="s">
        <v>951</v>
      </c>
      <c r="C158" s="4" t="s">
        <v>952</v>
      </c>
      <c r="D158" s="4" t="s">
        <v>1042</v>
      </c>
      <c r="E158" s="4">
        <v>42.486816666666698</v>
      </c>
      <c r="F158" s="4">
        <v>3.1686333333333301</v>
      </c>
      <c r="G158" s="4" t="s">
        <v>1043</v>
      </c>
      <c r="H158" s="4">
        <v>42.491999999999997</v>
      </c>
      <c r="I158" s="4">
        <v>3.1646000000000001</v>
      </c>
      <c r="J158" s="4" t="s">
        <v>1044</v>
      </c>
      <c r="K158" s="4" t="s">
        <v>1045</v>
      </c>
      <c r="L158" s="65">
        <v>3</v>
      </c>
      <c r="M158" s="66">
        <v>2</v>
      </c>
      <c r="N158" s="65">
        <v>4</v>
      </c>
      <c r="O158" s="4" t="s">
        <v>1046</v>
      </c>
      <c r="P158" s="65">
        <v>17.5</v>
      </c>
      <c r="Q158" s="65">
        <v>15.5</v>
      </c>
      <c r="R158" s="65">
        <v>38</v>
      </c>
      <c r="S158" s="67">
        <v>5435505.5823897403</v>
      </c>
      <c r="T158" s="68">
        <v>3.3671069153809801E-3</v>
      </c>
      <c r="U158" s="68">
        <v>4.8391317403187903E-2</v>
      </c>
      <c r="V158" s="67">
        <v>363726.34412859299</v>
      </c>
      <c r="W158" s="68">
        <v>2.20960539359123E-2</v>
      </c>
      <c r="X158" s="68">
        <v>0.43001007886186898</v>
      </c>
      <c r="Y158" s="67">
        <v>427547.70765698003</v>
      </c>
      <c r="Z158" s="68">
        <v>1.2822305813755999E-2</v>
      </c>
      <c r="AA158" s="68">
        <v>0.18268621854501799</v>
      </c>
      <c r="AB158" s="67">
        <v>667075.77797133604</v>
      </c>
      <c r="AC158" s="68">
        <v>1.6181665739287102E-2</v>
      </c>
      <c r="AD158" s="68">
        <v>0.26254366349130898</v>
      </c>
      <c r="AE158" s="67">
        <v>3.6658719056375202</v>
      </c>
      <c r="AF158" s="69">
        <v>9.7618033120288601</v>
      </c>
      <c r="AG158" s="69">
        <v>4.2321004846497097</v>
      </c>
      <c r="AH158" s="69">
        <v>190.71130331096401</v>
      </c>
      <c r="AI158" s="67">
        <v>63759.899076102498</v>
      </c>
      <c r="AJ158" s="69">
        <v>6.6531724041406198E-2</v>
      </c>
      <c r="AK158" s="69">
        <v>0.59816161346594698</v>
      </c>
      <c r="AL158" s="68">
        <v>1.61303115916246</v>
      </c>
      <c r="AM158" s="67">
        <v>983.064649361796</v>
      </c>
      <c r="AN158" s="68">
        <v>1.9003820443086801</v>
      </c>
      <c r="AO158" s="68" t="s">
        <v>1047</v>
      </c>
      <c r="AP158" s="68">
        <v>155.854264616298</v>
      </c>
      <c r="AQ158" s="67">
        <v>1617.2604890370901</v>
      </c>
      <c r="AR158" s="68">
        <v>0.24289732608619399</v>
      </c>
      <c r="AS158" s="68" t="s">
        <v>1047</v>
      </c>
      <c r="AT158" s="68">
        <v>14.8796985268749</v>
      </c>
      <c r="AU158" s="67">
        <v>0</v>
      </c>
      <c r="AV158" s="68" t="s">
        <v>1047</v>
      </c>
      <c r="AW158" s="68" t="s">
        <v>1047</v>
      </c>
      <c r="AX158" s="68" t="s">
        <v>1047</v>
      </c>
      <c r="AY158" s="68"/>
      <c r="AZ158" s="68"/>
    </row>
    <row r="159" spans="1:52" ht="14.25" hidden="1" customHeight="1">
      <c r="A159" s="4">
        <v>154</v>
      </c>
      <c r="B159" s="3" t="s">
        <v>955</v>
      </c>
      <c r="C159" s="3" t="s">
        <v>956</v>
      </c>
      <c r="D159" s="3" t="s">
        <v>1048</v>
      </c>
      <c r="E159" s="3">
        <v>42.486566666666697</v>
      </c>
      <c r="F159" s="3">
        <v>3.1701999999999999</v>
      </c>
      <c r="G159" s="3" t="s">
        <v>1049</v>
      </c>
      <c r="H159" s="3">
        <v>42.478666666666697</v>
      </c>
      <c r="I159" s="3">
        <v>3.1695333333333302</v>
      </c>
      <c r="J159" s="3" t="s">
        <v>1044</v>
      </c>
      <c r="K159" s="3" t="s">
        <v>1045</v>
      </c>
      <c r="L159" s="94">
        <v>3</v>
      </c>
      <c r="M159" s="95">
        <v>2</v>
      </c>
      <c r="N159" s="94">
        <v>4</v>
      </c>
      <c r="O159" s="3" t="s">
        <v>1050</v>
      </c>
      <c r="P159" s="94">
        <v>17.5</v>
      </c>
      <c r="Q159" s="94">
        <v>17</v>
      </c>
      <c r="R159" s="94">
        <v>38</v>
      </c>
      <c r="S159" s="96">
        <v>6295035.2363607604</v>
      </c>
      <c r="T159" s="97">
        <v>3.3216694558547599E-3</v>
      </c>
      <c r="U159" s="97">
        <v>4.9790688824051799E-2</v>
      </c>
      <c r="V159" s="96">
        <v>324431.86317206401</v>
      </c>
      <c r="W159" s="97">
        <v>1.7377756471716198E-2</v>
      </c>
      <c r="X159" s="97">
        <v>0.45783547794117602</v>
      </c>
      <c r="Y159" s="96">
        <v>446413.017657772</v>
      </c>
      <c r="Z159" s="97">
        <v>1.01030680728667E-2</v>
      </c>
      <c r="AA159" s="97">
        <v>0.199850643382353</v>
      </c>
      <c r="AB159" s="96">
        <v>659137.69894686795</v>
      </c>
      <c r="AC159" s="97">
        <v>1.25838926174497E-2</v>
      </c>
      <c r="AD159" s="97">
        <v>0.27510340073529399</v>
      </c>
      <c r="AE159" s="96">
        <v>0</v>
      </c>
      <c r="AF159" s="98" t="s">
        <v>1047</v>
      </c>
      <c r="AG159" s="98" t="s">
        <v>1047</v>
      </c>
      <c r="AH159" s="98" t="s">
        <v>1047</v>
      </c>
      <c r="AI159" s="96">
        <v>49261.986667957099</v>
      </c>
      <c r="AJ159" s="98">
        <v>5.3520060560181701E-2</v>
      </c>
      <c r="AK159" s="98">
        <v>0.35675050592656798</v>
      </c>
      <c r="AL159" s="97">
        <v>1.2461300309597501</v>
      </c>
      <c r="AM159" s="96">
        <v>735.00731708032401</v>
      </c>
      <c r="AN159" s="97">
        <v>1.63966691900076</v>
      </c>
      <c r="AO159" s="97" t="s">
        <v>1047</v>
      </c>
      <c r="AP159" s="97">
        <v>145.91486068111499</v>
      </c>
      <c r="AQ159" s="96">
        <v>1554.32968799031</v>
      </c>
      <c r="AR159" s="97">
        <v>0.20590461771385299</v>
      </c>
      <c r="AS159" s="97" t="s">
        <v>1047</v>
      </c>
      <c r="AT159" s="97">
        <v>12.948916408668699</v>
      </c>
      <c r="AU159" s="96">
        <v>0</v>
      </c>
      <c r="AV159" s="97" t="s">
        <v>1047</v>
      </c>
      <c r="AW159" s="97" t="s">
        <v>1047</v>
      </c>
      <c r="AX159" s="97" t="s">
        <v>1047</v>
      </c>
      <c r="AY159" s="97"/>
      <c r="AZ159" s="97"/>
    </row>
    <row r="160" spans="1:52" ht="14.25" hidden="1" customHeight="1">
      <c r="A160" s="4">
        <v>155</v>
      </c>
      <c r="B160" s="3" t="s">
        <v>959</v>
      </c>
      <c r="C160" s="3" t="s">
        <v>960</v>
      </c>
      <c r="D160" s="3" t="s">
        <v>1048</v>
      </c>
      <c r="E160" s="3">
        <v>42.486566666666697</v>
      </c>
      <c r="F160" s="3">
        <v>3.1701999999999999</v>
      </c>
      <c r="G160" s="3" t="s">
        <v>1049</v>
      </c>
      <c r="H160" s="3">
        <v>42.478666666666697</v>
      </c>
      <c r="I160" s="3">
        <v>3.1695333333333302</v>
      </c>
      <c r="J160" s="3" t="s">
        <v>1044</v>
      </c>
      <c r="K160" s="3" t="s">
        <v>1045</v>
      </c>
      <c r="L160" s="94">
        <v>3</v>
      </c>
      <c r="M160" s="95">
        <v>2</v>
      </c>
      <c r="N160" s="94">
        <v>4</v>
      </c>
      <c r="O160" s="3" t="s">
        <v>1050</v>
      </c>
      <c r="P160" s="94">
        <v>17.5</v>
      </c>
      <c r="Q160" s="94">
        <v>17</v>
      </c>
      <c r="R160" s="94">
        <v>38</v>
      </c>
      <c r="S160" s="96">
        <v>5928022.8046559496</v>
      </c>
      <c r="T160" s="97">
        <v>3.4165605757489198E-3</v>
      </c>
      <c r="U160" s="97">
        <v>4.9887928274095397E-2</v>
      </c>
      <c r="V160" s="96">
        <v>343138.80750653299</v>
      </c>
      <c r="W160" s="97">
        <v>2.1340162185232599E-2</v>
      </c>
      <c r="X160" s="97">
        <v>0.417901170620532</v>
      </c>
      <c r="Y160" s="96">
        <v>454489.66664027201</v>
      </c>
      <c r="Z160" s="97">
        <v>1.19504908237303E-2</v>
      </c>
      <c r="AA160" s="97">
        <v>0.179840464104424</v>
      </c>
      <c r="AB160" s="96">
        <v>684199.06564256898</v>
      </c>
      <c r="AC160" s="97">
        <v>1.52226490254659E-2</v>
      </c>
      <c r="AD160" s="97">
        <v>0.25116544079560799</v>
      </c>
      <c r="AE160" s="96">
        <v>0</v>
      </c>
      <c r="AF160" s="98" t="s">
        <v>1047</v>
      </c>
      <c r="AG160" s="98" t="s">
        <v>1047</v>
      </c>
      <c r="AH160" s="98" t="s">
        <v>1047</v>
      </c>
      <c r="AI160" s="96">
        <v>49538.759996832698</v>
      </c>
      <c r="AJ160" s="98">
        <v>5.3600593912397902E-2</v>
      </c>
      <c r="AK160" s="98">
        <v>0.34811025859619199</v>
      </c>
      <c r="AL160" s="97">
        <v>1.2254160363086199</v>
      </c>
      <c r="AM160" s="96">
        <v>780.83071590079305</v>
      </c>
      <c r="AN160" s="97">
        <v>1.5642167780252401</v>
      </c>
      <c r="AO160" s="97" t="s">
        <v>1047</v>
      </c>
      <c r="AP160" s="97">
        <v>147.19213313161899</v>
      </c>
      <c r="AQ160" s="96">
        <v>1592.8213429995001</v>
      </c>
      <c r="AR160" s="97">
        <v>0.19747587230883401</v>
      </c>
      <c r="AS160" s="97" t="s">
        <v>1047</v>
      </c>
      <c r="AT160" s="97">
        <v>12.9652042360061</v>
      </c>
      <c r="AU160" s="96">
        <v>0</v>
      </c>
      <c r="AV160" s="97" t="s">
        <v>1047</v>
      </c>
      <c r="AW160" s="97" t="s">
        <v>1047</v>
      </c>
      <c r="AX160" s="97" t="s">
        <v>1047</v>
      </c>
      <c r="AY160" s="97"/>
      <c r="AZ160" s="97"/>
    </row>
    <row r="161" spans="1:52" ht="14.25" hidden="1" customHeight="1">
      <c r="A161" s="4">
        <v>156</v>
      </c>
      <c r="B161" s="3" t="s">
        <v>963</v>
      </c>
      <c r="C161" s="3" t="s">
        <v>964</v>
      </c>
      <c r="D161" s="3" t="s">
        <v>1048</v>
      </c>
      <c r="E161" s="3">
        <v>42.486566666666697</v>
      </c>
      <c r="F161" s="3">
        <v>3.1701999999999999</v>
      </c>
      <c r="G161" s="3" t="s">
        <v>1049</v>
      </c>
      <c r="H161" s="3">
        <v>42.478666666666697</v>
      </c>
      <c r="I161" s="3">
        <v>3.1695333333333302</v>
      </c>
      <c r="J161" s="3" t="s">
        <v>1044</v>
      </c>
      <c r="K161" s="3" t="s">
        <v>1045</v>
      </c>
      <c r="L161" s="94">
        <v>3</v>
      </c>
      <c r="M161" s="95">
        <v>2</v>
      </c>
      <c r="N161" s="94">
        <v>4</v>
      </c>
      <c r="O161" s="3" t="s">
        <v>1050</v>
      </c>
      <c r="P161" s="94">
        <v>17.5</v>
      </c>
      <c r="Q161" s="94">
        <v>17</v>
      </c>
      <c r="R161" s="94">
        <v>38</v>
      </c>
      <c r="S161" s="96">
        <v>6998178.7948372802</v>
      </c>
      <c r="T161" s="97">
        <v>3.3562146964208799E-3</v>
      </c>
      <c r="U161" s="97">
        <v>4.9793051548977799E-2</v>
      </c>
      <c r="V161" s="96">
        <v>370338.11069760099</v>
      </c>
      <c r="W161" s="97">
        <v>2.06024438761012E-2</v>
      </c>
      <c r="X161" s="97">
        <v>0.42006025348015802</v>
      </c>
      <c r="Y161" s="96">
        <v>468089.318235807</v>
      </c>
      <c r="Z161" s="97">
        <v>1.16226200625178E-2</v>
      </c>
      <c r="AA161" s="97">
        <v>0.181643465613962</v>
      </c>
      <c r="AB161" s="96">
        <v>718109.11394409696</v>
      </c>
      <c r="AC161" s="97">
        <v>1.49190110826939E-2</v>
      </c>
      <c r="AD161" s="97">
        <v>0.25649283191356698</v>
      </c>
      <c r="AE161" s="96">
        <v>0</v>
      </c>
      <c r="AF161" s="98" t="s">
        <v>1047</v>
      </c>
      <c r="AG161" s="98" t="s">
        <v>1047</v>
      </c>
      <c r="AH161" s="98" t="s">
        <v>1047</v>
      </c>
      <c r="AI161" s="96">
        <v>51346.034846312003</v>
      </c>
      <c r="AJ161" s="98">
        <v>5.3064275037369199E-2</v>
      </c>
      <c r="AK161" s="98">
        <v>0.32051649928263998</v>
      </c>
      <c r="AL161" s="97">
        <v>1.26356589147287</v>
      </c>
      <c r="AM161" s="96">
        <v>833.98585853253701</v>
      </c>
      <c r="AN161" s="97">
        <v>1.4043348281016399</v>
      </c>
      <c r="AO161" s="97" t="s">
        <v>1047</v>
      </c>
      <c r="AP161" s="97">
        <v>139.398449612403</v>
      </c>
      <c r="AQ161" s="96">
        <v>1623.98125419742</v>
      </c>
      <c r="AR161" s="97">
        <v>0.18834080717488799</v>
      </c>
      <c r="AS161" s="97" t="s">
        <v>1047</v>
      </c>
      <c r="AT161" s="97">
        <v>12.950387596899199</v>
      </c>
      <c r="AU161" s="96">
        <v>0</v>
      </c>
      <c r="AV161" s="97" t="s">
        <v>1047</v>
      </c>
      <c r="AW161" s="97" t="s">
        <v>1047</v>
      </c>
      <c r="AX161" s="97" t="s">
        <v>1047</v>
      </c>
      <c r="AY161" s="97"/>
      <c r="AZ161" s="97"/>
    </row>
    <row r="162" spans="1:52" ht="14.25" hidden="1" customHeight="1">
      <c r="A162" s="4">
        <v>157</v>
      </c>
      <c r="B162" s="4" t="s">
        <v>967</v>
      </c>
      <c r="C162" s="4" t="s">
        <v>968</v>
      </c>
      <c r="D162" s="4" t="s">
        <v>1048</v>
      </c>
      <c r="E162" s="4">
        <v>42.486566666666697</v>
      </c>
      <c r="F162" s="4">
        <v>3.1701999999999999</v>
      </c>
      <c r="G162" s="4" t="s">
        <v>1049</v>
      </c>
      <c r="H162" s="4">
        <v>42.478666666666697</v>
      </c>
      <c r="I162" s="4">
        <v>3.1695333333333302</v>
      </c>
      <c r="J162" s="4" t="s">
        <v>1044</v>
      </c>
      <c r="K162" s="4" t="s">
        <v>1045</v>
      </c>
      <c r="L162" s="65">
        <v>3</v>
      </c>
      <c r="M162" s="66">
        <v>2</v>
      </c>
      <c r="N162" s="65">
        <v>4</v>
      </c>
      <c r="O162" s="4" t="s">
        <v>1050</v>
      </c>
      <c r="P162" s="65">
        <v>17.5</v>
      </c>
      <c r="Q162" s="65">
        <v>17</v>
      </c>
      <c r="R162" s="65">
        <v>38</v>
      </c>
      <c r="S162" s="67">
        <v>6407078.94528466</v>
      </c>
      <c r="T162" s="68">
        <v>3.3648149093415199E-3</v>
      </c>
      <c r="U162" s="68">
        <v>4.9823889549041697E-2</v>
      </c>
      <c r="V162" s="67">
        <v>345969.59379206598</v>
      </c>
      <c r="W162" s="68">
        <v>1.9773454177683301E-2</v>
      </c>
      <c r="X162" s="68">
        <v>0.43193230068062199</v>
      </c>
      <c r="Y162" s="67">
        <v>456330.667511284</v>
      </c>
      <c r="Z162" s="68">
        <v>1.12253929863716E-2</v>
      </c>
      <c r="AA162" s="68">
        <v>0.187111524366913</v>
      </c>
      <c r="AB162" s="67">
        <v>687148.62617784506</v>
      </c>
      <c r="AC162" s="68">
        <v>1.42418509085365E-2</v>
      </c>
      <c r="AD162" s="68">
        <v>0.26092055781482298</v>
      </c>
      <c r="AE162" s="67">
        <v>0</v>
      </c>
      <c r="AF162" s="69" t="s">
        <v>1047</v>
      </c>
      <c r="AG162" s="69" t="s">
        <v>1047</v>
      </c>
      <c r="AH162" s="69" t="s">
        <v>1047</v>
      </c>
      <c r="AI162" s="67">
        <v>50048.9271703673</v>
      </c>
      <c r="AJ162" s="69">
        <v>5.3394976503316302E-2</v>
      </c>
      <c r="AK162" s="69">
        <v>0.34179242126846698</v>
      </c>
      <c r="AL162" s="68">
        <v>1.2450373195804101</v>
      </c>
      <c r="AM162" s="67">
        <v>783.27463050455106</v>
      </c>
      <c r="AN162" s="68">
        <v>1.53607284170921</v>
      </c>
      <c r="AO162" s="68" t="s">
        <v>1047</v>
      </c>
      <c r="AP162" s="68">
        <v>144.16848114171199</v>
      </c>
      <c r="AQ162" s="67">
        <v>1590.37742839575</v>
      </c>
      <c r="AR162" s="68">
        <v>0.19724043239919201</v>
      </c>
      <c r="AS162" s="68" t="s">
        <v>1047</v>
      </c>
      <c r="AT162" s="68">
        <v>12.9548360805247</v>
      </c>
      <c r="AU162" s="67">
        <v>0</v>
      </c>
      <c r="AV162" s="68" t="s">
        <v>1047</v>
      </c>
      <c r="AW162" s="68" t="s">
        <v>1047</v>
      </c>
      <c r="AX162" s="68" t="s">
        <v>1047</v>
      </c>
      <c r="AY162" s="68"/>
      <c r="AZ162" s="68"/>
    </row>
    <row r="163" spans="1:52" ht="14.25" hidden="1" customHeight="1">
      <c r="A163" s="4">
        <v>158</v>
      </c>
      <c r="B163" s="4" t="s">
        <v>971</v>
      </c>
      <c r="C163" s="4" t="s">
        <v>972</v>
      </c>
      <c r="D163" s="4" t="s">
        <v>1048</v>
      </c>
      <c r="E163" s="4">
        <v>42.486566666666697</v>
      </c>
      <c r="F163" s="4">
        <v>3.1701999999999999</v>
      </c>
      <c r="G163" s="4" t="s">
        <v>1049</v>
      </c>
      <c r="H163" s="4">
        <v>42.478666666666697</v>
      </c>
      <c r="I163" s="4">
        <v>3.1695333333333302</v>
      </c>
      <c r="J163" s="4" t="s">
        <v>1044</v>
      </c>
      <c r="K163" s="4" t="s">
        <v>1045</v>
      </c>
      <c r="L163" s="65">
        <v>3</v>
      </c>
      <c r="M163" s="66">
        <v>2</v>
      </c>
      <c r="N163" s="65">
        <v>4</v>
      </c>
      <c r="O163" s="4" t="s">
        <v>1050</v>
      </c>
      <c r="P163" s="65">
        <v>17.5</v>
      </c>
      <c r="Q163" s="65">
        <v>17</v>
      </c>
      <c r="R163" s="65">
        <v>38</v>
      </c>
      <c r="S163" s="67">
        <v>6407078.94528466</v>
      </c>
      <c r="T163" s="68">
        <v>3.3648149093415199E-3</v>
      </c>
      <c r="U163" s="68">
        <v>4.9823889549041697E-2</v>
      </c>
      <c r="V163" s="67">
        <v>345969.59379206598</v>
      </c>
      <c r="W163" s="68">
        <v>1.9773454177683301E-2</v>
      </c>
      <c r="X163" s="68">
        <v>0.43193230068062199</v>
      </c>
      <c r="Y163" s="67">
        <v>456330.667511284</v>
      </c>
      <c r="Z163" s="68">
        <v>1.12253929863716E-2</v>
      </c>
      <c r="AA163" s="68">
        <v>0.187111524366913</v>
      </c>
      <c r="AB163" s="67">
        <v>687148.62617784506</v>
      </c>
      <c r="AC163" s="68">
        <v>1.42418509085365E-2</v>
      </c>
      <c r="AD163" s="68">
        <v>0.26092055781482298</v>
      </c>
      <c r="AE163" s="67">
        <v>0</v>
      </c>
      <c r="AF163" s="69" t="s">
        <v>1047</v>
      </c>
      <c r="AG163" s="69" t="s">
        <v>1047</v>
      </c>
      <c r="AH163" s="69" t="s">
        <v>1047</v>
      </c>
      <c r="AI163" s="67">
        <v>50048.9271703673</v>
      </c>
      <c r="AJ163" s="69">
        <v>5.3394976503316302E-2</v>
      </c>
      <c r="AK163" s="69">
        <v>0.34179242126846698</v>
      </c>
      <c r="AL163" s="68">
        <v>1.2450373195804101</v>
      </c>
      <c r="AM163" s="67">
        <v>783.27463050455106</v>
      </c>
      <c r="AN163" s="68">
        <v>1.53607284170921</v>
      </c>
      <c r="AO163" s="68" t="s">
        <v>1047</v>
      </c>
      <c r="AP163" s="68">
        <v>144.16848114171199</v>
      </c>
      <c r="AQ163" s="67">
        <v>1590.37742839575</v>
      </c>
      <c r="AR163" s="68">
        <v>0.19724043239919201</v>
      </c>
      <c r="AS163" s="68" t="s">
        <v>1047</v>
      </c>
      <c r="AT163" s="68">
        <v>12.9548360805247</v>
      </c>
      <c r="AU163" s="67">
        <v>0</v>
      </c>
      <c r="AV163" s="68" t="s">
        <v>1047</v>
      </c>
      <c r="AW163" s="68" t="s">
        <v>1047</v>
      </c>
      <c r="AX163" s="68" t="s">
        <v>1047</v>
      </c>
      <c r="AY163" s="68"/>
      <c r="AZ163" s="68"/>
    </row>
    <row r="164" spans="1:52" ht="14.25" hidden="1" customHeight="1">
      <c r="A164" s="4">
        <v>159</v>
      </c>
      <c r="B164" s="4" t="s">
        <v>975</v>
      </c>
      <c r="C164" s="4" t="s">
        <v>976</v>
      </c>
      <c r="D164" s="4" t="s">
        <v>1048</v>
      </c>
      <c r="E164" s="4">
        <v>42.486566666666697</v>
      </c>
      <c r="F164" s="4">
        <v>3.1701999999999999</v>
      </c>
      <c r="G164" s="4" t="s">
        <v>1049</v>
      </c>
      <c r="H164" s="4">
        <v>42.478666666666697</v>
      </c>
      <c r="I164" s="4">
        <v>3.1695333333333302</v>
      </c>
      <c r="J164" s="4" t="s">
        <v>1044</v>
      </c>
      <c r="K164" s="4" t="s">
        <v>1045</v>
      </c>
      <c r="L164" s="65">
        <v>3</v>
      </c>
      <c r="M164" s="66">
        <v>2</v>
      </c>
      <c r="N164" s="65">
        <v>4</v>
      </c>
      <c r="O164" s="4" t="s">
        <v>1050</v>
      </c>
      <c r="P164" s="65">
        <v>17.5</v>
      </c>
      <c r="Q164" s="65">
        <v>17</v>
      </c>
      <c r="R164" s="65">
        <v>38</v>
      </c>
      <c r="S164" s="67">
        <v>6407078.94528466</v>
      </c>
      <c r="T164" s="68">
        <v>3.3648149093415199E-3</v>
      </c>
      <c r="U164" s="68">
        <v>4.9823889549041697E-2</v>
      </c>
      <c r="V164" s="67">
        <v>345969.59379206598</v>
      </c>
      <c r="W164" s="68">
        <v>1.9773454177683301E-2</v>
      </c>
      <c r="X164" s="68">
        <v>0.43193230068062199</v>
      </c>
      <c r="Y164" s="67">
        <v>456330.667511284</v>
      </c>
      <c r="Z164" s="68">
        <v>1.12253929863716E-2</v>
      </c>
      <c r="AA164" s="68">
        <v>0.187111524366913</v>
      </c>
      <c r="AB164" s="67">
        <v>687148.62617784506</v>
      </c>
      <c r="AC164" s="68">
        <v>1.42418509085365E-2</v>
      </c>
      <c r="AD164" s="68">
        <v>0.26092055781482298</v>
      </c>
      <c r="AE164" s="67">
        <v>0</v>
      </c>
      <c r="AF164" s="69" t="s">
        <v>1047</v>
      </c>
      <c r="AG164" s="69" t="s">
        <v>1047</v>
      </c>
      <c r="AH164" s="69" t="s">
        <v>1047</v>
      </c>
      <c r="AI164" s="67">
        <v>50048.9271703673</v>
      </c>
      <c r="AJ164" s="69">
        <v>5.3394976503316302E-2</v>
      </c>
      <c r="AK164" s="69">
        <v>0.34179242126846698</v>
      </c>
      <c r="AL164" s="68">
        <v>1.2450373195804101</v>
      </c>
      <c r="AM164" s="67">
        <v>783.27463050455106</v>
      </c>
      <c r="AN164" s="68">
        <v>1.53607284170921</v>
      </c>
      <c r="AO164" s="68" t="s">
        <v>1047</v>
      </c>
      <c r="AP164" s="68">
        <v>144.16848114171199</v>
      </c>
      <c r="AQ164" s="67">
        <v>1590.37742839575</v>
      </c>
      <c r="AR164" s="68">
        <v>0.19724043239919201</v>
      </c>
      <c r="AS164" s="68" t="s">
        <v>1047</v>
      </c>
      <c r="AT164" s="68">
        <v>12.9548360805247</v>
      </c>
      <c r="AU164" s="67">
        <v>0</v>
      </c>
      <c r="AV164" s="68" t="s">
        <v>1047</v>
      </c>
      <c r="AW164" s="68" t="s">
        <v>1047</v>
      </c>
      <c r="AX164" s="68" t="s">
        <v>1047</v>
      </c>
      <c r="AY164" s="68"/>
      <c r="AZ164" s="68"/>
    </row>
    <row r="165" spans="1:52" ht="14.25" hidden="1" customHeight="1">
      <c r="A165" s="4">
        <v>160</v>
      </c>
      <c r="B165" s="3" t="s">
        <v>979</v>
      </c>
      <c r="C165" s="3" t="s">
        <v>980</v>
      </c>
      <c r="D165" s="3" t="s">
        <v>1051</v>
      </c>
      <c r="E165" s="3">
        <v>42.487099999999998</v>
      </c>
      <c r="F165" s="3">
        <v>3.1700333333333299</v>
      </c>
      <c r="G165" s="3" t="s">
        <v>1052</v>
      </c>
      <c r="H165" s="3">
        <v>42.485883333333298</v>
      </c>
      <c r="I165" s="3">
        <v>3.1716500000000001</v>
      </c>
      <c r="J165" s="3" t="s">
        <v>1044</v>
      </c>
      <c r="K165" s="3" t="s">
        <v>1045</v>
      </c>
      <c r="L165" s="94">
        <v>3</v>
      </c>
      <c r="M165" s="95">
        <v>2</v>
      </c>
      <c r="N165" s="94">
        <v>4</v>
      </c>
      <c r="O165" s="3" t="s">
        <v>1053</v>
      </c>
      <c r="P165" s="94">
        <v>17.5</v>
      </c>
      <c r="Q165" s="94">
        <v>19</v>
      </c>
      <c r="R165" s="94">
        <v>37.6</v>
      </c>
      <c r="S165" s="96">
        <v>5843693.0873386702</v>
      </c>
      <c r="T165" s="97">
        <v>3.3773450244698202E-3</v>
      </c>
      <c r="U165" s="97">
        <v>4.9604054482103303E-2</v>
      </c>
      <c r="V165" s="96">
        <v>421945.52221078501</v>
      </c>
      <c r="W165" s="97">
        <v>2.1650499086180199E-2</v>
      </c>
      <c r="X165" s="97">
        <v>0.43355052228772401</v>
      </c>
      <c r="Y165" s="96">
        <v>504256.07728244498</v>
      </c>
      <c r="Z165" s="97">
        <v>1.22592436384086E-2</v>
      </c>
      <c r="AA165" s="97">
        <v>0.17721584445133901</v>
      </c>
      <c r="AB165" s="96">
        <v>797034.60289809201</v>
      </c>
      <c r="AC165" s="97">
        <v>1.5745817517222E-2</v>
      </c>
      <c r="AD165" s="97">
        <v>0.25928224221739599</v>
      </c>
      <c r="AE165" s="96">
        <v>0</v>
      </c>
      <c r="AF165" s="98" t="s">
        <v>1047</v>
      </c>
      <c r="AG165" s="98" t="s">
        <v>1047</v>
      </c>
      <c r="AH165" s="98" t="s">
        <v>1047</v>
      </c>
      <c r="AI165" s="96">
        <v>45799.570653082403</v>
      </c>
      <c r="AJ165" s="98">
        <v>5.0792452830188697E-2</v>
      </c>
      <c r="AK165" s="98">
        <v>0.20421721548238</v>
      </c>
      <c r="AL165" s="97">
        <v>0.91874999999999996</v>
      </c>
      <c r="AM165" s="96">
        <v>859.64696187200002</v>
      </c>
      <c r="AN165" s="97">
        <v>1.76905660377359</v>
      </c>
      <c r="AO165" s="97" t="s">
        <v>1047</v>
      </c>
      <c r="AP165" s="97">
        <v>135.88593750000001</v>
      </c>
      <c r="AQ165" s="96">
        <v>2062.0529469211101</v>
      </c>
      <c r="AR165" s="97">
        <v>0.25962264150943398</v>
      </c>
      <c r="AS165" s="97" t="s">
        <v>1047</v>
      </c>
      <c r="AT165" s="97">
        <v>12.6265625</v>
      </c>
      <c r="AU165" s="96">
        <v>0</v>
      </c>
      <c r="AV165" s="97" t="s">
        <v>1047</v>
      </c>
      <c r="AW165" s="97" t="s">
        <v>1047</v>
      </c>
      <c r="AX165" s="97" t="s">
        <v>1047</v>
      </c>
      <c r="AY165" s="97"/>
      <c r="AZ165" s="97"/>
    </row>
    <row r="166" spans="1:52" ht="14.25" hidden="1" customHeight="1">
      <c r="A166" s="4">
        <v>161</v>
      </c>
      <c r="B166" s="3" t="s">
        <v>983</v>
      </c>
      <c r="C166" s="3" t="s">
        <v>984</v>
      </c>
      <c r="D166" s="3" t="s">
        <v>1051</v>
      </c>
      <c r="E166" s="3">
        <v>42.487099999999998</v>
      </c>
      <c r="F166" s="3">
        <v>3.1700333333333299</v>
      </c>
      <c r="G166" s="3" t="s">
        <v>1052</v>
      </c>
      <c r="H166" s="3">
        <v>42.485883333333298</v>
      </c>
      <c r="I166" s="3">
        <v>3.1716500000000001</v>
      </c>
      <c r="J166" s="3" t="s">
        <v>1044</v>
      </c>
      <c r="K166" s="3" t="s">
        <v>1045</v>
      </c>
      <c r="L166" s="94">
        <v>3</v>
      </c>
      <c r="M166" s="95">
        <v>2</v>
      </c>
      <c r="N166" s="94">
        <v>4</v>
      </c>
      <c r="O166" s="3" t="s">
        <v>1053</v>
      </c>
      <c r="P166" s="94">
        <v>17.5</v>
      </c>
      <c r="Q166" s="94">
        <v>19</v>
      </c>
      <c r="R166" s="94">
        <v>37.6</v>
      </c>
      <c r="S166" s="96" t="s">
        <v>1047</v>
      </c>
      <c r="T166" s="97" t="s">
        <v>1047</v>
      </c>
      <c r="U166" s="97" t="s">
        <v>1047</v>
      </c>
      <c r="V166" s="96">
        <v>416719.45522210799</v>
      </c>
      <c r="W166" s="97">
        <v>2.1339323318826299E-2</v>
      </c>
      <c r="X166" s="97">
        <v>0.43023376086057102</v>
      </c>
      <c r="Y166" s="96">
        <v>499208.17166838201</v>
      </c>
      <c r="Z166" s="97">
        <v>1.2340306050821301E-2</v>
      </c>
      <c r="AA166" s="97">
        <v>0.177130740587505</v>
      </c>
      <c r="AB166" s="96">
        <v>786998.17879483697</v>
      </c>
      <c r="AC166" s="97">
        <v>1.5864102204127501E-2</v>
      </c>
      <c r="AD166" s="97">
        <v>0.25832643773272601</v>
      </c>
      <c r="AE166" s="96">
        <v>0</v>
      </c>
      <c r="AF166" s="98" t="s">
        <v>1047</v>
      </c>
      <c r="AG166" s="98" t="s">
        <v>1047</v>
      </c>
      <c r="AH166" s="98" t="s">
        <v>1047</v>
      </c>
      <c r="AI166" s="96">
        <v>45220.362891991703</v>
      </c>
      <c r="AJ166" s="98">
        <v>0.05</v>
      </c>
      <c r="AK166" s="98">
        <v>0.19781797301177101</v>
      </c>
      <c r="AL166" s="97">
        <v>0.91718750000000004</v>
      </c>
      <c r="AM166" s="96">
        <v>883.47512925864396</v>
      </c>
      <c r="AN166" s="97">
        <v>1.8943028485757101</v>
      </c>
      <c r="AO166" s="97" t="s">
        <v>1047</v>
      </c>
      <c r="AP166" s="97">
        <v>142.51406249999999</v>
      </c>
      <c r="AQ166" s="96">
        <v>2082.2152424021101</v>
      </c>
      <c r="AR166" s="97">
        <v>0.25787106446776598</v>
      </c>
      <c r="AS166" s="97" t="s">
        <v>1047</v>
      </c>
      <c r="AT166" s="97">
        <v>13.234375</v>
      </c>
      <c r="AU166" s="96">
        <v>0</v>
      </c>
      <c r="AV166" s="97" t="s">
        <v>1047</v>
      </c>
      <c r="AW166" s="97" t="s">
        <v>1047</v>
      </c>
      <c r="AX166" s="97" t="s">
        <v>1047</v>
      </c>
      <c r="AY166" s="97"/>
      <c r="AZ166" s="97"/>
    </row>
    <row r="167" spans="1:52" ht="14.25" hidden="1" customHeight="1">
      <c r="A167" s="4">
        <v>162</v>
      </c>
      <c r="B167" s="3" t="s">
        <v>987</v>
      </c>
      <c r="C167" s="3" t="s">
        <v>988</v>
      </c>
      <c r="D167" s="3" t="s">
        <v>1051</v>
      </c>
      <c r="E167" s="3">
        <v>42.487099999999998</v>
      </c>
      <c r="F167" s="3">
        <v>3.1700333333333299</v>
      </c>
      <c r="G167" s="3" t="s">
        <v>1052</v>
      </c>
      <c r="H167" s="3">
        <v>42.485883333333298</v>
      </c>
      <c r="I167" s="3">
        <v>3.1716500000000001</v>
      </c>
      <c r="J167" s="3" t="s">
        <v>1044</v>
      </c>
      <c r="K167" s="3" t="s">
        <v>1045</v>
      </c>
      <c r="L167" s="94">
        <v>3</v>
      </c>
      <c r="M167" s="95">
        <v>2</v>
      </c>
      <c r="N167" s="94">
        <v>4</v>
      </c>
      <c r="O167" s="3" t="s">
        <v>1053</v>
      </c>
      <c r="P167" s="94">
        <v>17.5</v>
      </c>
      <c r="Q167" s="94">
        <v>19</v>
      </c>
      <c r="R167" s="94">
        <v>37.6</v>
      </c>
      <c r="S167" s="96">
        <v>5938712.4871327896</v>
      </c>
      <c r="T167" s="97">
        <v>3.39386798493891E-3</v>
      </c>
      <c r="U167" s="97">
        <v>4.96207332490518E-2</v>
      </c>
      <c r="V167" s="96">
        <v>398725.15638609498</v>
      </c>
      <c r="W167" s="97">
        <v>2.2436807725078101E-2</v>
      </c>
      <c r="X167" s="97">
        <v>0.44181940910743001</v>
      </c>
      <c r="Y167" s="96">
        <v>477472.48396547599</v>
      </c>
      <c r="Z167" s="97">
        <v>1.23686452712298E-2</v>
      </c>
      <c r="AA167" s="97">
        <v>0.17555428630770001</v>
      </c>
      <c r="AB167" s="96">
        <v>759739.48847889795</v>
      </c>
      <c r="AC167" s="97">
        <v>1.60465776767964E-2</v>
      </c>
      <c r="AD167" s="97">
        <v>0.25941118438132799</v>
      </c>
      <c r="AE167" s="96">
        <v>0</v>
      </c>
      <c r="AF167" s="98">
        <v>1.23662396382818</v>
      </c>
      <c r="AG167" s="98">
        <v>4.2906105990783399</v>
      </c>
      <c r="AH167" s="98">
        <v>174.91520467836301</v>
      </c>
      <c r="AI167" s="96">
        <v>42007.226166700399</v>
      </c>
      <c r="AJ167" s="98">
        <v>4.9886963074604398E-2</v>
      </c>
      <c r="AK167" s="98">
        <v>0.21687788018433199</v>
      </c>
      <c r="AL167" s="97">
        <v>0.89912280701754399</v>
      </c>
      <c r="AM167" s="96">
        <v>854.14815401354304</v>
      </c>
      <c r="AN167" s="97">
        <v>2.0308967596081402</v>
      </c>
      <c r="AO167" s="97" t="s">
        <v>1047</v>
      </c>
      <c r="AP167" s="97">
        <v>129.26315789473699</v>
      </c>
      <c r="AQ167" s="96">
        <v>1757.7855787531901</v>
      </c>
      <c r="AR167" s="97">
        <v>0.26224566691786</v>
      </c>
      <c r="AS167" s="97" t="s">
        <v>1047</v>
      </c>
      <c r="AT167" s="97">
        <v>11.922514619883</v>
      </c>
      <c r="AU167" s="96">
        <v>0</v>
      </c>
      <c r="AV167" s="97" t="s">
        <v>1047</v>
      </c>
      <c r="AW167" s="97" t="s">
        <v>1047</v>
      </c>
      <c r="AX167" s="97" t="s">
        <v>1047</v>
      </c>
      <c r="AY167" s="97"/>
      <c r="AZ167" s="97"/>
    </row>
    <row r="168" spans="1:52" ht="14.25" hidden="1" customHeight="1">
      <c r="A168" s="4">
        <v>163</v>
      </c>
      <c r="B168" s="4" t="s">
        <v>991</v>
      </c>
      <c r="C168" s="4" t="s">
        <v>992</v>
      </c>
      <c r="D168" s="4" t="s">
        <v>1051</v>
      </c>
      <c r="E168" s="4">
        <v>42.487099999999998</v>
      </c>
      <c r="F168" s="4">
        <v>3.1700333333333299</v>
      </c>
      <c r="G168" s="4" t="s">
        <v>1052</v>
      </c>
      <c r="H168" s="4">
        <v>42.485883333333298</v>
      </c>
      <c r="I168" s="4">
        <v>3.1716500000000001</v>
      </c>
      <c r="J168" s="4" t="s">
        <v>1044</v>
      </c>
      <c r="K168" s="4" t="s">
        <v>1045</v>
      </c>
      <c r="L168" s="65">
        <v>3</v>
      </c>
      <c r="M168" s="66">
        <v>2</v>
      </c>
      <c r="N168" s="65">
        <v>4</v>
      </c>
      <c r="O168" s="4" t="s">
        <v>1053</v>
      </c>
      <c r="P168" s="65">
        <v>17.5</v>
      </c>
      <c r="Q168" s="65">
        <v>19</v>
      </c>
      <c r="R168" s="65">
        <v>37.6</v>
      </c>
      <c r="S168" s="67">
        <v>5891202.7872357303</v>
      </c>
      <c r="T168" s="68">
        <v>3.3856065047043601E-3</v>
      </c>
      <c r="U168" s="68">
        <v>4.9612393865577503E-2</v>
      </c>
      <c r="V168" s="67">
        <v>412463.37793966301</v>
      </c>
      <c r="W168" s="68">
        <v>2.1808876710028201E-2</v>
      </c>
      <c r="X168" s="68">
        <v>0.43520123075190797</v>
      </c>
      <c r="Y168" s="67">
        <v>493645.57763876801</v>
      </c>
      <c r="Z168" s="68">
        <v>1.2322731653486499E-2</v>
      </c>
      <c r="AA168" s="68">
        <v>0.176633623782182</v>
      </c>
      <c r="AB168" s="67">
        <v>781257.42339060898</v>
      </c>
      <c r="AC168" s="68">
        <v>1.5885499132715301E-2</v>
      </c>
      <c r="AD168" s="68">
        <v>0.25900662144381698</v>
      </c>
      <c r="AE168" s="67">
        <v>0</v>
      </c>
      <c r="AF168" s="69">
        <v>1.23662396382818</v>
      </c>
      <c r="AG168" s="69">
        <v>4.2906105990783399</v>
      </c>
      <c r="AH168" s="69">
        <v>174.91520467836301</v>
      </c>
      <c r="AI168" s="67">
        <v>44342.386570591501</v>
      </c>
      <c r="AJ168" s="69">
        <v>5.0226471968264401E-2</v>
      </c>
      <c r="AK168" s="69">
        <v>0.206304356226161</v>
      </c>
      <c r="AL168" s="68">
        <v>0.911686769005848</v>
      </c>
      <c r="AM168" s="67">
        <v>865.75674838139503</v>
      </c>
      <c r="AN168" s="68">
        <v>1.8980854039858099</v>
      </c>
      <c r="AO168" s="68" t="s">
        <v>1047</v>
      </c>
      <c r="AP168" s="68">
        <v>135.887719298246</v>
      </c>
      <c r="AQ168" s="67">
        <v>1967.3512560254701</v>
      </c>
      <c r="AR168" s="68">
        <v>0.259913124298353</v>
      </c>
      <c r="AS168" s="68" t="s">
        <v>1047</v>
      </c>
      <c r="AT168" s="68">
        <v>12.594484039960999</v>
      </c>
      <c r="AU168" s="67">
        <v>0</v>
      </c>
      <c r="AV168" s="68" t="s">
        <v>1047</v>
      </c>
      <c r="AW168" s="68" t="s">
        <v>1047</v>
      </c>
      <c r="AX168" s="68" t="s">
        <v>1047</v>
      </c>
      <c r="AY168" s="68"/>
      <c r="AZ168" s="68"/>
    </row>
    <row r="169" spans="1:52" ht="14.25" hidden="1" customHeight="1">
      <c r="A169" s="4">
        <v>164</v>
      </c>
      <c r="B169" s="4" t="s">
        <v>995</v>
      </c>
      <c r="C169" s="4" t="s">
        <v>996</v>
      </c>
      <c r="D169" s="4" t="s">
        <v>1051</v>
      </c>
      <c r="E169" s="4">
        <v>42.487099999999998</v>
      </c>
      <c r="F169" s="4">
        <v>3.1700333333333299</v>
      </c>
      <c r="G169" s="4" t="s">
        <v>1052</v>
      </c>
      <c r="H169" s="4">
        <v>42.485883333333298</v>
      </c>
      <c r="I169" s="4">
        <v>3.1716500000000001</v>
      </c>
      <c r="J169" s="4" t="s">
        <v>1044</v>
      </c>
      <c r="K169" s="4" t="s">
        <v>1045</v>
      </c>
      <c r="L169" s="65">
        <v>3</v>
      </c>
      <c r="M169" s="66">
        <v>2</v>
      </c>
      <c r="N169" s="65">
        <v>4</v>
      </c>
      <c r="O169" s="4" t="s">
        <v>1053</v>
      </c>
      <c r="P169" s="65">
        <v>17.5</v>
      </c>
      <c r="Q169" s="65">
        <v>19</v>
      </c>
      <c r="R169" s="65">
        <v>37.6</v>
      </c>
      <c r="S169" s="67">
        <v>5891202.7872357303</v>
      </c>
      <c r="T169" s="68">
        <v>3.3856065047043601E-3</v>
      </c>
      <c r="U169" s="68">
        <v>4.9612393865577503E-2</v>
      </c>
      <c r="V169" s="67">
        <v>412463.37793966301</v>
      </c>
      <c r="W169" s="68">
        <v>2.1808876710028201E-2</v>
      </c>
      <c r="X169" s="68">
        <v>0.43520123075190797</v>
      </c>
      <c r="Y169" s="67">
        <v>493645.57763876801</v>
      </c>
      <c r="Z169" s="68">
        <v>1.2322731653486499E-2</v>
      </c>
      <c r="AA169" s="68">
        <v>0.176633623782182</v>
      </c>
      <c r="AB169" s="67">
        <v>781257.42339060898</v>
      </c>
      <c r="AC169" s="68">
        <v>1.5885499132715301E-2</v>
      </c>
      <c r="AD169" s="68">
        <v>0.25900662144381698</v>
      </c>
      <c r="AE169" s="67">
        <v>0</v>
      </c>
      <c r="AF169" s="69">
        <v>1.23662396382818</v>
      </c>
      <c r="AG169" s="69">
        <v>4.2906105990783399</v>
      </c>
      <c r="AH169" s="69">
        <v>174.91520467836301</v>
      </c>
      <c r="AI169" s="67">
        <v>44342.386570591501</v>
      </c>
      <c r="AJ169" s="69">
        <v>5.0226471968264401E-2</v>
      </c>
      <c r="AK169" s="69">
        <v>0.206304356226161</v>
      </c>
      <c r="AL169" s="68">
        <v>0.911686769005848</v>
      </c>
      <c r="AM169" s="67">
        <v>865.75674838139503</v>
      </c>
      <c r="AN169" s="68">
        <v>1.8980854039858099</v>
      </c>
      <c r="AO169" s="68" t="s">
        <v>1047</v>
      </c>
      <c r="AP169" s="68">
        <v>135.887719298246</v>
      </c>
      <c r="AQ169" s="67">
        <v>1967.3512560254701</v>
      </c>
      <c r="AR169" s="68">
        <v>0.259913124298353</v>
      </c>
      <c r="AS169" s="68" t="s">
        <v>1047</v>
      </c>
      <c r="AT169" s="68">
        <v>12.594484039960999</v>
      </c>
      <c r="AU169" s="67">
        <v>0</v>
      </c>
      <c r="AV169" s="68" t="s">
        <v>1047</v>
      </c>
      <c r="AW169" s="68" t="s">
        <v>1047</v>
      </c>
      <c r="AX169" s="68" t="s">
        <v>1047</v>
      </c>
      <c r="AY169" s="68"/>
      <c r="AZ169" s="68"/>
    </row>
    <row r="170" spans="1:52" ht="14.25" hidden="1" customHeight="1">
      <c r="A170" s="4">
        <v>165</v>
      </c>
      <c r="B170" s="4" t="s">
        <v>999</v>
      </c>
      <c r="C170" s="4" t="s">
        <v>1000</v>
      </c>
      <c r="D170" s="4" t="s">
        <v>1051</v>
      </c>
      <c r="E170" s="4">
        <v>42.487099999999998</v>
      </c>
      <c r="F170" s="4">
        <v>3.1700333333333299</v>
      </c>
      <c r="G170" s="4" t="s">
        <v>1052</v>
      </c>
      <c r="H170" s="4">
        <v>42.485883333333298</v>
      </c>
      <c r="I170" s="4">
        <v>3.1716500000000001</v>
      </c>
      <c r="J170" s="4" t="s">
        <v>1054</v>
      </c>
      <c r="K170" s="4" t="s">
        <v>1045</v>
      </c>
      <c r="L170" s="65">
        <v>3</v>
      </c>
      <c r="M170" s="66">
        <v>2</v>
      </c>
      <c r="N170" s="65">
        <v>4</v>
      </c>
      <c r="O170" s="4" t="s">
        <v>1053</v>
      </c>
      <c r="P170" s="65">
        <v>17.5</v>
      </c>
      <c r="Q170" s="65">
        <v>19</v>
      </c>
      <c r="R170" s="65">
        <v>37.6</v>
      </c>
      <c r="S170" s="67">
        <v>5891202.7872357303</v>
      </c>
      <c r="T170" s="68">
        <v>3.3856065047043601E-3</v>
      </c>
      <c r="U170" s="68">
        <v>4.9612393865577503E-2</v>
      </c>
      <c r="V170" s="67">
        <v>412463.37793966301</v>
      </c>
      <c r="W170" s="68">
        <v>2.1808876710028201E-2</v>
      </c>
      <c r="X170" s="68">
        <v>0.43520123075190797</v>
      </c>
      <c r="Y170" s="67">
        <v>493645.57763876801</v>
      </c>
      <c r="Z170" s="68">
        <v>1.2322731653486499E-2</v>
      </c>
      <c r="AA170" s="68">
        <v>0.176633623782182</v>
      </c>
      <c r="AB170" s="67">
        <v>781257.42339060898</v>
      </c>
      <c r="AC170" s="68">
        <v>1.5885499132715301E-2</v>
      </c>
      <c r="AD170" s="68">
        <v>0.25900662144381698</v>
      </c>
      <c r="AE170" s="67">
        <v>0</v>
      </c>
      <c r="AF170" s="69">
        <v>1.23662396382818</v>
      </c>
      <c r="AG170" s="69">
        <v>4.2906105990783399</v>
      </c>
      <c r="AH170" s="69">
        <v>174.91520467836301</v>
      </c>
      <c r="AI170" s="67">
        <v>44342.386570591501</v>
      </c>
      <c r="AJ170" s="69">
        <v>5.0226471968264401E-2</v>
      </c>
      <c r="AK170" s="69">
        <v>0.206304356226161</v>
      </c>
      <c r="AL170" s="68">
        <v>0.911686769005848</v>
      </c>
      <c r="AM170" s="67">
        <v>865.75674838139503</v>
      </c>
      <c r="AN170" s="68">
        <v>1.8980854039858099</v>
      </c>
      <c r="AO170" s="68" t="s">
        <v>1047</v>
      </c>
      <c r="AP170" s="68">
        <v>135.887719298246</v>
      </c>
      <c r="AQ170" s="67">
        <v>1967.3512560254701</v>
      </c>
      <c r="AR170" s="68">
        <v>0.259913124298353</v>
      </c>
      <c r="AS170" s="68" t="s">
        <v>1047</v>
      </c>
      <c r="AT170" s="68">
        <v>12.594484039960999</v>
      </c>
      <c r="AU170" s="67">
        <v>0</v>
      </c>
      <c r="AV170" s="68" t="s">
        <v>1047</v>
      </c>
      <c r="AW170" s="68" t="s">
        <v>1047</v>
      </c>
      <c r="AX170" s="68" t="s">
        <v>1047</v>
      </c>
      <c r="AY170" s="68"/>
      <c r="AZ170" s="68"/>
    </row>
    <row r="171" spans="1:52" ht="14.25" customHeight="1">
      <c r="A171" s="4"/>
      <c r="B171" s="4"/>
      <c r="C171" s="4"/>
      <c r="D171" s="4"/>
      <c r="E171" s="4"/>
      <c r="F171" s="4"/>
      <c r="G171" s="4"/>
      <c r="H171" s="4"/>
      <c r="I171" s="4"/>
      <c r="J171" s="4"/>
      <c r="K171" s="4"/>
      <c r="L171" s="65"/>
      <c r="M171" s="65"/>
      <c r="N171" s="65"/>
      <c r="O171" s="4"/>
      <c r="P171" s="65"/>
      <c r="Q171" s="65"/>
      <c r="R171" s="65"/>
      <c r="S171" s="99"/>
      <c r="T171" s="65"/>
      <c r="U171" s="65"/>
      <c r="V171" s="99"/>
      <c r="W171" s="65"/>
      <c r="X171" s="65"/>
      <c r="Y171" s="99"/>
      <c r="Z171" s="65"/>
      <c r="AA171" s="65"/>
      <c r="AB171" s="99"/>
      <c r="AC171" s="65"/>
      <c r="AD171" s="65"/>
      <c r="AE171" s="99"/>
      <c r="AF171" s="100"/>
      <c r="AG171" s="100"/>
      <c r="AH171" s="100"/>
      <c r="AI171" s="99"/>
      <c r="AJ171" s="100"/>
      <c r="AK171" s="100"/>
      <c r="AL171" s="65"/>
      <c r="AM171" s="99"/>
      <c r="AN171" s="65"/>
      <c r="AO171" s="65"/>
      <c r="AP171" s="65"/>
      <c r="AQ171" s="99"/>
      <c r="AR171" s="65"/>
      <c r="AS171" s="65"/>
      <c r="AT171" s="65"/>
      <c r="AU171" s="99"/>
      <c r="AV171" s="65"/>
      <c r="AW171" s="65"/>
      <c r="AX171" s="65"/>
      <c r="AY171" s="65"/>
      <c r="AZ171" s="65"/>
    </row>
    <row r="172" spans="1:52" ht="14.25" customHeight="1">
      <c r="A172" s="4"/>
      <c r="B172" s="4"/>
      <c r="C172" s="4"/>
      <c r="D172" s="4"/>
      <c r="E172" s="4"/>
      <c r="F172" s="4"/>
      <c r="G172" s="4"/>
      <c r="H172" s="4"/>
      <c r="I172" s="4"/>
      <c r="J172" s="4"/>
      <c r="K172" s="4"/>
      <c r="L172" s="65"/>
      <c r="M172" s="65"/>
      <c r="N172" s="65"/>
      <c r="O172" s="4"/>
      <c r="P172" s="65"/>
      <c r="Q172" s="65"/>
      <c r="R172" s="65"/>
      <c r="S172" s="67">
        <f t="shared" ref="S172:AN172" si="1">AVERAGE(S153:S155)</f>
        <v>5435505.5823897365</v>
      </c>
      <c r="T172" s="68">
        <f t="shared" si="1"/>
        <v>3.3671069153809806E-3</v>
      </c>
      <c r="U172" s="68">
        <f t="shared" si="1"/>
        <v>4.8391317403187896E-2</v>
      </c>
      <c r="V172" s="67">
        <f t="shared" si="1"/>
        <v>363726.34412859264</v>
      </c>
      <c r="W172" s="68">
        <f t="shared" si="1"/>
        <v>2.2096053935912366E-2</v>
      </c>
      <c r="X172" s="68">
        <f t="shared" si="1"/>
        <v>0.43001007886186932</v>
      </c>
      <c r="Y172" s="67">
        <f t="shared" si="1"/>
        <v>427547.70765698003</v>
      </c>
      <c r="Z172" s="68">
        <f t="shared" si="1"/>
        <v>1.2822305813755999E-2</v>
      </c>
      <c r="AA172" s="68">
        <f t="shared" si="1"/>
        <v>0.18268621854501732</v>
      </c>
      <c r="AB172" s="67">
        <f t="shared" si="1"/>
        <v>667075.77797133569</v>
      </c>
      <c r="AC172" s="68">
        <f t="shared" si="1"/>
        <v>1.6181665739287063E-2</v>
      </c>
      <c r="AD172" s="68">
        <f t="shared" si="1"/>
        <v>0.26254366349130931</v>
      </c>
      <c r="AE172" s="67">
        <f t="shared" si="1"/>
        <v>3.6658719056375233</v>
      </c>
      <c r="AF172" s="69">
        <f t="shared" si="1"/>
        <v>9.7618033120288548</v>
      </c>
      <c r="AG172" s="69">
        <f t="shared" si="1"/>
        <v>4.2321004846497052</v>
      </c>
      <c r="AH172" s="69">
        <f t="shared" si="1"/>
        <v>190.7113033109635</v>
      </c>
      <c r="AI172" s="67">
        <f t="shared" si="1"/>
        <v>63759.899076102534</v>
      </c>
      <c r="AJ172" s="69">
        <f t="shared" si="1"/>
        <v>6.6531724041406198E-2</v>
      </c>
      <c r="AK172" s="69">
        <f t="shared" si="1"/>
        <v>0.5981616134659471</v>
      </c>
      <c r="AL172" s="68">
        <f t="shared" si="1"/>
        <v>1.6130311591624567</v>
      </c>
      <c r="AM172" s="67">
        <f t="shared" si="1"/>
        <v>983.06464936179361</v>
      </c>
      <c r="AN172" s="68">
        <f t="shared" si="1"/>
        <v>1.9003820443086834</v>
      </c>
      <c r="AO172" s="101" t="s">
        <v>1047</v>
      </c>
      <c r="AP172" s="68">
        <f t="shared" ref="AP172:AR172" si="2">AVERAGE(AP153:AP155)</f>
        <v>155.85426461629834</v>
      </c>
      <c r="AQ172" s="67">
        <f t="shared" si="2"/>
        <v>1617.2604890370867</v>
      </c>
      <c r="AR172" s="68">
        <f t="shared" si="2"/>
        <v>0.24289732608619399</v>
      </c>
      <c r="AS172" s="101" t="s">
        <v>1047</v>
      </c>
      <c r="AT172" s="68">
        <f t="shared" ref="AT172:AU172" si="3">AVERAGE(AT153:AT155)</f>
        <v>14.879698526874899</v>
      </c>
      <c r="AU172" s="67">
        <f t="shared" si="3"/>
        <v>0</v>
      </c>
      <c r="AV172" s="101" t="s">
        <v>1047</v>
      </c>
      <c r="AW172" s="101" t="s">
        <v>1047</v>
      </c>
      <c r="AX172" s="101" t="s">
        <v>1047</v>
      </c>
      <c r="AY172" s="65"/>
      <c r="AZ172" s="65"/>
    </row>
    <row r="173" spans="1:52" ht="14.25" customHeight="1">
      <c r="A173" s="4"/>
      <c r="B173" s="4"/>
      <c r="C173" s="4"/>
      <c r="D173" s="4"/>
      <c r="E173" s="4"/>
      <c r="F173" s="4"/>
      <c r="G173" s="4"/>
      <c r="H173" s="4"/>
      <c r="I173" s="4"/>
      <c r="J173" s="4"/>
      <c r="K173" s="4"/>
      <c r="L173" s="94"/>
      <c r="M173" s="65"/>
      <c r="N173" s="102"/>
      <c r="O173" s="103"/>
      <c r="P173" s="65"/>
      <c r="Q173" s="65"/>
      <c r="R173" s="94"/>
      <c r="S173" s="67">
        <f t="shared" ref="S173:AE173" si="4">AVERAGE(S159:S161)</f>
        <v>6407078.9452846637</v>
      </c>
      <c r="T173" s="68">
        <f t="shared" si="4"/>
        <v>3.3648149093415194E-3</v>
      </c>
      <c r="U173" s="68">
        <f t="shared" si="4"/>
        <v>4.9823889549041663E-2</v>
      </c>
      <c r="V173" s="67">
        <f t="shared" si="4"/>
        <v>345969.59379206598</v>
      </c>
      <c r="W173" s="68">
        <f t="shared" si="4"/>
        <v>1.9773454177683333E-2</v>
      </c>
      <c r="X173" s="68">
        <f t="shared" si="4"/>
        <v>0.43193230068062199</v>
      </c>
      <c r="Y173" s="67">
        <f t="shared" si="4"/>
        <v>456330.66751128371</v>
      </c>
      <c r="Z173" s="68">
        <f t="shared" si="4"/>
        <v>1.1225392986371601E-2</v>
      </c>
      <c r="AA173" s="68">
        <f t="shared" si="4"/>
        <v>0.18711152436691303</v>
      </c>
      <c r="AB173" s="67">
        <f t="shared" si="4"/>
        <v>687148.62617784459</v>
      </c>
      <c r="AC173" s="68">
        <f t="shared" si="4"/>
        <v>1.4241850908536502E-2</v>
      </c>
      <c r="AD173" s="68">
        <f t="shared" si="4"/>
        <v>0.26092055781482298</v>
      </c>
      <c r="AE173" s="67">
        <f t="shared" si="4"/>
        <v>0</v>
      </c>
      <c r="AF173" s="104" t="s">
        <v>1047</v>
      </c>
      <c r="AG173" s="104" t="s">
        <v>1047</v>
      </c>
      <c r="AH173" s="104" t="s">
        <v>1047</v>
      </c>
      <c r="AI173" s="67">
        <f t="shared" ref="AI173:AN173" si="5">AVERAGE(AI159:AI161)</f>
        <v>50048.927170367271</v>
      </c>
      <c r="AJ173" s="69">
        <f t="shared" si="5"/>
        <v>5.339497650331626E-2</v>
      </c>
      <c r="AK173" s="69">
        <f t="shared" si="5"/>
        <v>0.34179242126846665</v>
      </c>
      <c r="AL173" s="68">
        <f t="shared" si="5"/>
        <v>1.2450373195804134</v>
      </c>
      <c r="AM173" s="67">
        <f t="shared" si="5"/>
        <v>783.27463050455128</v>
      </c>
      <c r="AN173" s="68">
        <f t="shared" si="5"/>
        <v>1.5360728417092133</v>
      </c>
      <c r="AO173" s="101" t="s">
        <v>1047</v>
      </c>
      <c r="AP173" s="68">
        <f t="shared" ref="AP173:AR173" si="6">AVERAGE(AP159:AP161)</f>
        <v>144.16848114171233</v>
      </c>
      <c r="AQ173" s="67">
        <f t="shared" si="6"/>
        <v>1590.3774283957434</v>
      </c>
      <c r="AR173" s="68">
        <f t="shared" si="6"/>
        <v>0.19724043239919165</v>
      </c>
      <c r="AS173" s="101" t="s">
        <v>1047</v>
      </c>
      <c r="AT173" s="68">
        <f t="shared" ref="AT173:AU173" si="7">AVERAGE(AT159:AT161)</f>
        <v>12.954836080524666</v>
      </c>
      <c r="AU173" s="67">
        <f t="shared" si="7"/>
        <v>0</v>
      </c>
      <c r="AV173" s="101" t="s">
        <v>1047</v>
      </c>
      <c r="AW173" s="101" t="s">
        <v>1047</v>
      </c>
      <c r="AX173" s="101" t="s">
        <v>1047</v>
      </c>
      <c r="AY173" s="65"/>
      <c r="AZ173" s="65"/>
    </row>
    <row r="174" spans="1:52" ht="14.25" customHeight="1">
      <c r="A174" s="4"/>
      <c r="B174" s="4"/>
      <c r="C174" s="4"/>
      <c r="D174" s="4"/>
      <c r="E174" s="4"/>
      <c r="F174" s="4"/>
      <c r="G174" s="4"/>
      <c r="H174" s="4"/>
      <c r="I174" s="4"/>
      <c r="J174" s="4"/>
      <c r="K174" s="4"/>
      <c r="L174" s="65"/>
      <c r="M174" s="65"/>
      <c r="N174" s="65"/>
      <c r="O174" s="4"/>
      <c r="P174" s="65"/>
      <c r="Q174" s="65"/>
      <c r="R174" s="65"/>
      <c r="S174" s="67">
        <f t="shared" ref="S174:AN174" si="8">AVERAGE(S165:S167)</f>
        <v>5891202.7872357294</v>
      </c>
      <c r="T174" s="68">
        <f t="shared" si="8"/>
        <v>3.3856065047043653E-3</v>
      </c>
      <c r="U174" s="68">
        <f t="shared" si="8"/>
        <v>4.9612393865577552E-2</v>
      </c>
      <c r="V174" s="67">
        <f t="shared" si="8"/>
        <v>412463.37793966266</v>
      </c>
      <c r="W174" s="68">
        <f t="shared" si="8"/>
        <v>2.1808876710028197E-2</v>
      </c>
      <c r="X174" s="68">
        <f t="shared" si="8"/>
        <v>0.43520123075190836</v>
      </c>
      <c r="Y174" s="67">
        <f t="shared" si="8"/>
        <v>493645.57763876766</v>
      </c>
      <c r="Z174" s="68">
        <f t="shared" si="8"/>
        <v>1.2322731653486567E-2</v>
      </c>
      <c r="AA174" s="68">
        <f t="shared" si="8"/>
        <v>0.17663362378218131</v>
      </c>
      <c r="AB174" s="67">
        <f t="shared" si="8"/>
        <v>781257.4233906091</v>
      </c>
      <c r="AC174" s="68">
        <f t="shared" si="8"/>
        <v>1.5885499132715298E-2</v>
      </c>
      <c r="AD174" s="68">
        <f t="shared" si="8"/>
        <v>0.2590066214438167</v>
      </c>
      <c r="AE174" s="67">
        <f t="shared" si="8"/>
        <v>0</v>
      </c>
      <c r="AF174" s="69">
        <f t="shared" si="8"/>
        <v>1.23662396382818</v>
      </c>
      <c r="AG174" s="69">
        <f t="shared" si="8"/>
        <v>4.2906105990783399</v>
      </c>
      <c r="AH174" s="69">
        <f t="shared" si="8"/>
        <v>174.91520467836301</v>
      </c>
      <c r="AI174" s="67">
        <f t="shared" si="8"/>
        <v>44342.386570591501</v>
      </c>
      <c r="AJ174" s="69">
        <f t="shared" si="8"/>
        <v>5.0226471968264373E-2</v>
      </c>
      <c r="AK174" s="69">
        <f t="shared" si="8"/>
        <v>0.20630435622616097</v>
      </c>
      <c r="AL174" s="68">
        <f t="shared" si="8"/>
        <v>0.911686769005848</v>
      </c>
      <c r="AM174" s="67">
        <f t="shared" si="8"/>
        <v>865.75674838139582</v>
      </c>
      <c r="AN174" s="68">
        <f t="shared" si="8"/>
        <v>1.8980854039858135</v>
      </c>
      <c r="AO174" s="101" t="s">
        <v>1047</v>
      </c>
      <c r="AP174" s="68">
        <f t="shared" ref="AP174:AR174" si="9">AVERAGE(AP165:AP167)</f>
        <v>135.88771929824566</v>
      </c>
      <c r="AQ174" s="67">
        <f t="shared" si="9"/>
        <v>1967.3512560254701</v>
      </c>
      <c r="AR174" s="68">
        <f t="shared" si="9"/>
        <v>0.25991312429835334</v>
      </c>
      <c r="AS174" s="101" t="s">
        <v>1047</v>
      </c>
      <c r="AT174" s="68">
        <f t="shared" ref="AT174:AU174" si="10">AVERAGE(AT165:AT167)</f>
        <v>12.594484039960998</v>
      </c>
      <c r="AU174" s="67">
        <f t="shared" si="10"/>
        <v>0</v>
      </c>
      <c r="AV174" s="101" t="s">
        <v>1047</v>
      </c>
      <c r="AW174" s="101" t="s">
        <v>1047</v>
      </c>
      <c r="AX174" s="101" t="s">
        <v>1047</v>
      </c>
      <c r="AY174" s="65"/>
      <c r="AZ174" s="65"/>
    </row>
    <row r="175" spans="1:52" ht="14.25" customHeight="1"/>
    <row r="176" spans="1:52" ht="14.25" customHeight="1"/>
    <row r="177" ht="14.2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5:R170">
    <filterColumn colId="3">
      <filters>
        <filter val="2017-05-30T07:46Z00"/>
      </filters>
    </filterColumn>
  </autoFilter>
  <pageMargins left="0.74791666666666701" right="0.74791666666666701" top="0.98402777777777795" bottom="0.9840277777777779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A1000"/>
  <sheetViews>
    <sheetView workbookViewId="0"/>
  </sheetViews>
  <sheetFormatPr defaultColWidth="14.44140625" defaultRowHeight="15" customHeight="1"/>
  <cols>
    <col min="1" max="1" width="12" customWidth="1"/>
    <col min="2" max="2" width="21.109375" customWidth="1"/>
    <col min="3" max="4" width="9.6640625" customWidth="1"/>
    <col min="5" max="5" width="15.44140625" customWidth="1"/>
    <col min="6" max="8" width="9.6640625" customWidth="1"/>
    <col min="9" max="9" width="22.44140625" customWidth="1"/>
    <col min="10" max="10" width="9.6640625" customWidth="1"/>
    <col min="11" max="11" width="17.109375" customWidth="1"/>
    <col min="12" max="12" width="13.44140625" customWidth="1"/>
    <col min="13" max="16" width="18.88671875" customWidth="1"/>
    <col min="17" max="17" width="18.5546875" customWidth="1"/>
    <col min="18" max="19" width="13.44140625" customWidth="1"/>
    <col min="20" max="20" width="18.5546875" customWidth="1"/>
    <col min="21" max="22" width="13.44140625" customWidth="1"/>
    <col min="23" max="24" width="11.6640625" customWidth="1"/>
    <col min="25" max="27" width="12.5546875" customWidth="1"/>
  </cols>
  <sheetData>
    <row r="1" spans="1:27" ht="14.25" customHeight="1">
      <c r="A1" s="3" t="s">
        <v>19</v>
      </c>
      <c r="B1" s="3" t="s">
        <v>20</v>
      </c>
      <c r="C1" s="40" t="s">
        <v>1055</v>
      </c>
      <c r="D1" s="40" t="s">
        <v>1055</v>
      </c>
      <c r="E1" s="40" t="s">
        <v>1055</v>
      </c>
      <c r="F1" s="40" t="s">
        <v>1055</v>
      </c>
      <c r="G1" s="40" t="s">
        <v>1055</v>
      </c>
      <c r="H1" s="40" t="s">
        <v>1055</v>
      </c>
      <c r="I1" s="40" t="s">
        <v>1055</v>
      </c>
      <c r="J1" s="40" t="s">
        <v>1055</v>
      </c>
      <c r="K1" s="105" t="s">
        <v>1056</v>
      </c>
      <c r="L1" s="106" t="s">
        <v>1057</v>
      </c>
      <c r="M1" s="106" t="s">
        <v>1058</v>
      </c>
      <c r="N1" s="3" t="s">
        <v>1059</v>
      </c>
      <c r="O1" s="107" t="s">
        <v>1060</v>
      </c>
      <c r="P1" s="107" t="s">
        <v>1061</v>
      </c>
      <c r="Q1" s="3" t="s">
        <v>1062</v>
      </c>
      <c r="R1" s="3" t="s">
        <v>1062</v>
      </c>
      <c r="S1" s="106" t="s">
        <v>1062</v>
      </c>
      <c r="T1" s="3" t="s">
        <v>1062</v>
      </c>
      <c r="U1" s="3" t="s">
        <v>1062</v>
      </c>
      <c r="V1" s="106" t="s">
        <v>1062</v>
      </c>
      <c r="W1" s="4"/>
      <c r="X1" s="4"/>
    </row>
    <row r="2" spans="1:27" ht="14.25" customHeight="1">
      <c r="A2" s="3" t="s">
        <v>35</v>
      </c>
      <c r="B2" s="3" t="s">
        <v>36</v>
      </c>
      <c r="C2" s="40" t="s">
        <v>36</v>
      </c>
      <c r="D2" s="40" t="s">
        <v>36</v>
      </c>
      <c r="E2" s="40" t="s">
        <v>36</v>
      </c>
      <c r="F2" s="40" t="s">
        <v>36</v>
      </c>
      <c r="G2" s="40" t="s">
        <v>36</v>
      </c>
      <c r="H2" s="40" t="s">
        <v>36</v>
      </c>
      <c r="I2" s="40" t="s">
        <v>36</v>
      </c>
      <c r="J2" s="40" t="s">
        <v>36</v>
      </c>
      <c r="K2" s="108" t="s">
        <v>36</v>
      </c>
      <c r="L2" s="106" t="s">
        <v>1063</v>
      </c>
      <c r="M2" s="106" t="s">
        <v>1063</v>
      </c>
      <c r="N2" s="3" t="s">
        <v>1064</v>
      </c>
      <c r="O2" s="3" t="s">
        <v>1064</v>
      </c>
      <c r="P2" s="107" t="s">
        <v>1063</v>
      </c>
      <c r="Q2" s="3" t="s">
        <v>1063</v>
      </c>
      <c r="R2" s="3" t="s">
        <v>1063</v>
      </c>
      <c r="S2" s="106" t="s">
        <v>1063</v>
      </c>
      <c r="T2" s="3" t="s">
        <v>1063</v>
      </c>
      <c r="U2" s="3" t="s">
        <v>1063</v>
      </c>
      <c r="V2" s="106" t="s">
        <v>1063</v>
      </c>
      <c r="W2" s="4"/>
      <c r="X2" s="4"/>
    </row>
    <row r="3" spans="1:27" ht="14.25" customHeight="1">
      <c r="A3" s="109" t="s">
        <v>38</v>
      </c>
      <c r="B3" s="109" t="s">
        <v>1026</v>
      </c>
      <c r="C3" s="110" t="s">
        <v>1065</v>
      </c>
      <c r="D3" s="110" t="s">
        <v>1065</v>
      </c>
      <c r="E3" s="110" t="s">
        <v>1065</v>
      </c>
      <c r="F3" s="110" t="s">
        <v>1065</v>
      </c>
      <c r="G3" s="110" t="s">
        <v>1065</v>
      </c>
      <c r="H3" s="110" t="s">
        <v>1065</v>
      </c>
      <c r="I3" s="110" t="s">
        <v>1065</v>
      </c>
      <c r="J3" s="110" t="s">
        <v>1065</v>
      </c>
      <c r="K3" s="111"/>
      <c r="L3" s="112" t="s">
        <v>1066</v>
      </c>
      <c r="M3" s="112" t="s">
        <v>1066</v>
      </c>
      <c r="N3" s="113"/>
      <c r="O3" s="114"/>
      <c r="P3" s="114"/>
      <c r="Q3" s="115"/>
      <c r="R3" s="115" t="s">
        <v>1067</v>
      </c>
      <c r="S3" s="115" t="s">
        <v>1067</v>
      </c>
      <c r="T3" s="109"/>
      <c r="U3" s="115" t="s">
        <v>1068</v>
      </c>
      <c r="V3" s="115" t="s">
        <v>1068</v>
      </c>
      <c r="W3" s="113"/>
      <c r="X3" s="113"/>
      <c r="Y3" s="116"/>
      <c r="Z3" s="116"/>
      <c r="AA3" s="116"/>
    </row>
    <row r="4" spans="1:27" ht="14.25" customHeight="1">
      <c r="A4" s="3" t="s">
        <v>42</v>
      </c>
      <c r="B4" s="3" t="s">
        <v>43</v>
      </c>
      <c r="C4" s="40" t="s">
        <v>1069</v>
      </c>
      <c r="D4" s="40" t="s">
        <v>1070</v>
      </c>
      <c r="E4" s="40" t="s">
        <v>1071</v>
      </c>
      <c r="F4" s="40" t="s">
        <v>1072</v>
      </c>
      <c r="G4" s="40" t="s">
        <v>1073</v>
      </c>
      <c r="H4" s="40" t="s">
        <v>1074</v>
      </c>
      <c r="I4" s="40" t="s">
        <v>1075</v>
      </c>
      <c r="J4" s="40" t="s">
        <v>1076</v>
      </c>
      <c r="K4" s="105"/>
      <c r="L4" s="4"/>
      <c r="M4" s="4"/>
      <c r="N4" s="107"/>
      <c r="O4" s="107"/>
      <c r="P4" s="107"/>
      <c r="Q4" s="3" t="s">
        <v>1077</v>
      </c>
      <c r="R4" s="3" t="s">
        <v>1078</v>
      </c>
      <c r="S4" s="106" t="s">
        <v>1079</v>
      </c>
      <c r="T4" s="3" t="s">
        <v>1077</v>
      </c>
      <c r="U4" s="3" t="s">
        <v>1078</v>
      </c>
      <c r="V4" s="106" t="s">
        <v>1079</v>
      </c>
      <c r="W4" s="4"/>
      <c r="X4" s="4"/>
    </row>
    <row r="5" spans="1:27" ht="14.25" customHeight="1">
      <c r="A5" s="117" t="s">
        <v>1080</v>
      </c>
      <c r="B5" s="117">
        <v>1</v>
      </c>
      <c r="C5" s="117">
        <v>2</v>
      </c>
      <c r="D5" s="117">
        <v>3</v>
      </c>
      <c r="E5" s="117">
        <v>4</v>
      </c>
      <c r="F5" s="117">
        <v>5</v>
      </c>
      <c r="G5" s="117">
        <v>6</v>
      </c>
      <c r="H5" s="117">
        <v>7</v>
      </c>
      <c r="I5" s="117">
        <v>8</v>
      </c>
      <c r="J5" s="117">
        <v>9</v>
      </c>
      <c r="K5" s="117">
        <v>10</v>
      </c>
      <c r="L5" s="117">
        <v>11</v>
      </c>
      <c r="M5" s="117">
        <v>12</v>
      </c>
      <c r="N5" s="117">
        <v>13</v>
      </c>
      <c r="O5" s="117"/>
      <c r="P5" s="117">
        <v>14</v>
      </c>
      <c r="Q5" s="117">
        <v>15</v>
      </c>
      <c r="R5" s="117">
        <v>16</v>
      </c>
      <c r="S5" s="117">
        <v>17</v>
      </c>
      <c r="T5" s="117">
        <v>15</v>
      </c>
      <c r="U5" s="117">
        <v>16</v>
      </c>
      <c r="V5" s="117">
        <v>17</v>
      </c>
      <c r="W5" s="117"/>
      <c r="X5" s="117"/>
      <c r="Y5" s="117"/>
      <c r="Z5" s="117"/>
      <c r="AA5" s="117"/>
    </row>
    <row r="6" spans="1:27" ht="14.25" customHeight="1">
      <c r="A6" s="4">
        <v>1</v>
      </c>
      <c r="B6" s="6" t="s">
        <v>77</v>
      </c>
      <c r="C6" s="118" t="s">
        <v>81</v>
      </c>
      <c r="D6" s="118" t="s">
        <v>1081</v>
      </c>
      <c r="E6" s="118" t="s">
        <v>1082</v>
      </c>
      <c r="F6" s="119">
        <v>1</v>
      </c>
      <c r="G6" s="120">
        <v>14.000000000000099</v>
      </c>
      <c r="H6" s="118" t="s">
        <v>1083</v>
      </c>
      <c r="I6" s="118" t="s">
        <v>1084</v>
      </c>
      <c r="J6" s="118" t="s">
        <v>1085</v>
      </c>
      <c r="K6" s="121"/>
      <c r="L6" s="122" t="s">
        <v>1086</v>
      </c>
      <c r="M6" s="122" t="s">
        <v>1087</v>
      </c>
      <c r="N6" s="123" t="s">
        <v>1088</v>
      </c>
      <c r="O6" s="124" t="s">
        <v>1089</v>
      </c>
      <c r="P6" s="124" t="s">
        <v>1090</v>
      </c>
      <c r="Q6" s="122">
        <v>0.32300000000000001</v>
      </c>
      <c r="R6" s="122">
        <v>98</v>
      </c>
      <c r="S6" s="122">
        <f t="shared" ref="S6:S8" si="0">Q6*R6</f>
        <v>31.654</v>
      </c>
      <c r="T6" s="122">
        <v>0.32300000000000001</v>
      </c>
      <c r="U6" s="122">
        <v>98</v>
      </c>
      <c r="V6" s="122">
        <f t="shared" ref="V6:V32" si="1">T6*U6</f>
        <v>31.654</v>
      </c>
      <c r="W6" s="8"/>
      <c r="X6" s="8"/>
    </row>
    <row r="7" spans="1:27" ht="14.25" customHeight="1">
      <c r="A7" s="4">
        <v>2</v>
      </c>
      <c r="B7" s="6" t="s">
        <v>99</v>
      </c>
      <c r="C7" s="118" t="s">
        <v>81</v>
      </c>
      <c r="D7" s="118" t="s">
        <v>1081</v>
      </c>
      <c r="E7" s="118" t="s">
        <v>1082</v>
      </c>
      <c r="F7" s="119">
        <v>1</v>
      </c>
      <c r="G7" s="119">
        <v>14.000000000000099</v>
      </c>
      <c r="H7" s="118" t="s">
        <v>1083</v>
      </c>
      <c r="I7" s="118" t="s">
        <v>1084</v>
      </c>
      <c r="J7" s="118" t="s">
        <v>1091</v>
      </c>
      <c r="K7" s="121"/>
      <c r="L7" s="122" t="s">
        <v>1092</v>
      </c>
      <c r="M7" s="122" t="s">
        <v>1093</v>
      </c>
      <c r="N7" s="123" t="s">
        <v>1094</v>
      </c>
      <c r="O7" s="124" t="s">
        <v>1089</v>
      </c>
      <c r="P7" s="124" t="s">
        <v>1090</v>
      </c>
      <c r="Q7" s="122">
        <v>0.248</v>
      </c>
      <c r="R7" s="122">
        <v>98</v>
      </c>
      <c r="S7" s="122">
        <f t="shared" si="0"/>
        <v>24.303999999999998</v>
      </c>
      <c r="T7" s="122">
        <v>0.248</v>
      </c>
      <c r="U7" s="122">
        <v>98</v>
      </c>
      <c r="V7" s="122">
        <f t="shared" si="1"/>
        <v>24.303999999999998</v>
      </c>
      <c r="W7" s="8"/>
      <c r="X7" s="8"/>
    </row>
    <row r="8" spans="1:27" ht="14.25" customHeight="1">
      <c r="A8" s="4">
        <v>3</v>
      </c>
      <c r="B8" s="6" t="s">
        <v>105</v>
      </c>
      <c r="C8" s="118" t="s">
        <v>81</v>
      </c>
      <c r="D8" s="118" t="s">
        <v>1081</v>
      </c>
      <c r="E8" s="118" t="s">
        <v>1082</v>
      </c>
      <c r="F8" s="119">
        <v>1</v>
      </c>
      <c r="G8" s="119">
        <v>14.000000000000099</v>
      </c>
      <c r="H8" s="118" t="s">
        <v>1083</v>
      </c>
      <c r="I8" s="118" t="s">
        <v>1084</v>
      </c>
      <c r="J8" s="118" t="s">
        <v>1095</v>
      </c>
      <c r="K8" s="121"/>
      <c r="L8" s="122" t="s">
        <v>1096</v>
      </c>
      <c r="M8" s="122" t="s">
        <v>1097</v>
      </c>
      <c r="N8" s="123" t="s">
        <v>1098</v>
      </c>
      <c r="O8" s="124" t="s">
        <v>1089</v>
      </c>
      <c r="P8" s="124" t="s">
        <v>1090</v>
      </c>
      <c r="Q8" s="122">
        <v>0.95399999999999996</v>
      </c>
      <c r="R8" s="122">
        <v>98</v>
      </c>
      <c r="S8" s="122">
        <f t="shared" si="0"/>
        <v>93.49199999999999</v>
      </c>
      <c r="T8" s="122">
        <v>0.95399999999999996</v>
      </c>
      <c r="U8" s="122">
        <v>98</v>
      </c>
      <c r="V8" s="122">
        <f t="shared" si="1"/>
        <v>93.49199999999999</v>
      </c>
      <c r="W8" s="8"/>
      <c r="X8" s="8"/>
    </row>
    <row r="9" spans="1:27" ht="14.25" customHeight="1">
      <c r="A9" s="4">
        <v>4</v>
      </c>
      <c r="B9" s="9" t="s">
        <v>111</v>
      </c>
      <c r="C9" s="125" t="s">
        <v>81</v>
      </c>
      <c r="D9" s="125" t="s">
        <v>1081</v>
      </c>
      <c r="E9" s="125" t="s">
        <v>1099</v>
      </c>
      <c r="F9" s="126">
        <v>10</v>
      </c>
      <c r="G9" s="126">
        <v>58</v>
      </c>
      <c r="H9" s="125" t="s">
        <v>1083</v>
      </c>
      <c r="I9" s="125" t="s">
        <v>1084</v>
      </c>
      <c r="J9" s="125" t="s">
        <v>1085</v>
      </c>
      <c r="K9" s="127"/>
      <c r="L9" s="128" t="s">
        <v>1100</v>
      </c>
      <c r="M9" s="128" t="s">
        <v>1101</v>
      </c>
      <c r="N9" s="9" t="s">
        <v>1102</v>
      </c>
      <c r="O9" s="129" t="s">
        <v>1103</v>
      </c>
      <c r="P9" s="129" t="s">
        <v>1090</v>
      </c>
      <c r="Q9" s="128"/>
      <c r="R9" s="128"/>
      <c r="S9" s="128">
        <f>SUM(S10:S13)</f>
        <v>3030.16</v>
      </c>
      <c r="T9" s="128">
        <v>6.02</v>
      </c>
      <c r="U9" s="128">
        <v>53.6</v>
      </c>
      <c r="V9" s="128">
        <f t="shared" si="1"/>
        <v>322.67199999999997</v>
      </c>
      <c r="W9" s="10"/>
      <c r="X9" s="10"/>
    </row>
    <row r="10" spans="1:27" ht="14.25" customHeight="1">
      <c r="A10" s="4">
        <v>5</v>
      </c>
      <c r="B10" s="6" t="s">
        <v>119</v>
      </c>
      <c r="C10" s="45" t="s">
        <v>81</v>
      </c>
      <c r="D10" s="45" t="s">
        <v>1081</v>
      </c>
      <c r="E10" s="45" t="s">
        <v>1104</v>
      </c>
      <c r="F10" s="6">
        <v>2.5</v>
      </c>
      <c r="G10" s="6">
        <v>58</v>
      </c>
      <c r="H10" s="45" t="s">
        <v>1083</v>
      </c>
      <c r="I10" s="45" t="s">
        <v>1084</v>
      </c>
      <c r="J10" s="45" t="s">
        <v>1105</v>
      </c>
      <c r="K10" s="121"/>
      <c r="L10" s="122" t="s">
        <v>1106</v>
      </c>
      <c r="M10" s="122" t="s">
        <v>1107</v>
      </c>
      <c r="N10" s="123" t="s">
        <v>1108</v>
      </c>
      <c r="O10" s="124" t="s">
        <v>1089</v>
      </c>
      <c r="P10" s="124" t="s">
        <v>1090</v>
      </c>
      <c r="Q10" s="122">
        <v>9.27</v>
      </c>
      <c r="R10" s="122">
        <v>98</v>
      </c>
      <c r="S10" s="122">
        <f t="shared" ref="S10:S13" si="2">Q10*R10</f>
        <v>908.45999999999992</v>
      </c>
      <c r="T10" s="122">
        <v>9.27</v>
      </c>
      <c r="U10" s="122">
        <v>98</v>
      </c>
      <c r="V10" s="122">
        <f t="shared" si="1"/>
        <v>908.45999999999992</v>
      </c>
      <c r="W10" s="8"/>
      <c r="X10" s="8"/>
      <c r="Y10" s="130"/>
      <c r="Z10" s="130"/>
      <c r="AA10" s="130"/>
    </row>
    <row r="11" spans="1:27" ht="14.25" customHeight="1">
      <c r="A11" s="4">
        <v>6</v>
      </c>
      <c r="B11" s="6" t="s">
        <v>124</v>
      </c>
      <c r="C11" s="45" t="s">
        <v>81</v>
      </c>
      <c r="D11" s="45" t="s">
        <v>1081</v>
      </c>
      <c r="E11" s="45" t="s">
        <v>1104</v>
      </c>
      <c r="F11" s="6">
        <v>2.5</v>
      </c>
      <c r="G11" s="6">
        <v>58</v>
      </c>
      <c r="H11" s="45" t="s">
        <v>1083</v>
      </c>
      <c r="I11" s="45" t="s">
        <v>1084</v>
      </c>
      <c r="J11" s="45" t="s">
        <v>1109</v>
      </c>
      <c r="K11" s="121"/>
      <c r="L11" s="122" t="s">
        <v>1110</v>
      </c>
      <c r="M11" s="122" t="s">
        <v>1111</v>
      </c>
      <c r="N11" s="123" t="s">
        <v>1112</v>
      </c>
      <c r="O11" s="124" t="s">
        <v>1089</v>
      </c>
      <c r="P11" s="124" t="s">
        <v>1090</v>
      </c>
      <c r="Q11" s="122">
        <v>6.27</v>
      </c>
      <c r="R11" s="122">
        <v>98</v>
      </c>
      <c r="S11" s="122">
        <f t="shared" si="2"/>
        <v>614.45999999999992</v>
      </c>
      <c r="T11" s="122">
        <v>6.27</v>
      </c>
      <c r="U11" s="122">
        <v>98</v>
      </c>
      <c r="V11" s="122">
        <f t="shared" si="1"/>
        <v>614.45999999999992</v>
      </c>
      <c r="W11" s="8"/>
      <c r="X11" s="8"/>
      <c r="Y11" s="130"/>
      <c r="Z11" s="130"/>
      <c r="AA11" s="130"/>
    </row>
    <row r="12" spans="1:27" ht="14.25" customHeight="1">
      <c r="A12" s="4">
        <v>7</v>
      </c>
      <c r="B12" s="6" t="s">
        <v>128</v>
      </c>
      <c r="C12" s="45" t="s">
        <v>81</v>
      </c>
      <c r="D12" s="45" t="s">
        <v>1081</v>
      </c>
      <c r="E12" s="45" t="s">
        <v>1104</v>
      </c>
      <c r="F12" s="6">
        <v>2.5</v>
      </c>
      <c r="G12" s="6">
        <v>58</v>
      </c>
      <c r="H12" s="45" t="s">
        <v>1083</v>
      </c>
      <c r="I12" s="45" t="s">
        <v>1084</v>
      </c>
      <c r="J12" s="45" t="s">
        <v>1113</v>
      </c>
      <c r="K12" s="121"/>
      <c r="L12" s="122" t="s">
        <v>1114</v>
      </c>
      <c r="M12" s="122" t="s">
        <v>1115</v>
      </c>
      <c r="N12" s="123" t="s">
        <v>1116</v>
      </c>
      <c r="O12" s="124" t="s">
        <v>1089</v>
      </c>
      <c r="P12" s="124" t="s">
        <v>1090</v>
      </c>
      <c r="Q12" s="122">
        <v>6.29</v>
      </c>
      <c r="R12" s="122">
        <v>98</v>
      </c>
      <c r="S12" s="122">
        <f t="shared" si="2"/>
        <v>616.41999999999996</v>
      </c>
      <c r="T12" s="122">
        <v>6.29</v>
      </c>
      <c r="U12" s="122">
        <v>98</v>
      </c>
      <c r="V12" s="122">
        <f t="shared" si="1"/>
        <v>616.41999999999996</v>
      </c>
      <c r="W12" s="8"/>
      <c r="X12" s="8"/>
      <c r="Y12" s="130"/>
      <c r="Z12" s="130"/>
      <c r="AA12" s="130"/>
    </row>
    <row r="13" spans="1:27" ht="14.25" customHeight="1">
      <c r="A13" s="4">
        <v>8</v>
      </c>
      <c r="B13" s="6" t="s">
        <v>132</v>
      </c>
      <c r="C13" s="45" t="s">
        <v>81</v>
      </c>
      <c r="D13" s="45" t="s">
        <v>1081</v>
      </c>
      <c r="E13" s="45" t="s">
        <v>1104</v>
      </c>
      <c r="F13" s="6">
        <v>2.5</v>
      </c>
      <c r="G13" s="6">
        <v>58</v>
      </c>
      <c r="H13" s="45" t="s">
        <v>1083</v>
      </c>
      <c r="I13" s="45" t="s">
        <v>1084</v>
      </c>
      <c r="J13" s="45" t="s">
        <v>1117</v>
      </c>
      <c r="K13" s="121"/>
      <c r="L13" s="122" t="s">
        <v>1118</v>
      </c>
      <c r="M13" s="122" t="s">
        <v>1119</v>
      </c>
      <c r="N13" s="123" t="s">
        <v>1120</v>
      </c>
      <c r="O13" s="124" t="s">
        <v>1089</v>
      </c>
      <c r="P13" s="124" t="s">
        <v>1090</v>
      </c>
      <c r="Q13" s="122">
        <v>9.09</v>
      </c>
      <c r="R13" s="122">
        <v>98</v>
      </c>
      <c r="S13" s="122">
        <f t="shared" si="2"/>
        <v>890.81999999999994</v>
      </c>
      <c r="T13" s="122">
        <v>9.09</v>
      </c>
      <c r="U13" s="122">
        <v>98</v>
      </c>
      <c r="V13" s="122">
        <f t="shared" si="1"/>
        <v>890.81999999999994</v>
      </c>
      <c r="W13" s="8"/>
      <c r="X13" s="8"/>
      <c r="Y13" s="130"/>
      <c r="Z13" s="130"/>
      <c r="AA13" s="130"/>
    </row>
    <row r="14" spans="1:27" ht="14.25" customHeight="1">
      <c r="A14" s="4">
        <v>9</v>
      </c>
      <c r="B14" s="9" t="s">
        <v>136</v>
      </c>
      <c r="C14" s="125" t="s">
        <v>81</v>
      </c>
      <c r="D14" s="125" t="s">
        <v>1081</v>
      </c>
      <c r="E14" s="125" t="s">
        <v>1099</v>
      </c>
      <c r="F14" s="126">
        <v>10</v>
      </c>
      <c r="G14" s="126">
        <v>58.000000000000099</v>
      </c>
      <c r="H14" s="125" t="s">
        <v>1083</v>
      </c>
      <c r="I14" s="125" t="s">
        <v>1084</v>
      </c>
      <c r="J14" s="125" t="s">
        <v>1091</v>
      </c>
      <c r="K14" s="127"/>
      <c r="L14" s="128" t="s">
        <v>1121</v>
      </c>
      <c r="M14" s="128" t="s">
        <v>1122</v>
      </c>
      <c r="N14" s="9" t="s">
        <v>1123</v>
      </c>
      <c r="O14" s="129" t="s">
        <v>1124</v>
      </c>
      <c r="P14" s="129" t="s">
        <v>1090</v>
      </c>
      <c r="Q14" s="128"/>
      <c r="R14" s="128"/>
      <c r="S14" s="128">
        <f>SUM(S15:S18)</f>
        <v>3387.86</v>
      </c>
      <c r="T14" s="128">
        <v>7</v>
      </c>
      <c r="U14" s="128">
        <v>46.8</v>
      </c>
      <c r="V14" s="128">
        <f t="shared" si="1"/>
        <v>327.59999999999997</v>
      </c>
      <c r="W14" s="10"/>
      <c r="X14" s="10"/>
    </row>
    <row r="15" spans="1:27" ht="14.25" customHeight="1">
      <c r="A15" s="131">
        <v>10</v>
      </c>
      <c r="B15" s="132" t="s">
        <v>142</v>
      </c>
      <c r="C15" s="133" t="s">
        <v>81</v>
      </c>
      <c r="D15" s="133" t="s">
        <v>1081</v>
      </c>
      <c r="E15" s="133" t="s">
        <v>1104</v>
      </c>
      <c r="F15" s="132">
        <v>2.5</v>
      </c>
      <c r="G15" s="132">
        <v>58.000000000000099</v>
      </c>
      <c r="H15" s="133" t="s">
        <v>1083</v>
      </c>
      <c r="I15" s="133" t="s">
        <v>1084</v>
      </c>
      <c r="J15" s="133" t="s">
        <v>1125</v>
      </c>
      <c r="K15" s="134"/>
      <c r="L15" s="135" t="s">
        <v>1126</v>
      </c>
      <c r="M15" s="135" t="s">
        <v>1127</v>
      </c>
      <c r="N15" s="136" t="s">
        <v>1128</v>
      </c>
      <c r="O15" s="137" t="s">
        <v>1089</v>
      </c>
      <c r="P15" s="137" t="s">
        <v>1129</v>
      </c>
      <c r="Q15" s="135">
        <v>9.5</v>
      </c>
      <c r="R15" s="135">
        <v>98</v>
      </c>
      <c r="S15" s="135">
        <f t="shared" ref="S15:S18" si="3">Q15*R15</f>
        <v>931</v>
      </c>
      <c r="T15" s="135">
        <v>9.5</v>
      </c>
      <c r="U15" s="135">
        <v>98</v>
      </c>
      <c r="V15" s="135">
        <f t="shared" si="1"/>
        <v>931</v>
      </c>
      <c r="W15" s="138"/>
      <c r="X15" s="138"/>
      <c r="Y15" s="139"/>
      <c r="Z15" s="139"/>
      <c r="AA15" s="139"/>
    </row>
    <row r="16" spans="1:27" ht="14.25" customHeight="1">
      <c r="A16" s="131">
        <v>11</v>
      </c>
      <c r="B16" s="132" t="s">
        <v>146</v>
      </c>
      <c r="C16" s="133" t="s">
        <v>81</v>
      </c>
      <c r="D16" s="133" t="s">
        <v>1081</v>
      </c>
      <c r="E16" s="133" t="s">
        <v>1104</v>
      </c>
      <c r="F16" s="132">
        <v>2.5</v>
      </c>
      <c r="G16" s="132">
        <v>58.000000000000099</v>
      </c>
      <c r="H16" s="133" t="s">
        <v>1083</v>
      </c>
      <c r="I16" s="133" t="s">
        <v>1084</v>
      </c>
      <c r="J16" s="133" t="s">
        <v>1130</v>
      </c>
      <c r="K16" s="134"/>
      <c r="L16" s="135" t="s">
        <v>1131</v>
      </c>
      <c r="M16" s="135" t="s">
        <v>1132</v>
      </c>
      <c r="N16" s="123" t="s">
        <v>1133</v>
      </c>
      <c r="O16" s="137" t="s">
        <v>1089</v>
      </c>
      <c r="P16" s="137" t="s">
        <v>1129</v>
      </c>
      <c r="Q16" s="135">
        <v>7.23</v>
      </c>
      <c r="R16" s="135">
        <v>98</v>
      </c>
      <c r="S16" s="135">
        <f t="shared" si="3"/>
        <v>708.54000000000008</v>
      </c>
      <c r="T16" s="135">
        <v>7.23</v>
      </c>
      <c r="U16" s="135">
        <v>98</v>
      </c>
      <c r="V16" s="135">
        <f t="shared" si="1"/>
        <v>708.54000000000008</v>
      </c>
      <c r="W16" s="138"/>
      <c r="X16" s="138"/>
      <c r="Y16" s="139"/>
      <c r="Z16" s="139"/>
      <c r="AA16" s="139"/>
    </row>
    <row r="17" spans="1:27" ht="14.25" customHeight="1">
      <c r="A17" s="131">
        <v>12</v>
      </c>
      <c r="B17" s="132" t="s">
        <v>150</v>
      </c>
      <c r="C17" s="133" t="s">
        <v>81</v>
      </c>
      <c r="D17" s="133" t="s">
        <v>1081</v>
      </c>
      <c r="E17" s="133" t="s">
        <v>1104</v>
      </c>
      <c r="F17" s="132">
        <v>2.5</v>
      </c>
      <c r="G17" s="132">
        <v>58.000000000000099</v>
      </c>
      <c r="H17" s="133" t="s">
        <v>1083</v>
      </c>
      <c r="I17" s="133" t="s">
        <v>1084</v>
      </c>
      <c r="J17" s="133" t="s">
        <v>1134</v>
      </c>
      <c r="K17" s="134"/>
      <c r="L17" s="135" t="s">
        <v>1135</v>
      </c>
      <c r="M17" s="135" t="s">
        <v>1136</v>
      </c>
      <c r="N17" s="123" t="s">
        <v>1137</v>
      </c>
      <c r="O17" s="137" t="s">
        <v>1089</v>
      </c>
      <c r="P17" s="137" t="s">
        <v>1129</v>
      </c>
      <c r="Q17" s="135">
        <v>8.5500000000000007</v>
      </c>
      <c r="R17" s="135">
        <v>98</v>
      </c>
      <c r="S17" s="135">
        <f t="shared" si="3"/>
        <v>837.90000000000009</v>
      </c>
      <c r="T17" s="135">
        <v>8.5500000000000007</v>
      </c>
      <c r="U17" s="135">
        <v>98</v>
      </c>
      <c r="V17" s="135">
        <f t="shared" si="1"/>
        <v>837.90000000000009</v>
      </c>
      <c r="W17" s="138"/>
      <c r="X17" s="138"/>
      <c r="Y17" s="139"/>
      <c r="Z17" s="139"/>
      <c r="AA17" s="139"/>
    </row>
    <row r="18" spans="1:27" ht="14.25" customHeight="1">
      <c r="A18" s="131">
        <v>13</v>
      </c>
      <c r="B18" s="132" t="s">
        <v>154</v>
      </c>
      <c r="C18" s="133" t="s">
        <v>81</v>
      </c>
      <c r="D18" s="133" t="s">
        <v>1081</v>
      </c>
      <c r="E18" s="133" t="s">
        <v>1104</v>
      </c>
      <c r="F18" s="132">
        <v>2.5</v>
      </c>
      <c r="G18" s="132">
        <v>58.000000000000099</v>
      </c>
      <c r="H18" s="133" t="s">
        <v>1083</v>
      </c>
      <c r="I18" s="133" t="s">
        <v>1084</v>
      </c>
      <c r="J18" s="133" t="s">
        <v>1138</v>
      </c>
      <c r="K18" s="134"/>
      <c r="L18" s="135" t="s">
        <v>1139</v>
      </c>
      <c r="M18" s="135" t="s">
        <v>1140</v>
      </c>
      <c r="N18" s="123" t="s">
        <v>1141</v>
      </c>
      <c r="O18" s="137" t="s">
        <v>1089</v>
      </c>
      <c r="P18" s="137" t="s">
        <v>1129</v>
      </c>
      <c r="Q18" s="135">
        <v>9.2899999999999991</v>
      </c>
      <c r="R18" s="135">
        <v>98</v>
      </c>
      <c r="S18" s="135">
        <f t="shared" si="3"/>
        <v>910.42</v>
      </c>
      <c r="T18" s="135">
        <v>9.2899999999999991</v>
      </c>
      <c r="U18" s="135">
        <v>98</v>
      </c>
      <c r="V18" s="135">
        <f t="shared" si="1"/>
        <v>910.42</v>
      </c>
      <c r="W18" s="138"/>
      <c r="X18" s="138"/>
      <c r="Y18" s="139"/>
      <c r="Z18" s="139"/>
      <c r="AA18" s="139"/>
    </row>
    <row r="19" spans="1:27" ht="14.25" customHeight="1">
      <c r="A19" s="4">
        <v>14</v>
      </c>
      <c r="B19" s="9" t="s">
        <v>158</v>
      </c>
      <c r="C19" s="125" t="s">
        <v>81</v>
      </c>
      <c r="D19" s="125" t="s">
        <v>1081</v>
      </c>
      <c r="E19" s="125" t="s">
        <v>1099</v>
      </c>
      <c r="F19" s="126">
        <v>10</v>
      </c>
      <c r="G19" s="126">
        <v>54.000000000000099</v>
      </c>
      <c r="H19" s="125" t="s">
        <v>1083</v>
      </c>
      <c r="I19" s="125" t="s">
        <v>1084</v>
      </c>
      <c r="J19" s="125" t="s">
        <v>1095</v>
      </c>
      <c r="K19" s="127"/>
      <c r="L19" s="128" t="s">
        <v>1142</v>
      </c>
      <c r="M19" s="128" t="s">
        <v>1143</v>
      </c>
      <c r="N19" s="9" t="s">
        <v>1144</v>
      </c>
      <c r="O19" s="129" t="s">
        <v>1145</v>
      </c>
      <c r="P19" s="129" t="s">
        <v>1090</v>
      </c>
      <c r="Q19" s="128"/>
      <c r="R19" s="128"/>
      <c r="S19" s="128">
        <f>SUM(S20:S23)</f>
        <v>2784.18</v>
      </c>
      <c r="T19" s="128">
        <v>6.24</v>
      </c>
      <c r="U19" s="128">
        <v>57.1</v>
      </c>
      <c r="V19" s="128">
        <f t="shared" si="1"/>
        <v>356.30400000000003</v>
      </c>
      <c r="W19" s="10"/>
      <c r="X19" s="10"/>
    </row>
    <row r="20" spans="1:27" ht="14.25" customHeight="1">
      <c r="A20" s="131">
        <v>15</v>
      </c>
      <c r="B20" s="132" t="s">
        <v>164</v>
      </c>
      <c r="C20" s="133" t="s">
        <v>81</v>
      </c>
      <c r="D20" s="133" t="s">
        <v>1081</v>
      </c>
      <c r="E20" s="133" t="s">
        <v>1104</v>
      </c>
      <c r="F20" s="132">
        <v>2.5</v>
      </c>
      <c r="G20" s="132">
        <v>54.000000000000099</v>
      </c>
      <c r="H20" s="133" t="s">
        <v>1083</v>
      </c>
      <c r="I20" s="133" t="s">
        <v>1084</v>
      </c>
      <c r="J20" s="133" t="s">
        <v>1146</v>
      </c>
      <c r="K20" s="134"/>
      <c r="L20" s="135" t="s">
        <v>1147</v>
      </c>
      <c r="M20" s="135" t="s">
        <v>1148</v>
      </c>
      <c r="N20" s="123" t="s">
        <v>1149</v>
      </c>
      <c r="O20" s="137" t="s">
        <v>1089</v>
      </c>
      <c r="P20" s="137" t="s">
        <v>1129</v>
      </c>
      <c r="Q20" s="135">
        <v>7.17</v>
      </c>
      <c r="R20" s="135">
        <v>98</v>
      </c>
      <c r="S20" s="135">
        <f t="shared" ref="S20:S32" si="4">Q20*R20</f>
        <v>702.66</v>
      </c>
      <c r="T20" s="135">
        <v>7.17</v>
      </c>
      <c r="U20" s="135">
        <v>98</v>
      </c>
      <c r="V20" s="135">
        <f t="shared" si="1"/>
        <v>702.66</v>
      </c>
      <c r="W20" s="138"/>
      <c r="X20" s="138"/>
      <c r="Y20" s="139"/>
      <c r="Z20" s="139"/>
      <c r="AA20" s="139"/>
    </row>
    <row r="21" spans="1:27" ht="14.25" customHeight="1">
      <c r="A21" s="131">
        <v>16</v>
      </c>
      <c r="B21" s="132" t="s">
        <v>168</v>
      </c>
      <c r="C21" s="133" t="s">
        <v>81</v>
      </c>
      <c r="D21" s="133" t="s">
        <v>1081</v>
      </c>
      <c r="E21" s="133" t="s">
        <v>1104</v>
      </c>
      <c r="F21" s="132">
        <v>2.5</v>
      </c>
      <c r="G21" s="132">
        <v>54.000000000000099</v>
      </c>
      <c r="H21" s="133" t="s">
        <v>1083</v>
      </c>
      <c r="I21" s="133" t="s">
        <v>1084</v>
      </c>
      <c r="J21" s="133" t="s">
        <v>1150</v>
      </c>
      <c r="K21" s="134"/>
      <c r="L21" s="135" t="s">
        <v>1151</v>
      </c>
      <c r="M21" s="135" t="s">
        <v>1152</v>
      </c>
      <c r="N21" s="123" t="s">
        <v>1153</v>
      </c>
      <c r="O21" s="137" t="s">
        <v>1089</v>
      </c>
      <c r="P21" s="137" t="s">
        <v>1129</v>
      </c>
      <c r="Q21" s="135">
        <v>6.03</v>
      </c>
      <c r="R21" s="135">
        <v>98</v>
      </c>
      <c r="S21" s="135">
        <f t="shared" si="4"/>
        <v>590.94000000000005</v>
      </c>
      <c r="T21" s="135">
        <v>6.03</v>
      </c>
      <c r="U21" s="135">
        <v>98</v>
      </c>
      <c r="V21" s="135">
        <f t="shared" si="1"/>
        <v>590.94000000000005</v>
      </c>
      <c r="W21" s="138"/>
      <c r="X21" s="138"/>
      <c r="Y21" s="139"/>
      <c r="Z21" s="139"/>
      <c r="AA21" s="139"/>
    </row>
    <row r="22" spans="1:27" ht="14.25" customHeight="1">
      <c r="A22" s="131">
        <v>17</v>
      </c>
      <c r="B22" s="132" t="s">
        <v>172</v>
      </c>
      <c r="C22" s="133" t="s">
        <v>81</v>
      </c>
      <c r="D22" s="133" t="s">
        <v>1081</v>
      </c>
      <c r="E22" s="133" t="s">
        <v>1104</v>
      </c>
      <c r="F22" s="132">
        <v>2.5</v>
      </c>
      <c r="G22" s="132">
        <v>54.000000000000099</v>
      </c>
      <c r="H22" s="133" t="s">
        <v>1083</v>
      </c>
      <c r="I22" s="133" t="s">
        <v>1084</v>
      </c>
      <c r="J22" s="133" t="s">
        <v>1154</v>
      </c>
      <c r="K22" s="134"/>
      <c r="L22" s="135" t="s">
        <v>1155</v>
      </c>
      <c r="M22" s="135" t="s">
        <v>1156</v>
      </c>
      <c r="N22" s="123" t="s">
        <v>1157</v>
      </c>
      <c r="O22" s="137" t="s">
        <v>1089</v>
      </c>
      <c r="P22" s="137" t="s">
        <v>1129</v>
      </c>
      <c r="Q22" s="135">
        <v>8.4600000000000009</v>
      </c>
      <c r="R22" s="135">
        <v>98</v>
      </c>
      <c r="S22" s="135">
        <f t="shared" si="4"/>
        <v>829.08</v>
      </c>
      <c r="T22" s="135">
        <v>8.4600000000000009</v>
      </c>
      <c r="U22" s="135">
        <v>98</v>
      </c>
      <c r="V22" s="135">
        <f t="shared" si="1"/>
        <v>829.08</v>
      </c>
      <c r="W22" s="138"/>
      <c r="X22" s="138"/>
      <c r="Y22" s="139"/>
      <c r="Z22" s="139"/>
      <c r="AA22" s="139"/>
    </row>
    <row r="23" spans="1:27" ht="14.25" customHeight="1">
      <c r="A23" s="131">
        <v>18</v>
      </c>
      <c r="B23" s="132" t="s">
        <v>176</v>
      </c>
      <c r="C23" s="133" t="s">
        <v>81</v>
      </c>
      <c r="D23" s="133" t="s">
        <v>1081</v>
      </c>
      <c r="E23" s="133" t="s">
        <v>1104</v>
      </c>
      <c r="F23" s="132">
        <v>2.5</v>
      </c>
      <c r="G23" s="132">
        <v>54.000000000000099</v>
      </c>
      <c r="H23" s="133" t="s">
        <v>1083</v>
      </c>
      <c r="I23" s="133" t="s">
        <v>1084</v>
      </c>
      <c r="J23" s="133" t="s">
        <v>1158</v>
      </c>
      <c r="K23" s="134"/>
      <c r="L23" s="135" t="s">
        <v>1159</v>
      </c>
      <c r="M23" s="135" t="s">
        <v>1160</v>
      </c>
      <c r="N23" s="123" t="s">
        <v>1161</v>
      </c>
      <c r="O23" s="137" t="s">
        <v>1089</v>
      </c>
      <c r="P23" s="137" t="s">
        <v>1129</v>
      </c>
      <c r="Q23" s="135">
        <v>6.75</v>
      </c>
      <c r="R23" s="135">
        <v>98</v>
      </c>
      <c r="S23" s="135">
        <f t="shared" si="4"/>
        <v>661.5</v>
      </c>
      <c r="T23" s="135">
        <v>6.75</v>
      </c>
      <c r="U23" s="135">
        <v>98</v>
      </c>
      <c r="V23" s="135">
        <f t="shared" si="1"/>
        <v>661.5</v>
      </c>
      <c r="W23" s="138"/>
      <c r="X23" s="138"/>
      <c r="Y23" s="139"/>
      <c r="Z23" s="139"/>
      <c r="AA23" s="139"/>
    </row>
    <row r="24" spans="1:27" ht="14.25" customHeight="1">
      <c r="A24" s="4">
        <v>19</v>
      </c>
      <c r="B24" s="6" t="s">
        <v>180</v>
      </c>
      <c r="C24" s="118" t="s">
        <v>81</v>
      </c>
      <c r="D24" s="118" t="s">
        <v>1081</v>
      </c>
      <c r="E24" s="118" t="s">
        <v>1162</v>
      </c>
      <c r="F24" s="119">
        <v>10</v>
      </c>
      <c r="G24" s="119">
        <v>5.0000000000000604</v>
      </c>
      <c r="H24" s="118" t="s">
        <v>1163</v>
      </c>
      <c r="I24" s="118" t="s">
        <v>1084</v>
      </c>
      <c r="J24" s="118" t="s">
        <v>1085</v>
      </c>
      <c r="K24" s="121"/>
      <c r="L24" s="122" t="s">
        <v>1164</v>
      </c>
      <c r="M24" s="122" t="s">
        <v>1165</v>
      </c>
      <c r="N24" s="123" t="s">
        <v>1166</v>
      </c>
      <c r="O24" s="124" t="s">
        <v>1089</v>
      </c>
      <c r="P24" s="124" t="s">
        <v>1090</v>
      </c>
      <c r="Q24" s="122">
        <v>30.3</v>
      </c>
      <c r="R24" s="122">
        <v>97</v>
      </c>
      <c r="S24" s="122">
        <f t="shared" si="4"/>
        <v>2939.1</v>
      </c>
      <c r="T24" s="122">
        <v>30.3</v>
      </c>
      <c r="U24" s="122">
        <v>97</v>
      </c>
      <c r="V24" s="122">
        <f t="shared" si="1"/>
        <v>2939.1</v>
      </c>
      <c r="W24" s="8"/>
      <c r="X24" s="8"/>
    </row>
    <row r="25" spans="1:27" ht="14.25" customHeight="1">
      <c r="A25" s="4">
        <v>20</v>
      </c>
      <c r="B25" s="6" t="s">
        <v>190</v>
      </c>
      <c r="C25" s="118" t="s">
        <v>81</v>
      </c>
      <c r="D25" s="118" t="s">
        <v>1081</v>
      </c>
      <c r="E25" s="118" t="s">
        <v>1162</v>
      </c>
      <c r="F25" s="119">
        <v>10</v>
      </c>
      <c r="G25" s="119">
        <v>6.9999999999999796</v>
      </c>
      <c r="H25" s="118" t="s">
        <v>1163</v>
      </c>
      <c r="I25" s="118" t="s">
        <v>1084</v>
      </c>
      <c r="J25" s="118" t="s">
        <v>1091</v>
      </c>
      <c r="K25" s="121"/>
      <c r="L25" s="122" t="s">
        <v>1167</v>
      </c>
      <c r="M25" s="122" t="s">
        <v>1168</v>
      </c>
      <c r="N25" s="123" t="s">
        <v>1169</v>
      </c>
      <c r="O25" s="124" t="s">
        <v>1089</v>
      </c>
      <c r="P25" s="124" t="s">
        <v>1090</v>
      </c>
      <c r="Q25" s="122">
        <v>28.65</v>
      </c>
      <c r="R25" s="122">
        <v>98</v>
      </c>
      <c r="S25" s="122">
        <f t="shared" si="4"/>
        <v>2807.7</v>
      </c>
      <c r="T25" s="122">
        <v>28.65</v>
      </c>
      <c r="U25" s="122">
        <v>98</v>
      </c>
      <c r="V25" s="122">
        <f t="shared" si="1"/>
        <v>2807.7</v>
      </c>
      <c r="W25" s="8"/>
      <c r="X25" s="8"/>
    </row>
    <row r="26" spans="1:27" ht="14.25" customHeight="1">
      <c r="A26" s="4">
        <v>21</v>
      </c>
      <c r="B26" s="6" t="s">
        <v>195</v>
      </c>
      <c r="C26" s="118" t="s">
        <v>81</v>
      </c>
      <c r="D26" s="118" t="s">
        <v>1081</v>
      </c>
      <c r="E26" s="118" t="s">
        <v>1162</v>
      </c>
      <c r="F26" s="119">
        <v>10</v>
      </c>
      <c r="G26" s="119">
        <v>5.9999999999999796</v>
      </c>
      <c r="H26" s="118" t="s">
        <v>1163</v>
      </c>
      <c r="I26" s="118" t="s">
        <v>1084</v>
      </c>
      <c r="J26" s="118" t="s">
        <v>1095</v>
      </c>
      <c r="K26" s="121" t="s">
        <v>1170</v>
      </c>
      <c r="L26" s="122" t="s">
        <v>1171</v>
      </c>
      <c r="M26" s="122" t="s">
        <v>1172</v>
      </c>
      <c r="N26" s="123" t="s">
        <v>1173</v>
      </c>
      <c r="O26" s="124" t="s">
        <v>1089</v>
      </c>
      <c r="P26" s="124" t="s">
        <v>1090</v>
      </c>
      <c r="Q26" s="122">
        <v>27.1</v>
      </c>
      <c r="R26" s="122">
        <v>98</v>
      </c>
      <c r="S26" s="122">
        <f t="shared" si="4"/>
        <v>2655.8</v>
      </c>
      <c r="T26" s="122">
        <v>27.1</v>
      </c>
      <c r="U26" s="122">
        <v>98</v>
      </c>
      <c r="V26" s="122">
        <f t="shared" si="1"/>
        <v>2655.8</v>
      </c>
      <c r="W26" s="8"/>
      <c r="X26" s="8"/>
    </row>
    <row r="27" spans="1:27" ht="14.25" customHeight="1">
      <c r="A27" s="4">
        <v>23</v>
      </c>
      <c r="B27" s="12" t="s">
        <v>201</v>
      </c>
      <c r="C27" s="140" t="s">
        <v>81</v>
      </c>
      <c r="D27" s="140" t="s">
        <v>1174</v>
      </c>
      <c r="E27" s="140" t="s">
        <v>1162</v>
      </c>
      <c r="F27" s="141">
        <v>10</v>
      </c>
      <c r="G27" s="141">
        <v>4.9999999999999796</v>
      </c>
      <c r="H27" s="140" t="s">
        <v>1163</v>
      </c>
      <c r="I27" s="140" t="s">
        <v>1175</v>
      </c>
      <c r="J27" s="140" t="s">
        <v>1085</v>
      </c>
      <c r="K27" s="142"/>
      <c r="L27" s="143" t="s">
        <v>1176</v>
      </c>
      <c r="M27" s="143" t="s">
        <v>1177</v>
      </c>
      <c r="N27" s="144" t="s">
        <v>1178</v>
      </c>
      <c r="O27" s="145" t="s">
        <v>1089</v>
      </c>
      <c r="P27" s="145" t="s">
        <v>1090</v>
      </c>
      <c r="Q27" s="143">
        <v>13.85</v>
      </c>
      <c r="R27" s="143">
        <v>98</v>
      </c>
      <c r="S27" s="143">
        <f t="shared" si="4"/>
        <v>1357.3</v>
      </c>
      <c r="T27" s="143">
        <v>13.85</v>
      </c>
      <c r="U27" s="143">
        <v>98</v>
      </c>
      <c r="V27" s="143">
        <f t="shared" si="1"/>
        <v>1357.3</v>
      </c>
      <c r="W27" s="14"/>
      <c r="X27" s="14"/>
    </row>
    <row r="28" spans="1:27" ht="14.25" customHeight="1">
      <c r="A28" s="4">
        <v>24</v>
      </c>
      <c r="B28" s="12" t="s">
        <v>210</v>
      </c>
      <c r="C28" s="140" t="s">
        <v>81</v>
      </c>
      <c r="D28" s="140" t="s">
        <v>1174</v>
      </c>
      <c r="E28" s="140" t="s">
        <v>1162</v>
      </c>
      <c r="F28" s="141">
        <v>10</v>
      </c>
      <c r="G28" s="141">
        <v>6.9999999999999796</v>
      </c>
      <c r="H28" s="140" t="s">
        <v>1163</v>
      </c>
      <c r="I28" s="140" t="s">
        <v>1175</v>
      </c>
      <c r="J28" s="140" t="s">
        <v>1091</v>
      </c>
      <c r="K28" s="142"/>
      <c r="L28" s="143" t="s">
        <v>1179</v>
      </c>
      <c r="M28" s="143" t="s">
        <v>1180</v>
      </c>
      <c r="N28" s="144" t="s">
        <v>1181</v>
      </c>
      <c r="O28" s="145" t="s">
        <v>1089</v>
      </c>
      <c r="P28" s="145" t="s">
        <v>1090</v>
      </c>
      <c r="Q28" s="143">
        <v>4.8600000000000003</v>
      </c>
      <c r="R28" s="143">
        <v>98</v>
      </c>
      <c r="S28" s="143">
        <f t="shared" si="4"/>
        <v>476.28000000000003</v>
      </c>
      <c r="T28" s="143">
        <v>4.8600000000000003</v>
      </c>
      <c r="U28" s="143">
        <v>98</v>
      </c>
      <c r="V28" s="143">
        <f t="shared" si="1"/>
        <v>476.28000000000003</v>
      </c>
      <c r="W28" s="14"/>
      <c r="X28" s="14"/>
    </row>
    <row r="29" spans="1:27" ht="14.25" customHeight="1">
      <c r="A29" s="4">
        <v>25</v>
      </c>
      <c r="B29" s="12" t="s">
        <v>216</v>
      </c>
      <c r="C29" s="140" t="s">
        <v>81</v>
      </c>
      <c r="D29" s="140" t="s">
        <v>1174</v>
      </c>
      <c r="E29" s="140" t="s">
        <v>1162</v>
      </c>
      <c r="F29" s="141">
        <v>10</v>
      </c>
      <c r="G29" s="141">
        <v>5.9999999999999796</v>
      </c>
      <c r="H29" s="140" t="s">
        <v>1163</v>
      </c>
      <c r="I29" s="140" t="s">
        <v>1175</v>
      </c>
      <c r="J29" s="140" t="s">
        <v>1095</v>
      </c>
      <c r="K29" s="142" t="s">
        <v>1170</v>
      </c>
      <c r="L29" s="145" t="s">
        <v>1182</v>
      </c>
      <c r="M29" s="146" t="s">
        <v>1183</v>
      </c>
      <c r="N29" s="144" t="s">
        <v>1184</v>
      </c>
      <c r="O29" s="145" t="s">
        <v>1089</v>
      </c>
      <c r="P29" s="145" t="s">
        <v>1090</v>
      </c>
      <c r="Q29" s="146">
        <v>57.3</v>
      </c>
      <c r="R29" s="146">
        <v>98</v>
      </c>
      <c r="S29" s="146">
        <f t="shared" si="4"/>
        <v>5615.4</v>
      </c>
      <c r="T29" s="146">
        <v>57.3</v>
      </c>
      <c r="U29" s="146">
        <v>98</v>
      </c>
      <c r="V29" s="146">
        <f t="shared" si="1"/>
        <v>5615.4</v>
      </c>
      <c r="W29" s="14"/>
      <c r="X29" s="14"/>
    </row>
    <row r="30" spans="1:27" ht="14.25" customHeight="1">
      <c r="A30" s="4">
        <v>26</v>
      </c>
      <c r="B30" s="16" t="s">
        <v>223</v>
      </c>
      <c r="C30" s="147" t="s">
        <v>81</v>
      </c>
      <c r="D30" s="147" t="s">
        <v>1185</v>
      </c>
      <c r="E30" s="147" t="s">
        <v>1162</v>
      </c>
      <c r="F30" s="148">
        <v>10</v>
      </c>
      <c r="G30" s="148">
        <v>4.9999999999999796</v>
      </c>
      <c r="H30" s="147" t="s">
        <v>1163</v>
      </c>
      <c r="I30" s="147" t="s">
        <v>1175</v>
      </c>
      <c r="J30" s="147" t="s">
        <v>1085</v>
      </c>
      <c r="K30" s="149"/>
      <c r="L30" s="150" t="s">
        <v>1186</v>
      </c>
      <c r="M30" s="150" t="s">
        <v>1187</v>
      </c>
      <c r="N30" s="151" t="s">
        <v>1188</v>
      </c>
      <c r="O30" s="152" t="s">
        <v>1089</v>
      </c>
      <c r="P30" s="152" t="s">
        <v>1090</v>
      </c>
      <c r="Q30" s="150">
        <v>12.75</v>
      </c>
      <c r="R30" s="150">
        <v>98</v>
      </c>
      <c r="S30" s="150">
        <f t="shared" si="4"/>
        <v>1249.5</v>
      </c>
      <c r="T30" s="150">
        <v>12.75</v>
      </c>
      <c r="U30" s="150">
        <v>98</v>
      </c>
      <c r="V30" s="150">
        <f t="shared" si="1"/>
        <v>1249.5</v>
      </c>
      <c r="W30" s="18"/>
      <c r="X30" s="18"/>
    </row>
    <row r="31" spans="1:27" ht="14.25" customHeight="1">
      <c r="A31" s="4">
        <v>27</v>
      </c>
      <c r="B31" s="16" t="s">
        <v>231</v>
      </c>
      <c r="C31" s="147" t="s">
        <v>81</v>
      </c>
      <c r="D31" s="147" t="s">
        <v>1185</v>
      </c>
      <c r="E31" s="147" t="s">
        <v>1162</v>
      </c>
      <c r="F31" s="148">
        <v>10</v>
      </c>
      <c r="G31" s="148">
        <v>6.9999999999999796</v>
      </c>
      <c r="H31" s="147" t="s">
        <v>1163</v>
      </c>
      <c r="I31" s="147" t="s">
        <v>1175</v>
      </c>
      <c r="J31" s="147" t="s">
        <v>1091</v>
      </c>
      <c r="K31" s="149"/>
      <c r="L31" s="150" t="s">
        <v>1189</v>
      </c>
      <c r="M31" s="150" t="s">
        <v>1190</v>
      </c>
      <c r="N31" s="151" t="s">
        <v>1191</v>
      </c>
      <c r="O31" s="152" t="s">
        <v>1089</v>
      </c>
      <c r="P31" s="152" t="s">
        <v>1090</v>
      </c>
      <c r="Q31" s="150">
        <v>13</v>
      </c>
      <c r="R31" s="150">
        <v>98</v>
      </c>
      <c r="S31" s="150">
        <f t="shared" si="4"/>
        <v>1274</v>
      </c>
      <c r="T31" s="150">
        <v>13</v>
      </c>
      <c r="U31" s="150">
        <v>98</v>
      </c>
      <c r="V31" s="150">
        <f t="shared" si="1"/>
        <v>1274</v>
      </c>
      <c r="W31" s="18"/>
      <c r="X31" s="18"/>
    </row>
    <row r="32" spans="1:27" ht="14.25" customHeight="1">
      <c r="A32" s="4">
        <v>28</v>
      </c>
      <c r="B32" s="16" t="s">
        <v>236</v>
      </c>
      <c r="C32" s="147" t="s">
        <v>81</v>
      </c>
      <c r="D32" s="147" t="s">
        <v>1185</v>
      </c>
      <c r="E32" s="147" t="s">
        <v>1162</v>
      </c>
      <c r="F32" s="148">
        <v>10</v>
      </c>
      <c r="G32" s="148">
        <v>5.9999999999999796</v>
      </c>
      <c r="H32" s="147" t="s">
        <v>1163</v>
      </c>
      <c r="I32" s="147" t="s">
        <v>1175</v>
      </c>
      <c r="J32" s="147" t="s">
        <v>1095</v>
      </c>
      <c r="K32" s="149"/>
      <c r="L32" s="150" t="s">
        <v>1192</v>
      </c>
      <c r="M32" s="150" t="s">
        <v>1193</v>
      </c>
      <c r="N32" s="151" t="s">
        <v>1194</v>
      </c>
      <c r="O32" s="152" t="s">
        <v>1089</v>
      </c>
      <c r="P32" s="152" t="s">
        <v>1090</v>
      </c>
      <c r="Q32" s="150">
        <v>3.53</v>
      </c>
      <c r="R32" s="150">
        <v>98</v>
      </c>
      <c r="S32" s="150">
        <f t="shared" si="4"/>
        <v>345.94</v>
      </c>
      <c r="T32" s="150">
        <v>3.53</v>
      </c>
      <c r="U32" s="150">
        <v>98</v>
      </c>
      <c r="V32" s="150">
        <f t="shared" si="1"/>
        <v>345.94</v>
      </c>
      <c r="W32" s="18"/>
      <c r="X32" s="18"/>
    </row>
    <row r="33" spans="1:27" ht="14.25" customHeight="1">
      <c r="A33" s="153">
        <v>29</v>
      </c>
      <c r="B33" s="153" t="s">
        <v>241</v>
      </c>
      <c r="C33" s="154" t="s">
        <v>81</v>
      </c>
      <c r="D33" s="154" t="s">
        <v>1195</v>
      </c>
      <c r="E33" s="154" t="s">
        <v>1196</v>
      </c>
      <c r="F33" s="153">
        <v>60</v>
      </c>
      <c r="G33" s="153">
        <v>225</v>
      </c>
      <c r="H33" s="154" t="s">
        <v>1163</v>
      </c>
      <c r="I33" s="154" t="s">
        <v>1197</v>
      </c>
      <c r="J33" s="154" t="s">
        <v>1085</v>
      </c>
      <c r="K33" s="155"/>
      <c r="L33" s="156" t="s">
        <v>1047</v>
      </c>
      <c r="M33" s="156" t="s">
        <v>1047</v>
      </c>
      <c r="N33" s="153" t="s">
        <v>1198</v>
      </c>
      <c r="O33" s="157" t="s">
        <v>1199</v>
      </c>
      <c r="P33" s="157" t="s">
        <v>1129</v>
      </c>
      <c r="Q33" s="156" t="s">
        <v>1047</v>
      </c>
      <c r="R33" s="156" t="s">
        <v>1047</v>
      </c>
      <c r="S33" s="156" t="s">
        <v>1047</v>
      </c>
      <c r="T33" s="156" t="s">
        <v>1047</v>
      </c>
      <c r="U33" s="156" t="s">
        <v>1047</v>
      </c>
      <c r="V33" s="156" t="s">
        <v>1047</v>
      </c>
      <c r="W33" s="158"/>
      <c r="X33" s="158"/>
      <c r="Y33" s="159"/>
      <c r="Z33" s="159"/>
      <c r="AA33" s="159"/>
    </row>
    <row r="34" spans="1:27" ht="14.25" customHeight="1">
      <c r="A34" s="153">
        <v>30</v>
      </c>
      <c r="B34" s="153" t="s">
        <v>248</v>
      </c>
      <c r="C34" s="154" t="s">
        <v>81</v>
      </c>
      <c r="D34" s="154" t="s">
        <v>1200</v>
      </c>
      <c r="E34" s="154" t="s">
        <v>1196</v>
      </c>
      <c r="F34" s="153">
        <v>60</v>
      </c>
      <c r="G34" s="153">
        <v>225</v>
      </c>
      <c r="H34" s="154" t="s">
        <v>1163</v>
      </c>
      <c r="I34" s="154" t="s">
        <v>1197</v>
      </c>
      <c r="J34" s="154" t="s">
        <v>1085</v>
      </c>
      <c r="K34" s="155"/>
      <c r="L34" s="156" t="s">
        <v>1047</v>
      </c>
      <c r="M34" s="156" t="s">
        <v>1047</v>
      </c>
      <c r="N34" s="153" t="s">
        <v>1198</v>
      </c>
      <c r="O34" s="157" t="s">
        <v>1199</v>
      </c>
      <c r="P34" s="157" t="s">
        <v>1129</v>
      </c>
      <c r="Q34" s="156" t="s">
        <v>1047</v>
      </c>
      <c r="R34" s="156" t="s">
        <v>1047</v>
      </c>
      <c r="S34" s="156" t="s">
        <v>1047</v>
      </c>
      <c r="T34" s="156" t="s">
        <v>1047</v>
      </c>
      <c r="U34" s="156" t="s">
        <v>1047</v>
      </c>
      <c r="V34" s="156" t="s">
        <v>1047</v>
      </c>
      <c r="W34" s="158"/>
      <c r="X34" s="158"/>
      <c r="Y34" s="159"/>
      <c r="Z34" s="159"/>
      <c r="AA34" s="159"/>
    </row>
    <row r="35" spans="1:27" ht="14.25" customHeight="1">
      <c r="A35" s="160">
        <v>22</v>
      </c>
      <c r="B35" s="160" t="s">
        <v>256</v>
      </c>
      <c r="C35" s="161" t="s">
        <v>81</v>
      </c>
      <c r="D35" s="161" t="s">
        <v>1201</v>
      </c>
      <c r="E35" s="161" t="s">
        <v>1162</v>
      </c>
      <c r="F35" s="160">
        <v>30</v>
      </c>
      <c r="G35" s="160">
        <v>91</v>
      </c>
      <c r="H35" s="161" t="s">
        <v>1163</v>
      </c>
      <c r="I35" s="161" t="s">
        <v>1197</v>
      </c>
      <c r="J35" s="161" t="s">
        <v>1202</v>
      </c>
      <c r="K35" s="160"/>
      <c r="L35" s="162" t="s">
        <v>1203</v>
      </c>
      <c r="M35" s="162" t="s">
        <v>1204</v>
      </c>
      <c r="N35" s="163" t="s">
        <v>1205</v>
      </c>
      <c r="O35" s="164" t="s">
        <v>1206</v>
      </c>
      <c r="P35" s="164" t="s">
        <v>1090</v>
      </c>
      <c r="Q35" s="162">
        <v>6.28</v>
      </c>
      <c r="R35" s="162">
        <v>98</v>
      </c>
      <c r="S35" s="162">
        <f>Q35*R35</f>
        <v>615.44000000000005</v>
      </c>
      <c r="T35" s="162">
        <v>6.28</v>
      </c>
      <c r="U35" s="162">
        <v>98</v>
      </c>
      <c r="V35" s="162">
        <f t="shared" ref="V35:V54" si="5">T35*U35</f>
        <v>615.44000000000005</v>
      </c>
      <c r="W35" s="163"/>
      <c r="X35" s="163"/>
      <c r="Y35" s="165"/>
      <c r="Z35" s="165"/>
      <c r="AA35" s="165"/>
    </row>
    <row r="36" spans="1:27" ht="14.25" customHeight="1">
      <c r="A36" s="3">
        <v>31</v>
      </c>
      <c r="B36" s="22" t="s">
        <v>265</v>
      </c>
      <c r="C36" s="166" t="s">
        <v>81</v>
      </c>
      <c r="D36" s="166" t="s">
        <v>1201</v>
      </c>
      <c r="E36" s="166" t="s">
        <v>1207</v>
      </c>
      <c r="F36" s="167">
        <v>776</v>
      </c>
      <c r="G36" s="168">
        <f>AVERAGE(G39:G41,G49:G53)</f>
        <v>166.75</v>
      </c>
      <c r="H36" s="166" t="s">
        <v>1163</v>
      </c>
      <c r="I36" s="166" t="s">
        <v>1208</v>
      </c>
      <c r="J36" s="166" t="s">
        <v>1209</v>
      </c>
      <c r="K36" s="169"/>
      <c r="L36" s="170" t="s">
        <v>1210</v>
      </c>
      <c r="M36" s="170" t="s">
        <v>1211</v>
      </c>
      <c r="N36" s="22" t="s">
        <v>1212</v>
      </c>
      <c r="O36" s="171" t="s">
        <v>1213</v>
      </c>
      <c r="P36" s="171" t="s">
        <v>1090</v>
      </c>
      <c r="Q36" s="170"/>
      <c r="R36" s="170"/>
      <c r="S36" s="170">
        <f>SUM(S39:S41,S48)</f>
        <v>11289.6</v>
      </c>
      <c r="T36" s="170">
        <v>4.0999999999999996</v>
      </c>
      <c r="U36" s="170">
        <v>50</v>
      </c>
      <c r="V36" s="170">
        <f t="shared" si="5"/>
        <v>204.99999999999997</v>
      </c>
      <c r="W36" s="25"/>
      <c r="X36" s="25"/>
      <c r="Y36" s="172"/>
      <c r="Z36" s="172"/>
      <c r="AA36" s="172"/>
    </row>
    <row r="37" spans="1:27" ht="14.25" customHeight="1">
      <c r="A37" s="3">
        <v>32</v>
      </c>
      <c r="B37" s="15" t="s">
        <v>271</v>
      </c>
      <c r="C37" s="173" t="s">
        <v>81</v>
      </c>
      <c r="D37" s="173" t="s">
        <v>1174</v>
      </c>
      <c r="E37" s="173" t="s">
        <v>1207</v>
      </c>
      <c r="F37" s="174">
        <v>716</v>
      </c>
      <c r="G37" s="175">
        <f>AVERAGE(G42:G44,G55:G59)</f>
        <v>174.75</v>
      </c>
      <c r="H37" s="173" t="s">
        <v>1163</v>
      </c>
      <c r="I37" s="173" t="s">
        <v>1208</v>
      </c>
      <c r="J37" s="173" t="s">
        <v>1209</v>
      </c>
      <c r="K37" s="15"/>
      <c r="L37" s="176" t="s">
        <v>1214</v>
      </c>
      <c r="M37" s="176" t="s">
        <v>1215</v>
      </c>
      <c r="N37" s="27" t="s">
        <v>1212</v>
      </c>
      <c r="O37" s="177" t="s">
        <v>1216</v>
      </c>
      <c r="P37" s="177" t="s">
        <v>1090</v>
      </c>
      <c r="Q37" s="176"/>
      <c r="R37" s="176"/>
      <c r="S37" s="176">
        <f>SUM(S42:S44,S54)</f>
        <v>73813.600000000006</v>
      </c>
      <c r="T37" s="176">
        <v>4.5999999999999996</v>
      </c>
      <c r="U37" s="176">
        <v>50</v>
      </c>
      <c r="V37" s="176">
        <f t="shared" si="5"/>
        <v>229.99999999999997</v>
      </c>
      <c r="W37" s="27"/>
      <c r="X37" s="27"/>
      <c r="Y37" s="172"/>
      <c r="Z37" s="172"/>
      <c r="AA37" s="172"/>
    </row>
    <row r="38" spans="1:27" ht="14.25" customHeight="1">
      <c r="A38" s="3">
        <v>33</v>
      </c>
      <c r="B38" s="28" t="s">
        <v>277</v>
      </c>
      <c r="C38" s="178" t="s">
        <v>81</v>
      </c>
      <c r="D38" s="178" t="s">
        <v>1185</v>
      </c>
      <c r="E38" s="178" t="s">
        <v>1207</v>
      </c>
      <c r="F38" s="179">
        <v>716</v>
      </c>
      <c r="G38" s="180">
        <f>AVERAGE(G45:G47,G63:G67)</f>
        <v>166.75</v>
      </c>
      <c r="H38" s="178" t="s">
        <v>1163</v>
      </c>
      <c r="I38" s="178" t="s">
        <v>1208</v>
      </c>
      <c r="J38" s="178" t="s">
        <v>1209</v>
      </c>
      <c r="K38" s="28"/>
      <c r="L38" s="181" t="s">
        <v>1217</v>
      </c>
      <c r="M38" s="181" t="s">
        <v>1218</v>
      </c>
      <c r="N38" s="30" t="s">
        <v>1212</v>
      </c>
      <c r="O38" s="182" t="s">
        <v>1219</v>
      </c>
      <c r="P38" s="182" t="s">
        <v>1090</v>
      </c>
      <c r="Q38" s="181"/>
      <c r="R38" s="181"/>
      <c r="S38" s="181">
        <f>SUM(S45:S47,S60)</f>
        <v>34035.399999999994</v>
      </c>
      <c r="T38" s="181">
        <v>4.5</v>
      </c>
      <c r="U38" s="181">
        <v>50</v>
      </c>
      <c r="V38" s="181">
        <f t="shared" si="5"/>
        <v>225</v>
      </c>
      <c r="W38" s="30"/>
      <c r="X38" s="30"/>
      <c r="Y38" s="172"/>
      <c r="Z38" s="172"/>
      <c r="AA38" s="172"/>
    </row>
    <row r="39" spans="1:27" ht="14.25" customHeight="1">
      <c r="A39" s="4">
        <v>34</v>
      </c>
      <c r="B39" s="24" t="s">
        <v>283</v>
      </c>
      <c r="C39" s="183" t="s">
        <v>81</v>
      </c>
      <c r="D39" s="183" t="s">
        <v>1201</v>
      </c>
      <c r="E39" s="183" t="s">
        <v>1196</v>
      </c>
      <c r="F39" s="183">
        <v>120</v>
      </c>
      <c r="G39" s="183">
        <v>225</v>
      </c>
      <c r="H39" s="183" t="s">
        <v>1163</v>
      </c>
      <c r="I39" s="183" t="s">
        <v>1197</v>
      </c>
      <c r="J39" s="183" t="s">
        <v>1085</v>
      </c>
      <c r="K39" s="24" t="s">
        <v>290</v>
      </c>
      <c r="L39" s="184" t="s">
        <v>1220</v>
      </c>
      <c r="M39" s="184" t="s">
        <v>1221</v>
      </c>
      <c r="N39" s="185" t="s">
        <v>1222</v>
      </c>
      <c r="O39" s="186" t="s">
        <v>1089</v>
      </c>
      <c r="P39" s="186" t="s">
        <v>1090</v>
      </c>
      <c r="Q39" s="184">
        <v>30</v>
      </c>
      <c r="R39" s="184">
        <v>98</v>
      </c>
      <c r="S39" s="184">
        <f t="shared" ref="S39:S47" si="6">Q39*R39</f>
        <v>2940</v>
      </c>
      <c r="T39" s="184">
        <v>30</v>
      </c>
      <c r="U39" s="184">
        <v>98</v>
      </c>
      <c r="V39" s="184">
        <f t="shared" si="5"/>
        <v>2940</v>
      </c>
      <c r="W39" s="34"/>
      <c r="X39" s="34"/>
    </row>
    <row r="40" spans="1:27" ht="14.25" customHeight="1">
      <c r="A40" s="4">
        <v>35</v>
      </c>
      <c r="B40" s="24" t="s">
        <v>291</v>
      </c>
      <c r="C40" s="183" t="s">
        <v>81</v>
      </c>
      <c r="D40" s="183" t="s">
        <v>1201</v>
      </c>
      <c r="E40" s="183" t="s">
        <v>1196</v>
      </c>
      <c r="F40" s="187">
        <v>100</v>
      </c>
      <c r="G40" s="187">
        <v>152</v>
      </c>
      <c r="H40" s="183" t="s">
        <v>1163</v>
      </c>
      <c r="I40" s="183" t="s">
        <v>1197</v>
      </c>
      <c r="J40" s="183" t="s">
        <v>1091</v>
      </c>
      <c r="K40" s="188"/>
      <c r="L40" s="184" t="s">
        <v>1223</v>
      </c>
      <c r="M40" s="184" t="s">
        <v>1224</v>
      </c>
      <c r="N40" s="185" t="s">
        <v>1225</v>
      </c>
      <c r="O40" s="186" t="s">
        <v>1089</v>
      </c>
      <c r="P40" s="186" t="s">
        <v>1090</v>
      </c>
      <c r="Q40" s="184">
        <v>16.45</v>
      </c>
      <c r="R40" s="184">
        <v>98</v>
      </c>
      <c r="S40" s="184">
        <f t="shared" si="6"/>
        <v>1612.1</v>
      </c>
      <c r="T40" s="184">
        <v>16.45</v>
      </c>
      <c r="U40" s="184">
        <v>98</v>
      </c>
      <c r="V40" s="184">
        <f t="shared" si="5"/>
        <v>1612.1</v>
      </c>
      <c r="W40" s="34"/>
      <c r="X40" s="34"/>
    </row>
    <row r="41" spans="1:27" ht="14.25" customHeight="1">
      <c r="A41" s="4">
        <v>36</v>
      </c>
      <c r="B41" s="24" t="s">
        <v>297</v>
      </c>
      <c r="C41" s="183" t="s">
        <v>81</v>
      </c>
      <c r="D41" s="183" t="s">
        <v>1201</v>
      </c>
      <c r="E41" s="183" t="s">
        <v>1196</v>
      </c>
      <c r="F41" s="187">
        <v>60</v>
      </c>
      <c r="G41" s="187">
        <v>167</v>
      </c>
      <c r="H41" s="183" t="s">
        <v>1163</v>
      </c>
      <c r="I41" s="183" t="s">
        <v>1197</v>
      </c>
      <c r="J41" s="183" t="s">
        <v>1095</v>
      </c>
      <c r="K41" s="188"/>
      <c r="L41" s="184" t="s">
        <v>1226</v>
      </c>
      <c r="M41" s="184" t="s">
        <v>1227</v>
      </c>
      <c r="N41" s="185" t="s">
        <v>1228</v>
      </c>
      <c r="O41" s="186" t="s">
        <v>1089</v>
      </c>
      <c r="P41" s="186" t="s">
        <v>1090</v>
      </c>
      <c r="Q41" s="184">
        <v>7.3</v>
      </c>
      <c r="R41" s="184">
        <v>98</v>
      </c>
      <c r="S41" s="184">
        <f t="shared" si="6"/>
        <v>715.4</v>
      </c>
      <c r="T41" s="184">
        <v>7.3</v>
      </c>
      <c r="U41" s="184">
        <v>98</v>
      </c>
      <c r="V41" s="184">
        <f t="shared" si="5"/>
        <v>715.4</v>
      </c>
      <c r="W41" s="34"/>
      <c r="X41" s="34"/>
    </row>
    <row r="42" spans="1:27" ht="14.25" customHeight="1">
      <c r="A42" s="4">
        <v>37</v>
      </c>
      <c r="B42" s="12" t="s">
        <v>303</v>
      </c>
      <c r="C42" s="140" t="s">
        <v>81</v>
      </c>
      <c r="D42" s="140" t="s">
        <v>1174</v>
      </c>
      <c r="E42" s="140" t="s">
        <v>1196</v>
      </c>
      <c r="F42" s="141">
        <v>60</v>
      </c>
      <c r="G42" s="141">
        <v>225</v>
      </c>
      <c r="H42" s="140" t="s">
        <v>1163</v>
      </c>
      <c r="I42" s="140" t="s">
        <v>1197</v>
      </c>
      <c r="J42" s="140" t="s">
        <v>1085</v>
      </c>
      <c r="K42" s="142"/>
      <c r="L42" s="143" t="s">
        <v>1229</v>
      </c>
      <c r="M42" s="143" t="s">
        <v>1230</v>
      </c>
      <c r="N42" s="144" t="s">
        <v>1231</v>
      </c>
      <c r="O42" s="145" t="s">
        <v>1089</v>
      </c>
      <c r="P42" s="145" t="s">
        <v>1090</v>
      </c>
      <c r="Q42" s="143">
        <v>34.200000000000003</v>
      </c>
      <c r="R42" s="143">
        <v>98</v>
      </c>
      <c r="S42" s="143">
        <f t="shared" si="6"/>
        <v>3351.6000000000004</v>
      </c>
      <c r="T42" s="143">
        <v>34.200000000000003</v>
      </c>
      <c r="U42" s="143">
        <v>98</v>
      </c>
      <c r="V42" s="143">
        <f t="shared" si="5"/>
        <v>3351.6000000000004</v>
      </c>
      <c r="W42" s="14"/>
      <c r="X42" s="14"/>
    </row>
    <row r="43" spans="1:27" ht="14.25" customHeight="1">
      <c r="A43" s="4">
        <v>38</v>
      </c>
      <c r="B43" s="12" t="s">
        <v>309</v>
      </c>
      <c r="C43" s="140" t="s">
        <v>81</v>
      </c>
      <c r="D43" s="140" t="s">
        <v>1174</v>
      </c>
      <c r="E43" s="140" t="s">
        <v>1196</v>
      </c>
      <c r="F43" s="141">
        <v>100</v>
      </c>
      <c r="G43" s="141">
        <v>152</v>
      </c>
      <c r="H43" s="140" t="s">
        <v>1163</v>
      </c>
      <c r="I43" s="140" t="s">
        <v>1197</v>
      </c>
      <c r="J43" s="140" t="s">
        <v>1091</v>
      </c>
      <c r="K43" s="142"/>
      <c r="L43" s="143" t="s">
        <v>1232</v>
      </c>
      <c r="M43" s="143" t="s">
        <v>1233</v>
      </c>
      <c r="N43" s="144" t="s">
        <v>1234</v>
      </c>
      <c r="O43" s="145" t="s">
        <v>1089</v>
      </c>
      <c r="P43" s="145" t="s">
        <v>1090</v>
      </c>
      <c r="Q43" s="143">
        <v>112</v>
      </c>
      <c r="R43" s="143">
        <v>98</v>
      </c>
      <c r="S43" s="143">
        <f t="shared" si="6"/>
        <v>10976</v>
      </c>
      <c r="T43" s="143">
        <v>112</v>
      </c>
      <c r="U43" s="143">
        <v>98</v>
      </c>
      <c r="V43" s="143">
        <f t="shared" si="5"/>
        <v>10976</v>
      </c>
      <c r="W43" s="14"/>
      <c r="X43" s="14"/>
    </row>
    <row r="44" spans="1:27" ht="14.25" customHeight="1">
      <c r="A44" s="4">
        <v>39</v>
      </c>
      <c r="B44" s="12" t="s">
        <v>315</v>
      </c>
      <c r="C44" s="140" t="s">
        <v>81</v>
      </c>
      <c r="D44" s="140" t="s">
        <v>1174</v>
      </c>
      <c r="E44" s="140" t="s">
        <v>1196</v>
      </c>
      <c r="F44" s="141">
        <v>60</v>
      </c>
      <c r="G44" s="141">
        <v>167</v>
      </c>
      <c r="H44" s="140" t="s">
        <v>1163</v>
      </c>
      <c r="I44" s="140" t="s">
        <v>1197</v>
      </c>
      <c r="J44" s="140" t="s">
        <v>1095</v>
      </c>
      <c r="K44" s="142"/>
      <c r="L44" s="143" t="s">
        <v>1235</v>
      </c>
      <c r="M44" s="143" t="s">
        <v>1236</v>
      </c>
      <c r="N44" s="144" t="s">
        <v>1237</v>
      </c>
      <c r="O44" s="145" t="s">
        <v>1089</v>
      </c>
      <c r="P44" s="145" t="s">
        <v>1090</v>
      </c>
      <c r="Q44" s="143">
        <v>183.5</v>
      </c>
      <c r="R44" s="143">
        <v>98</v>
      </c>
      <c r="S44" s="143">
        <f t="shared" si="6"/>
        <v>17983</v>
      </c>
      <c r="T44" s="143">
        <v>183.5</v>
      </c>
      <c r="U44" s="143">
        <v>98</v>
      </c>
      <c r="V44" s="143">
        <f t="shared" si="5"/>
        <v>17983</v>
      </c>
      <c r="W44" s="14"/>
      <c r="X44" s="14"/>
    </row>
    <row r="45" spans="1:27" ht="14.25" customHeight="1">
      <c r="A45" s="4">
        <v>40</v>
      </c>
      <c r="B45" s="16" t="s">
        <v>321</v>
      </c>
      <c r="C45" s="147" t="s">
        <v>81</v>
      </c>
      <c r="D45" s="147" t="s">
        <v>1185</v>
      </c>
      <c r="E45" s="147" t="s">
        <v>1196</v>
      </c>
      <c r="F45" s="148">
        <v>60</v>
      </c>
      <c r="G45" s="148">
        <v>225</v>
      </c>
      <c r="H45" s="147" t="s">
        <v>1163</v>
      </c>
      <c r="I45" s="147" t="s">
        <v>1197</v>
      </c>
      <c r="J45" s="147" t="s">
        <v>1085</v>
      </c>
      <c r="K45" s="149"/>
      <c r="L45" s="150" t="s">
        <v>1238</v>
      </c>
      <c r="M45" s="150" t="s">
        <v>1239</v>
      </c>
      <c r="N45" s="151" t="s">
        <v>1240</v>
      </c>
      <c r="O45" s="152" t="s">
        <v>1089</v>
      </c>
      <c r="P45" s="152" t="s">
        <v>1090</v>
      </c>
      <c r="Q45" s="150">
        <v>57.5</v>
      </c>
      <c r="R45" s="150">
        <v>98</v>
      </c>
      <c r="S45" s="150">
        <f t="shared" si="6"/>
        <v>5635</v>
      </c>
      <c r="T45" s="150">
        <v>57.5</v>
      </c>
      <c r="U45" s="150">
        <v>98</v>
      </c>
      <c r="V45" s="150">
        <f t="shared" si="5"/>
        <v>5635</v>
      </c>
      <c r="W45" s="18"/>
      <c r="X45" s="18"/>
    </row>
    <row r="46" spans="1:27" ht="14.25" customHeight="1">
      <c r="A46" s="4">
        <v>41</v>
      </c>
      <c r="B46" s="16" t="s">
        <v>326</v>
      </c>
      <c r="C46" s="147" t="s">
        <v>81</v>
      </c>
      <c r="D46" s="147" t="s">
        <v>1185</v>
      </c>
      <c r="E46" s="147" t="s">
        <v>1196</v>
      </c>
      <c r="F46" s="148">
        <v>100</v>
      </c>
      <c r="G46" s="148">
        <v>152</v>
      </c>
      <c r="H46" s="147" t="s">
        <v>1163</v>
      </c>
      <c r="I46" s="147" t="s">
        <v>1197</v>
      </c>
      <c r="J46" s="147" t="s">
        <v>1091</v>
      </c>
      <c r="K46" s="149" t="s">
        <v>290</v>
      </c>
      <c r="L46" s="150" t="s">
        <v>1241</v>
      </c>
      <c r="M46" s="150" t="s">
        <v>1242</v>
      </c>
      <c r="N46" s="151" t="s">
        <v>1243</v>
      </c>
      <c r="O46" s="152" t="s">
        <v>1089</v>
      </c>
      <c r="P46" s="152" t="s">
        <v>1090</v>
      </c>
      <c r="Q46" s="150">
        <v>56.2</v>
      </c>
      <c r="R46" s="150">
        <v>98</v>
      </c>
      <c r="S46" s="150">
        <f t="shared" si="6"/>
        <v>5507.6</v>
      </c>
      <c r="T46" s="150">
        <v>56.2</v>
      </c>
      <c r="U46" s="150">
        <v>98</v>
      </c>
      <c r="V46" s="150">
        <f t="shared" si="5"/>
        <v>5507.6</v>
      </c>
      <c r="W46" s="18"/>
      <c r="X46" s="18"/>
    </row>
    <row r="47" spans="1:27" ht="14.25" customHeight="1">
      <c r="A47" s="4">
        <v>42</v>
      </c>
      <c r="B47" s="16" t="s">
        <v>331</v>
      </c>
      <c r="C47" s="147" t="s">
        <v>81</v>
      </c>
      <c r="D47" s="147" t="s">
        <v>1185</v>
      </c>
      <c r="E47" s="147" t="s">
        <v>1196</v>
      </c>
      <c r="F47" s="148">
        <v>60</v>
      </c>
      <c r="G47" s="148">
        <v>167</v>
      </c>
      <c r="H47" s="147" t="s">
        <v>1163</v>
      </c>
      <c r="I47" s="147" t="s">
        <v>1197</v>
      </c>
      <c r="J47" s="147" t="s">
        <v>1095</v>
      </c>
      <c r="K47" s="149"/>
      <c r="L47" s="150" t="s">
        <v>1244</v>
      </c>
      <c r="M47" s="150" t="s">
        <v>1245</v>
      </c>
      <c r="N47" s="151" t="s">
        <v>1246</v>
      </c>
      <c r="O47" s="152" t="s">
        <v>1089</v>
      </c>
      <c r="P47" s="152" t="s">
        <v>1090</v>
      </c>
      <c r="Q47" s="150">
        <v>36.4</v>
      </c>
      <c r="R47" s="150">
        <v>98</v>
      </c>
      <c r="S47" s="150">
        <f t="shared" si="6"/>
        <v>3567.2</v>
      </c>
      <c r="T47" s="150">
        <v>36.4</v>
      </c>
      <c r="U47" s="150">
        <v>98</v>
      </c>
      <c r="V47" s="150">
        <f t="shared" si="5"/>
        <v>3567.2</v>
      </c>
      <c r="W47" s="18"/>
      <c r="X47" s="18"/>
    </row>
    <row r="48" spans="1:27" ht="14.25" customHeight="1">
      <c r="A48" s="3">
        <v>43</v>
      </c>
      <c r="B48" s="22" t="s">
        <v>336</v>
      </c>
      <c r="C48" s="166" t="s">
        <v>81</v>
      </c>
      <c r="D48" s="166" t="s">
        <v>1201</v>
      </c>
      <c r="E48" s="166" t="s">
        <v>1247</v>
      </c>
      <c r="F48" s="167">
        <v>496</v>
      </c>
      <c r="G48" s="167">
        <f>AVERAGE(G49:G53)</f>
        <v>158</v>
      </c>
      <c r="H48" s="166" t="s">
        <v>1163</v>
      </c>
      <c r="I48" s="166" t="s">
        <v>1208</v>
      </c>
      <c r="J48" s="166" t="s">
        <v>1209</v>
      </c>
      <c r="K48" s="169"/>
      <c r="L48" s="170" t="s">
        <v>1248</v>
      </c>
      <c r="M48" s="170" t="s">
        <v>1249</v>
      </c>
      <c r="N48" s="22" t="s">
        <v>1250</v>
      </c>
      <c r="O48" s="171" t="s">
        <v>1251</v>
      </c>
      <c r="P48" s="171" t="s">
        <v>1090</v>
      </c>
      <c r="Q48" s="170"/>
      <c r="R48" s="170"/>
      <c r="S48" s="170">
        <f>SUM(S49:S51)</f>
        <v>6022.1</v>
      </c>
      <c r="T48" s="170">
        <v>10.3</v>
      </c>
      <c r="U48" s="170">
        <v>102</v>
      </c>
      <c r="V48" s="170">
        <f t="shared" si="5"/>
        <v>1050.6000000000001</v>
      </c>
      <c r="W48" s="25"/>
      <c r="X48" s="25"/>
      <c r="Y48" s="172"/>
      <c r="Z48" s="172"/>
      <c r="AA48" s="172"/>
    </row>
    <row r="49" spans="1:27" ht="14.25" customHeight="1">
      <c r="A49" s="4">
        <v>44</v>
      </c>
      <c r="B49" s="24" t="s">
        <v>341</v>
      </c>
      <c r="C49" s="183" t="s">
        <v>81</v>
      </c>
      <c r="D49" s="183" t="s">
        <v>1201</v>
      </c>
      <c r="E49" s="183" t="s">
        <v>1196</v>
      </c>
      <c r="F49" s="187">
        <v>100</v>
      </c>
      <c r="G49" s="187">
        <v>98</v>
      </c>
      <c r="H49" s="183" t="s">
        <v>1163</v>
      </c>
      <c r="I49" s="183" t="s">
        <v>1208</v>
      </c>
      <c r="J49" s="183" t="s">
        <v>1085</v>
      </c>
      <c r="K49" s="188"/>
      <c r="L49" s="184" t="s">
        <v>1252</v>
      </c>
      <c r="M49" s="184" t="s">
        <v>1160</v>
      </c>
      <c r="N49" s="185" t="s">
        <v>1253</v>
      </c>
      <c r="O49" s="186" t="s">
        <v>1089</v>
      </c>
      <c r="P49" s="186" t="s">
        <v>1090</v>
      </c>
      <c r="Q49" s="184">
        <v>8.08</v>
      </c>
      <c r="R49" s="184">
        <v>98</v>
      </c>
      <c r="S49" s="184">
        <f t="shared" ref="S49:S53" si="7">Q49*R49</f>
        <v>791.84</v>
      </c>
      <c r="T49" s="184">
        <v>8.08</v>
      </c>
      <c r="U49" s="184">
        <v>98</v>
      </c>
      <c r="V49" s="184">
        <f t="shared" si="5"/>
        <v>791.84</v>
      </c>
      <c r="W49" s="34"/>
      <c r="X49" s="34"/>
    </row>
    <row r="50" spans="1:27" ht="14.25" customHeight="1">
      <c r="A50" s="4">
        <v>45</v>
      </c>
      <c r="B50" s="24" t="s">
        <v>347</v>
      </c>
      <c r="C50" s="183" t="s">
        <v>81</v>
      </c>
      <c r="D50" s="183" t="s">
        <v>1201</v>
      </c>
      <c r="E50" s="183" t="s">
        <v>1196</v>
      </c>
      <c r="F50" s="187">
        <v>100</v>
      </c>
      <c r="G50" s="187">
        <v>110</v>
      </c>
      <c r="H50" s="183" t="s">
        <v>1163</v>
      </c>
      <c r="I50" s="183" t="s">
        <v>1208</v>
      </c>
      <c r="J50" s="183" t="s">
        <v>1091</v>
      </c>
      <c r="K50" s="188"/>
      <c r="L50" s="186" t="s">
        <v>1254</v>
      </c>
      <c r="M50" s="189" t="s">
        <v>1255</v>
      </c>
      <c r="N50" s="185" t="s">
        <v>1256</v>
      </c>
      <c r="O50" s="186" t="s">
        <v>1089</v>
      </c>
      <c r="P50" s="186" t="s">
        <v>1090</v>
      </c>
      <c r="Q50" s="189">
        <v>26.67</v>
      </c>
      <c r="R50" s="189">
        <v>98</v>
      </c>
      <c r="S50" s="189">
        <f t="shared" si="7"/>
        <v>2613.6600000000003</v>
      </c>
      <c r="T50" s="189">
        <v>26.67</v>
      </c>
      <c r="U50" s="189">
        <v>98</v>
      </c>
      <c r="V50" s="189">
        <f t="shared" si="5"/>
        <v>2613.6600000000003</v>
      </c>
      <c r="W50" s="34"/>
      <c r="X50" s="34"/>
    </row>
    <row r="51" spans="1:27" ht="14.25" customHeight="1">
      <c r="A51" s="4">
        <v>46</v>
      </c>
      <c r="B51" s="24" t="s">
        <v>353</v>
      </c>
      <c r="C51" s="183" t="s">
        <v>81</v>
      </c>
      <c r="D51" s="183" t="s">
        <v>1201</v>
      </c>
      <c r="E51" s="183" t="s">
        <v>1196</v>
      </c>
      <c r="F51" s="187">
        <v>100</v>
      </c>
      <c r="G51" s="187">
        <v>285</v>
      </c>
      <c r="H51" s="183" t="s">
        <v>1163</v>
      </c>
      <c r="I51" s="183" t="s">
        <v>1208</v>
      </c>
      <c r="J51" s="183" t="s">
        <v>1095</v>
      </c>
      <c r="K51" s="188"/>
      <c r="L51" s="186" t="s">
        <v>1257</v>
      </c>
      <c r="M51" s="189" t="s">
        <v>1258</v>
      </c>
      <c r="N51" s="185" t="s">
        <v>1259</v>
      </c>
      <c r="O51" s="186" t="s">
        <v>1089</v>
      </c>
      <c r="P51" s="186" t="s">
        <v>1090</v>
      </c>
      <c r="Q51" s="189">
        <v>26.7</v>
      </c>
      <c r="R51" s="189">
        <v>98</v>
      </c>
      <c r="S51" s="189">
        <f t="shared" si="7"/>
        <v>2616.6</v>
      </c>
      <c r="T51" s="189">
        <v>26.7</v>
      </c>
      <c r="U51" s="189">
        <v>98</v>
      </c>
      <c r="V51" s="189">
        <f t="shared" si="5"/>
        <v>2616.6</v>
      </c>
      <c r="W51" s="34"/>
      <c r="X51" s="34"/>
    </row>
    <row r="52" spans="1:27" ht="14.25" customHeight="1">
      <c r="A52" s="131">
        <v>47</v>
      </c>
      <c r="B52" s="190" t="s">
        <v>359</v>
      </c>
      <c r="C52" s="191" t="s">
        <v>81</v>
      </c>
      <c r="D52" s="191" t="s">
        <v>1201</v>
      </c>
      <c r="E52" s="191" t="s">
        <v>1196</v>
      </c>
      <c r="F52" s="190">
        <v>100</v>
      </c>
      <c r="G52" s="190">
        <v>132</v>
      </c>
      <c r="H52" s="191" t="s">
        <v>1163</v>
      </c>
      <c r="I52" s="191" t="s">
        <v>1208</v>
      </c>
      <c r="J52" s="191" t="s">
        <v>1260</v>
      </c>
      <c r="K52" s="192"/>
      <c r="L52" s="193" t="s">
        <v>1261</v>
      </c>
      <c r="M52" s="194" t="s">
        <v>1262</v>
      </c>
      <c r="N52" s="195" t="s">
        <v>1263</v>
      </c>
      <c r="O52" s="193" t="s">
        <v>1089</v>
      </c>
      <c r="P52" s="193" t="s">
        <v>1129</v>
      </c>
      <c r="Q52" s="194">
        <v>8.8000000000000007</v>
      </c>
      <c r="R52" s="194">
        <v>98</v>
      </c>
      <c r="S52" s="194">
        <f t="shared" si="7"/>
        <v>862.40000000000009</v>
      </c>
      <c r="T52" s="194">
        <v>8.8000000000000007</v>
      </c>
      <c r="U52" s="194">
        <v>98</v>
      </c>
      <c r="V52" s="194">
        <f t="shared" si="5"/>
        <v>862.40000000000009</v>
      </c>
      <c r="W52" s="196"/>
      <c r="X52" s="196"/>
      <c r="Y52" s="139"/>
      <c r="Z52" s="139"/>
      <c r="AA52" s="139"/>
    </row>
    <row r="53" spans="1:27" ht="14.25" customHeight="1">
      <c r="A53" s="131">
        <v>48</v>
      </c>
      <c r="B53" s="190" t="s">
        <v>365</v>
      </c>
      <c r="C53" s="191" t="s">
        <v>81</v>
      </c>
      <c r="D53" s="191" t="s">
        <v>1201</v>
      </c>
      <c r="E53" s="191" t="s">
        <v>1196</v>
      </c>
      <c r="F53" s="190">
        <v>96</v>
      </c>
      <c r="G53" s="190">
        <v>165</v>
      </c>
      <c r="H53" s="191" t="s">
        <v>1163</v>
      </c>
      <c r="I53" s="191" t="s">
        <v>1208</v>
      </c>
      <c r="J53" s="191" t="s">
        <v>1264</v>
      </c>
      <c r="K53" s="192"/>
      <c r="L53" s="193" t="s">
        <v>1265</v>
      </c>
      <c r="M53" s="194" t="s">
        <v>1266</v>
      </c>
      <c r="N53" s="195" t="s">
        <v>1267</v>
      </c>
      <c r="O53" s="193" t="s">
        <v>1089</v>
      </c>
      <c r="P53" s="193" t="s">
        <v>1129</v>
      </c>
      <c r="Q53" s="194">
        <v>5</v>
      </c>
      <c r="R53" s="194">
        <v>98</v>
      </c>
      <c r="S53" s="194">
        <f t="shared" si="7"/>
        <v>490</v>
      </c>
      <c r="T53" s="194">
        <v>5</v>
      </c>
      <c r="U53" s="194">
        <v>98</v>
      </c>
      <c r="V53" s="194">
        <f t="shared" si="5"/>
        <v>490</v>
      </c>
      <c r="W53" s="196"/>
      <c r="X53" s="196"/>
      <c r="Y53" s="139"/>
      <c r="Z53" s="139"/>
      <c r="AA53" s="139"/>
    </row>
    <row r="54" spans="1:27" ht="14.25" customHeight="1">
      <c r="A54" s="4">
        <v>49</v>
      </c>
      <c r="B54" s="15" t="s">
        <v>371</v>
      </c>
      <c r="C54" s="173" t="s">
        <v>81</v>
      </c>
      <c r="D54" s="173" t="s">
        <v>1174</v>
      </c>
      <c r="E54" s="173" t="s">
        <v>1247</v>
      </c>
      <c r="F54" s="174">
        <v>496</v>
      </c>
      <c r="G54" s="175">
        <f>AVERAGE(G55:G59)</f>
        <v>170.8</v>
      </c>
      <c r="H54" s="173" t="s">
        <v>1163</v>
      </c>
      <c r="I54" s="173" t="s">
        <v>1208</v>
      </c>
      <c r="J54" s="173" t="s">
        <v>1209</v>
      </c>
      <c r="K54" s="197"/>
      <c r="L54" s="177" t="s">
        <v>1268</v>
      </c>
      <c r="M54" s="176" t="s">
        <v>1269</v>
      </c>
      <c r="N54" s="15" t="s">
        <v>1250</v>
      </c>
      <c r="O54" s="177" t="s">
        <v>1270</v>
      </c>
      <c r="P54" s="177" t="s">
        <v>1090</v>
      </c>
      <c r="Q54" s="176"/>
      <c r="R54" s="176"/>
      <c r="S54" s="176">
        <f>SUM(S55:S57)</f>
        <v>41503</v>
      </c>
      <c r="T54" s="176">
        <v>38</v>
      </c>
      <c r="U54" s="176">
        <v>50</v>
      </c>
      <c r="V54" s="176">
        <f t="shared" si="5"/>
        <v>1900</v>
      </c>
      <c r="W54" s="27"/>
      <c r="X54" s="27"/>
    </row>
    <row r="55" spans="1:27" ht="14.25" customHeight="1">
      <c r="A55" s="4">
        <v>50</v>
      </c>
      <c r="B55" s="12" t="s">
        <v>374</v>
      </c>
      <c r="C55" s="140" t="s">
        <v>81</v>
      </c>
      <c r="D55" s="140" t="s">
        <v>1174</v>
      </c>
      <c r="E55" s="140" t="s">
        <v>1196</v>
      </c>
      <c r="F55" s="141">
        <v>100</v>
      </c>
      <c r="G55" s="141">
        <v>140</v>
      </c>
      <c r="H55" s="140" t="s">
        <v>1163</v>
      </c>
      <c r="I55" s="140" t="s">
        <v>1208</v>
      </c>
      <c r="J55" s="140" t="s">
        <v>1085</v>
      </c>
      <c r="K55" s="142"/>
      <c r="L55" s="145" t="s">
        <v>1271</v>
      </c>
      <c r="M55" s="143" t="s">
        <v>1183</v>
      </c>
      <c r="N55" s="144" t="s">
        <v>1272</v>
      </c>
      <c r="O55" s="145" t="s">
        <v>1089</v>
      </c>
      <c r="P55" s="145" t="s">
        <v>1090</v>
      </c>
      <c r="Q55" s="143">
        <v>110.5</v>
      </c>
      <c r="R55" s="143">
        <v>98</v>
      </c>
      <c r="S55" s="143">
        <f t="shared" ref="S55:S59" si="8">Q55*R55</f>
        <v>10829</v>
      </c>
      <c r="T55" s="143"/>
      <c r="U55" s="143"/>
      <c r="V55" s="143"/>
      <c r="W55" s="14"/>
      <c r="X55" s="14"/>
    </row>
    <row r="56" spans="1:27" ht="14.25" customHeight="1">
      <c r="A56" s="4">
        <v>51</v>
      </c>
      <c r="B56" s="12" t="s">
        <v>380</v>
      </c>
      <c r="C56" s="140" t="s">
        <v>81</v>
      </c>
      <c r="D56" s="140" t="s">
        <v>1174</v>
      </c>
      <c r="E56" s="140" t="s">
        <v>1196</v>
      </c>
      <c r="F56" s="141">
        <v>100</v>
      </c>
      <c r="G56" s="141">
        <v>132</v>
      </c>
      <c r="H56" s="140" t="s">
        <v>1163</v>
      </c>
      <c r="I56" s="140" t="s">
        <v>1208</v>
      </c>
      <c r="J56" s="140" t="s">
        <v>1091</v>
      </c>
      <c r="K56" s="142"/>
      <c r="L56" s="145" t="s">
        <v>1273</v>
      </c>
      <c r="M56" s="146" t="s">
        <v>1274</v>
      </c>
      <c r="N56" s="144" t="s">
        <v>1275</v>
      </c>
      <c r="O56" s="145" t="s">
        <v>1089</v>
      </c>
      <c r="P56" s="145" t="s">
        <v>1090</v>
      </c>
      <c r="Q56" s="146">
        <v>174.5</v>
      </c>
      <c r="R56" s="146">
        <v>98</v>
      </c>
      <c r="S56" s="146">
        <f t="shared" si="8"/>
        <v>17101</v>
      </c>
      <c r="T56" s="146"/>
      <c r="U56" s="146"/>
      <c r="V56" s="146"/>
      <c r="W56" s="14"/>
      <c r="X56" s="14"/>
    </row>
    <row r="57" spans="1:27" ht="14.25" customHeight="1">
      <c r="A57" s="4">
        <v>52</v>
      </c>
      <c r="B57" s="12" t="s">
        <v>385</v>
      </c>
      <c r="C57" s="140" t="s">
        <v>81</v>
      </c>
      <c r="D57" s="140" t="s">
        <v>1174</v>
      </c>
      <c r="E57" s="140" t="s">
        <v>1196</v>
      </c>
      <c r="F57" s="141">
        <v>100</v>
      </c>
      <c r="G57" s="141">
        <v>285</v>
      </c>
      <c r="H57" s="140" t="s">
        <v>1163</v>
      </c>
      <c r="I57" s="140" t="s">
        <v>1208</v>
      </c>
      <c r="J57" s="140" t="s">
        <v>1095</v>
      </c>
      <c r="K57" s="142" t="s">
        <v>1276</v>
      </c>
      <c r="L57" s="145" t="s">
        <v>1277</v>
      </c>
      <c r="M57" s="146" t="s">
        <v>1278</v>
      </c>
      <c r="N57" s="12" t="s">
        <v>1279</v>
      </c>
      <c r="O57" s="145" t="s">
        <v>1089</v>
      </c>
      <c r="P57" s="145" t="s">
        <v>1090</v>
      </c>
      <c r="Q57" s="146">
        <v>138.5</v>
      </c>
      <c r="R57" s="146">
        <v>98</v>
      </c>
      <c r="S57" s="146">
        <f t="shared" si="8"/>
        <v>13573</v>
      </c>
      <c r="T57" s="146"/>
      <c r="U57" s="146"/>
      <c r="V57" s="146"/>
      <c r="W57" s="14"/>
      <c r="X57" s="14"/>
    </row>
    <row r="58" spans="1:27" ht="14.25" customHeight="1">
      <c r="A58" s="131">
        <v>53</v>
      </c>
      <c r="B58" s="198" t="s">
        <v>391</v>
      </c>
      <c r="C58" s="199" t="s">
        <v>81</v>
      </c>
      <c r="D58" s="199" t="s">
        <v>1174</v>
      </c>
      <c r="E58" s="199" t="s">
        <v>1196</v>
      </c>
      <c r="F58" s="198">
        <v>100</v>
      </c>
      <c r="G58" s="198">
        <v>132</v>
      </c>
      <c r="H58" s="199" t="s">
        <v>1163</v>
      </c>
      <c r="I58" s="199" t="s">
        <v>1208</v>
      </c>
      <c r="J58" s="199" t="s">
        <v>1260</v>
      </c>
      <c r="K58" s="200" t="s">
        <v>1280</v>
      </c>
      <c r="L58" s="201" t="s">
        <v>1281</v>
      </c>
      <c r="M58" s="202" t="s">
        <v>1282</v>
      </c>
      <c r="N58" s="144" t="s">
        <v>1283</v>
      </c>
      <c r="O58" s="201" t="s">
        <v>1089</v>
      </c>
      <c r="P58" s="201" t="s">
        <v>1284</v>
      </c>
      <c r="Q58" s="202">
        <v>179.5</v>
      </c>
      <c r="R58" s="202">
        <v>98</v>
      </c>
      <c r="S58" s="202">
        <f t="shared" si="8"/>
        <v>17591</v>
      </c>
      <c r="T58" s="202"/>
      <c r="U58" s="202"/>
      <c r="V58" s="202"/>
      <c r="W58" s="144"/>
      <c r="X58" s="144"/>
      <c r="Y58" s="139"/>
      <c r="Z58" s="139"/>
      <c r="AA58" s="139"/>
    </row>
    <row r="59" spans="1:27" ht="14.25" customHeight="1">
      <c r="A59" s="131">
        <v>54</v>
      </c>
      <c r="B59" s="198" t="s">
        <v>396</v>
      </c>
      <c r="C59" s="199" t="s">
        <v>81</v>
      </c>
      <c r="D59" s="199" t="s">
        <v>1174</v>
      </c>
      <c r="E59" s="199" t="s">
        <v>1196</v>
      </c>
      <c r="F59" s="198">
        <v>96</v>
      </c>
      <c r="G59" s="198">
        <v>165</v>
      </c>
      <c r="H59" s="199" t="s">
        <v>1163</v>
      </c>
      <c r="I59" s="199" t="s">
        <v>1208</v>
      </c>
      <c r="J59" s="199" t="s">
        <v>1264</v>
      </c>
      <c r="K59" s="200"/>
      <c r="L59" s="201" t="s">
        <v>1285</v>
      </c>
      <c r="M59" s="202" t="s">
        <v>1286</v>
      </c>
      <c r="N59" s="203" t="s">
        <v>1287</v>
      </c>
      <c r="O59" s="201" t="s">
        <v>1089</v>
      </c>
      <c r="P59" s="201" t="s">
        <v>1284</v>
      </c>
      <c r="Q59" s="202">
        <v>151.5</v>
      </c>
      <c r="R59" s="202">
        <v>98</v>
      </c>
      <c r="S59" s="202">
        <f t="shared" si="8"/>
        <v>14847</v>
      </c>
      <c r="T59" s="202"/>
      <c r="U59" s="202"/>
      <c r="V59" s="202"/>
      <c r="W59" s="144"/>
      <c r="X59" s="144"/>
      <c r="Y59" s="139"/>
      <c r="Z59" s="139"/>
      <c r="AA59" s="139"/>
    </row>
    <row r="60" spans="1:27" ht="14.25" customHeight="1">
      <c r="A60" s="4">
        <v>55</v>
      </c>
      <c r="B60" s="28" t="s">
        <v>402</v>
      </c>
      <c r="C60" s="178" t="s">
        <v>81</v>
      </c>
      <c r="D60" s="178" t="s">
        <v>1185</v>
      </c>
      <c r="E60" s="178" t="s">
        <v>1247</v>
      </c>
      <c r="F60" s="179">
        <v>496</v>
      </c>
      <c r="G60" s="179">
        <f>AVERAGE(G63:G67)</f>
        <v>158</v>
      </c>
      <c r="H60" s="178" t="s">
        <v>1163</v>
      </c>
      <c r="I60" s="178" t="s">
        <v>1208</v>
      </c>
      <c r="J60" s="178" t="s">
        <v>1209</v>
      </c>
      <c r="K60" s="204"/>
      <c r="L60" s="182" t="s">
        <v>1288</v>
      </c>
      <c r="M60" s="181" t="s">
        <v>1289</v>
      </c>
      <c r="N60" s="28" t="s">
        <v>1250</v>
      </c>
      <c r="O60" s="182" t="s">
        <v>1290</v>
      </c>
      <c r="P60" s="182" t="s">
        <v>1090</v>
      </c>
      <c r="Q60" s="181"/>
      <c r="R60" s="181"/>
      <c r="S60" s="181">
        <f>SUM(S61,S64,S65)</f>
        <v>19325.599999999999</v>
      </c>
      <c r="T60" s="181">
        <v>23.8</v>
      </c>
      <c r="U60" s="181">
        <v>50</v>
      </c>
      <c r="V60" s="181">
        <f t="shared" ref="V60:V61" si="9">T60*U60</f>
        <v>1190</v>
      </c>
      <c r="W60" s="30"/>
      <c r="X60" s="30"/>
    </row>
    <row r="61" spans="1:27" ht="14.25" customHeight="1">
      <c r="A61" s="4">
        <v>56</v>
      </c>
      <c r="B61" s="16" t="s">
        <v>406</v>
      </c>
      <c r="C61" s="147" t="s">
        <v>81</v>
      </c>
      <c r="D61" s="147" t="s">
        <v>1185</v>
      </c>
      <c r="E61" s="147" t="s">
        <v>1291</v>
      </c>
      <c r="F61" s="148">
        <v>100</v>
      </c>
      <c r="G61" s="148">
        <v>98</v>
      </c>
      <c r="H61" s="147" t="s">
        <v>1163</v>
      </c>
      <c r="I61" s="147" t="s">
        <v>1208</v>
      </c>
      <c r="J61" s="147" t="s">
        <v>1085</v>
      </c>
      <c r="K61" s="149"/>
      <c r="L61" s="152" t="s">
        <v>1292</v>
      </c>
      <c r="M61" s="205" t="s">
        <v>1293</v>
      </c>
      <c r="N61" s="151" t="s">
        <v>1294</v>
      </c>
      <c r="O61" s="152" t="s">
        <v>1295</v>
      </c>
      <c r="P61" s="152" t="s">
        <v>1090</v>
      </c>
      <c r="Q61" s="205">
        <v>76.099999999999994</v>
      </c>
      <c r="R61" s="205">
        <v>98</v>
      </c>
      <c r="S61" s="205">
        <f>Q61*R61</f>
        <v>7457.7999999999993</v>
      </c>
      <c r="T61" s="205">
        <v>76.099999999999994</v>
      </c>
      <c r="U61" s="205">
        <v>98</v>
      </c>
      <c r="V61" s="205">
        <f t="shared" si="9"/>
        <v>7457.7999999999993</v>
      </c>
      <c r="W61" s="18"/>
      <c r="X61" s="18"/>
    </row>
    <row r="62" spans="1:27" ht="14.25" customHeight="1">
      <c r="A62" s="131">
        <v>57</v>
      </c>
      <c r="B62" s="206" t="s">
        <v>412</v>
      </c>
      <c r="C62" s="207" t="s">
        <v>81</v>
      </c>
      <c r="D62" s="207" t="s">
        <v>1185</v>
      </c>
      <c r="E62" s="207" t="s">
        <v>1196</v>
      </c>
      <c r="F62" s="206">
        <v>50</v>
      </c>
      <c r="G62" s="206">
        <v>98</v>
      </c>
      <c r="H62" s="207" t="s">
        <v>1163</v>
      </c>
      <c r="I62" s="207" t="s">
        <v>1208</v>
      </c>
      <c r="J62" s="207" t="s">
        <v>1085</v>
      </c>
      <c r="K62" s="208"/>
      <c r="L62" s="209" t="s">
        <v>1047</v>
      </c>
      <c r="M62" s="210" t="s">
        <v>1047</v>
      </c>
      <c r="N62" s="211" t="s">
        <v>1296</v>
      </c>
      <c r="O62" s="209" t="s">
        <v>1297</v>
      </c>
      <c r="P62" s="209" t="s">
        <v>1284</v>
      </c>
      <c r="Q62" s="210" t="s">
        <v>1047</v>
      </c>
      <c r="R62" s="210" t="s">
        <v>1047</v>
      </c>
      <c r="S62" s="210" t="s">
        <v>1047</v>
      </c>
      <c r="T62" s="210" t="s">
        <v>1047</v>
      </c>
      <c r="U62" s="210" t="s">
        <v>1047</v>
      </c>
      <c r="V62" s="210" t="s">
        <v>1047</v>
      </c>
      <c r="W62" s="211"/>
      <c r="X62" s="211"/>
      <c r="Y62" s="139"/>
      <c r="Z62" s="139"/>
      <c r="AA62" s="139"/>
    </row>
    <row r="63" spans="1:27" ht="14.25" customHeight="1">
      <c r="A63" s="131">
        <v>58</v>
      </c>
      <c r="B63" s="206" t="s">
        <v>416</v>
      </c>
      <c r="C63" s="207" t="s">
        <v>81</v>
      </c>
      <c r="D63" s="207" t="s">
        <v>1185</v>
      </c>
      <c r="E63" s="207" t="s">
        <v>1196</v>
      </c>
      <c r="F63" s="206">
        <v>50</v>
      </c>
      <c r="G63" s="206">
        <v>98</v>
      </c>
      <c r="H63" s="207" t="s">
        <v>1163</v>
      </c>
      <c r="I63" s="207" t="s">
        <v>1208</v>
      </c>
      <c r="J63" s="207" t="s">
        <v>1085</v>
      </c>
      <c r="K63" s="208"/>
      <c r="L63" s="209" t="s">
        <v>1047</v>
      </c>
      <c r="M63" s="210" t="s">
        <v>1047</v>
      </c>
      <c r="N63" s="211" t="s">
        <v>1296</v>
      </c>
      <c r="O63" s="209" t="s">
        <v>1297</v>
      </c>
      <c r="P63" s="209" t="s">
        <v>1284</v>
      </c>
      <c r="Q63" s="210" t="s">
        <v>1047</v>
      </c>
      <c r="R63" s="210" t="s">
        <v>1047</v>
      </c>
      <c r="S63" s="210" t="s">
        <v>1047</v>
      </c>
      <c r="T63" s="210" t="s">
        <v>1047</v>
      </c>
      <c r="U63" s="210" t="s">
        <v>1047</v>
      </c>
      <c r="V63" s="210" t="s">
        <v>1047</v>
      </c>
      <c r="W63" s="211"/>
      <c r="X63" s="211"/>
      <c r="Y63" s="139"/>
      <c r="Z63" s="139"/>
      <c r="AA63" s="139"/>
    </row>
    <row r="64" spans="1:27" ht="14.25" customHeight="1">
      <c r="A64" s="4">
        <v>59</v>
      </c>
      <c r="B64" s="16" t="s">
        <v>420</v>
      </c>
      <c r="C64" s="147" t="s">
        <v>81</v>
      </c>
      <c r="D64" s="147" t="s">
        <v>1185</v>
      </c>
      <c r="E64" s="147" t="s">
        <v>1196</v>
      </c>
      <c r="F64" s="148">
        <v>100</v>
      </c>
      <c r="G64" s="148">
        <v>110</v>
      </c>
      <c r="H64" s="147" t="s">
        <v>1163</v>
      </c>
      <c r="I64" s="147" t="s">
        <v>1208</v>
      </c>
      <c r="J64" s="147" t="s">
        <v>1091</v>
      </c>
      <c r="K64" s="149"/>
      <c r="L64" s="152" t="s">
        <v>1298</v>
      </c>
      <c r="M64" s="205" t="s">
        <v>1299</v>
      </c>
      <c r="N64" s="151" t="s">
        <v>1300</v>
      </c>
      <c r="O64" s="152" t="s">
        <v>1089</v>
      </c>
      <c r="P64" s="152" t="s">
        <v>1090</v>
      </c>
      <c r="Q64" s="205">
        <v>58.7</v>
      </c>
      <c r="R64" s="205">
        <v>98</v>
      </c>
      <c r="S64" s="205">
        <f t="shared" ref="S64:S67" si="10">Q64*R64</f>
        <v>5752.6</v>
      </c>
      <c r="T64" s="205">
        <v>58.7</v>
      </c>
      <c r="U64" s="205">
        <v>98</v>
      </c>
      <c r="V64" s="205">
        <f t="shared" ref="V64:V88" si="11">T64*U64</f>
        <v>5752.6</v>
      </c>
      <c r="W64" s="18"/>
      <c r="X64" s="18"/>
    </row>
    <row r="65" spans="1:27" ht="14.25" customHeight="1">
      <c r="A65" s="4">
        <v>60</v>
      </c>
      <c r="B65" s="16" t="s">
        <v>425</v>
      </c>
      <c r="C65" s="147" t="s">
        <v>81</v>
      </c>
      <c r="D65" s="147" t="s">
        <v>1185</v>
      </c>
      <c r="E65" s="147" t="s">
        <v>1196</v>
      </c>
      <c r="F65" s="148">
        <v>100</v>
      </c>
      <c r="G65" s="148">
        <v>285</v>
      </c>
      <c r="H65" s="147" t="s">
        <v>1163</v>
      </c>
      <c r="I65" s="147" t="s">
        <v>1208</v>
      </c>
      <c r="J65" s="147" t="s">
        <v>1095</v>
      </c>
      <c r="K65" s="212" t="s">
        <v>1276</v>
      </c>
      <c r="L65" s="152" t="s">
        <v>1301</v>
      </c>
      <c r="M65" s="205" t="s">
        <v>1302</v>
      </c>
      <c r="N65" s="16" t="s">
        <v>1303</v>
      </c>
      <c r="O65" s="152" t="s">
        <v>1089</v>
      </c>
      <c r="P65" s="152" t="s">
        <v>1090</v>
      </c>
      <c r="Q65" s="205">
        <v>62.4</v>
      </c>
      <c r="R65" s="205">
        <v>98</v>
      </c>
      <c r="S65" s="205">
        <f t="shared" si="10"/>
        <v>6115.2</v>
      </c>
      <c r="T65" s="205">
        <v>62.4</v>
      </c>
      <c r="U65" s="205">
        <v>98</v>
      </c>
      <c r="V65" s="205">
        <f t="shared" si="11"/>
        <v>6115.2</v>
      </c>
      <c r="W65" s="18"/>
      <c r="X65" s="18"/>
    </row>
    <row r="66" spans="1:27" ht="14.25" customHeight="1">
      <c r="A66" s="131">
        <v>61</v>
      </c>
      <c r="B66" s="206" t="s">
        <v>430</v>
      </c>
      <c r="C66" s="207" t="s">
        <v>81</v>
      </c>
      <c r="D66" s="207" t="s">
        <v>1185</v>
      </c>
      <c r="E66" s="207" t="s">
        <v>1196</v>
      </c>
      <c r="F66" s="206">
        <v>100</v>
      </c>
      <c r="G66" s="206">
        <v>132</v>
      </c>
      <c r="H66" s="207" t="s">
        <v>1163</v>
      </c>
      <c r="I66" s="207" t="s">
        <v>1208</v>
      </c>
      <c r="J66" s="207" t="s">
        <v>1260</v>
      </c>
      <c r="K66" s="208" t="s">
        <v>1280</v>
      </c>
      <c r="L66" s="209" t="s">
        <v>1304</v>
      </c>
      <c r="M66" s="210" t="s">
        <v>1305</v>
      </c>
      <c r="N66" s="151" t="s">
        <v>1306</v>
      </c>
      <c r="O66" s="209" t="s">
        <v>1089</v>
      </c>
      <c r="P66" s="209" t="s">
        <v>1129</v>
      </c>
      <c r="Q66" s="210">
        <v>74</v>
      </c>
      <c r="R66" s="210">
        <v>98</v>
      </c>
      <c r="S66" s="210">
        <f t="shared" si="10"/>
        <v>7252</v>
      </c>
      <c r="T66" s="210">
        <v>74</v>
      </c>
      <c r="U66" s="210">
        <v>98</v>
      </c>
      <c r="V66" s="210">
        <f t="shared" si="11"/>
        <v>7252</v>
      </c>
      <c r="W66" s="211"/>
      <c r="X66" s="211"/>
      <c r="Y66" s="139"/>
      <c r="Z66" s="139"/>
      <c r="AA66" s="139"/>
    </row>
    <row r="67" spans="1:27" ht="14.25" customHeight="1">
      <c r="A67" s="131">
        <v>62</v>
      </c>
      <c r="B67" s="206" t="s">
        <v>435</v>
      </c>
      <c r="C67" s="207" t="s">
        <v>81</v>
      </c>
      <c r="D67" s="207" t="s">
        <v>1185</v>
      </c>
      <c r="E67" s="207" t="s">
        <v>1196</v>
      </c>
      <c r="F67" s="206">
        <v>96</v>
      </c>
      <c r="G67" s="206">
        <v>165</v>
      </c>
      <c r="H67" s="207" t="s">
        <v>1163</v>
      </c>
      <c r="I67" s="207" t="s">
        <v>1208</v>
      </c>
      <c r="J67" s="207" t="s">
        <v>1264</v>
      </c>
      <c r="K67" s="208"/>
      <c r="L67" s="209" t="s">
        <v>1307</v>
      </c>
      <c r="M67" s="210" t="s">
        <v>1308</v>
      </c>
      <c r="N67" s="213" t="s">
        <v>1309</v>
      </c>
      <c r="O67" s="209" t="s">
        <v>1089</v>
      </c>
      <c r="P67" s="209" t="s">
        <v>1129</v>
      </c>
      <c r="Q67" s="210">
        <v>57.2</v>
      </c>
      <c r="R67" s="210">
        <v>98</v>
      </c>
      <c r="S67" s="210">
        <f t="shared" si="10"/>
        <v>5605.6</v>
      </c>
      <c r="T67" s="210">
        <v>57.2</v>
      </c>
      <c r="U67" s="210">
        <v>98</v>
      </c>
      <c r="V67" s="210">
        <f t="shared" si="11"/>
        <v>5605.6</v>
      </c>
      <c r="W67" s="211"/>
      <c r="X67" s="211"/>
      <c r="Y67" s="139"/>
      <c r="Z67" s="139"/>
      <c r="AA67" s="139"/>
    </row>
    <row r="68" spans="1:27" ht="14.25" hidden="1" customHeight="1">
      <c r="A68" s="4">
        <v>63</v>
      </c>
      <c r="B68" s="22" t="s">
        <v>440</v>
      </c>
      <c r="C68" s="166" t="s">
        <v>443</v>
      </c>
      <c r="D68" s="166" t="s">
        <v>1201</v>
      </c>
      <c r="E68" s="166" t="s">
        <v>1310</v>
      </c>
      <c r="F68" s="167">
        <v>1000</v>
      </c>
      <c r="G68" s="168">
        <f>AVERAGE(G69:G80)</f>
        <v>105.41666666666664</v>
      </c>
      <c r="H68" s="166" t="s">
        <v>1163</v>
      </c>
      <c r="I68" s="166" t="s">
        <v>1208</v>
      </c>
      <c r="J68" s="166" t="s">
        <v>1209</v>
      </c>
      <c r="K68" s="169"/>
      <c r="L68" s="171" t="s">
        <v>1311</v>
      </c>
      <c r="M68" s="170" t="s">
        <v>1312</v>
      </c>
      <c r="N68" s="22" t="s">
        <v>1313</v>
      </c>
      <c r="O68" s="171" t="s">
        <v>1314</v>
      </c>
      <c r="P68" s="171" t="s">
        <v>1090</v>
      </c>
      <c r="Q68" s="170"/>
      <c r="R68" s="170"/>
      <c r="S68" s="170">
        <f>SUM(S69:S78)</f>
        <v>27435.1</v>
      </c>
      <c r="T68" s="170">
        <v>23.8</v>
      </c>
      <c r="U68" s="170">
        <v>50</v>
      </c>
      <c r="V68" s="170">
        <f t="shared" si="11"/>
        <v>1190</v>
      </c>
      <c r="W68" s="25"/>
      <c r="X68" s="25"/>
    </row>
    <row r="69" spans="1:27" ht="14.25" hidden="1" customHeight="1">
      <c r="A69" s="131">
        <v>64</v>
      </c>
      <c r="B69" s="190" t="s">
        <v>451</v>
      </c>
      <c r="C69" s="191" t="s">
        <v>443</v>
      </c>
      <c r="D69" s="191" t="s">
        <v>1201</v>
      </c>
      <c r="E69" s="191" t="s">
        <v>1196</v>
      </c>
      <c r="F69" s="190">
        <v>100</v>
      </c>
      <c r="G69" s="190">
        <v>90.999999999999901</v>
      </c>
      <c r="H69" s="191" t="s">
        <v>1163</v>
      </c>
      <c r="I69" s="191" t="s">
        <v>1208</v>
      </c>
      <c r="J69" s="191" t="s">
        <v>1085</v>
      </c>
      <c r="K69" s="192"/>
      <c r="L69" s="193" t="s">
        <v>1315</v>
      </c>
      <c r="M69" s="194" t="s">
        <v>1316</v>
      </c>
      <c r="N69" s="195" t="s">
        <v>1317</v>
      </c>
      <c r="O69" s="193" t="s">
        <v>1089</v>
      </c>
      <c r="P69" s="193" t="s">
        <v>1129</v>
      </c>
      <c r="Q69" s="194">
        <v>20.46</v>
      </c>
      <c r="R69" s="194">
        <v>98</v>
      </c>
      <c r="S69" s="194">
        <f t="shared" ref="S69:S80" si="12">Q69*R69</f>
        <v>2005.0800000000002</v>
      </c>
      <c r="T69" s="194">
        <v>20.46</v>
      </c>
      <c r="U69" s="194">
        <v>98</v>
      </c>
      <c r="V69" s="194">
        <f t="shared" si="11"/>
        <v>2005.0800000000002</v>
      </c>
      <c r="W69" s="196"/>
      <c r="X69" s="196"/>
      <c r="Y69" s="139"/>
      <c r="Z69" s="139"/>
      <c r="AA69" s="139"/>
    </row>
    <row r="70" spans="1:27" ht="14.25" hidden="1" customHeight="1">
      <c r="A70" s="131">
        <v>65</v>
      </c>
      <c r="B70" s="190" t="s">
        <v>457</v>
      </c>
      <c r="C70" s="191" t="s">
        <v>443</v>
      </c>
      <c r="D70" s="191" t="s">
        <v>1201</v>
      </c>
      <c r="E70" s="191" t="s">
        <v>1196</v>
      </c>
      <c r="F70" s="190">
        <v>100</v>
      </c>
      <c r="G70" s="190">
        <v>130</v>
      </c>
      <c r="H70" s="191" t="s">
        <v>1163</v>
      </c>
      <c r="I70" s="191" t="s">
        <v>1208</v>
      </c>
      <c r="J70" s="191" t="s">
        <v>1091</v>
      </c>
      <c r="K70" s="192"/>
      <c r="L70" s="193" t="s">
        <v>1318</v>
      </c>
      <c r="M70" s="194" t="s">
        <v>1319</v>
      </c>
      <c r="N70" s="195" t="s">
        <v>1320</v>
      </c>
      <c r="O70" s="193" t="s">
        <v>1089</v>
      </c>
      <c r="P70" s="193" t="s">
        <v>1129</v>
      </c>
      <c r="Q70" s="194">
        <v>21.15</v>
      </c>
      <c r="R70" s="194">
        <v>98</v>
      </c>
      <c r="S70" s="194">
        <f t="shared" si="12"/>
        <v>2072.6999999999998</v>
      </c>
      <c r="T70" s="194">
        <v>21.15</v>
      </c>
      <c r="U70" s="194">
        <v>98</v>
      </c>
      <c r="V70" s="194">
        <f t="shared" si="11"/>
        <v>2072.6999999999998</v>
      </c>
      <c r="W70" s="196"/>
      <c r="X70" s="196"/>
      <c r="Y70" s="139"/>
      <c r="Z70" s="139"/>
      <c r="AA70" s="139"/>
    </row>
    <row r="71" spans="1:27" ht="14.25" hidden="1" customHeight="1">
      <c r="A71" s="131">
        <v>66</v>
      </c>
      <c r="B71" s="190" t="s">
        <v>463</v>
      </c>
      <c r="C71" s="191" t="s">
        <v>443</v>
      </c>
      <c r="D71" s="191" t="s">
        <v>1201</v>
      </c>
      <c r="E71" s="191" t="s">
        <v>1196</v>
      </c>
      <c r="F71" s="190">
        <v>100</v>
      </c>
      <c r="G71" s="190">
        <v>100</v>
      </c>
      <c r="H71" s="191" t="s">
        <v>1163</v>
      </c>
      <c r="I71" s="191" t="s">
        <v>1208</v>
      </c>
      <c r="J71" s="191" t="s">
        <v>1095</v>
      </c>
      <c r="K71" s="192"/>
      <c r="L71" s="193" t="s">
        <v>1321</v>
      </c>
      <c r="M71" s="194" t="s">
        <v>1322</v>
      </c>
      <c r="N71" s="195" t="s">
        <v>1323</v>
      </c>
      <c r="O71" s="193" t="s">
        <v>1089</v>
      </c>
      <c r="P71" s="193" t="s">
        <v>1129</v>
      </c>
      <c r="Q71" s="194">
        <v>44.1</v>
      </c>
      <c r="R71" s="194">
        <v>98</v>
      </c>
      <c r="S71" s="194">
        <f t="shared" si="12"/>
        <v>4321.8</v>
      </c>
      <c r="T71" s="194">
        <v>44.1</v>
      </c>
      <c r="U71" s="194">
        <v>98</v>
      </c>
      <c r="V71" s="194">
        <f t="shared" si="11"/>
        <v>4321.8</v>
      </c>
      <c r="W71" s="196"/>
      <c r="X71" s="196"/>
      <c r="Y71" s="139"/>
      <c r="Z71" s="139"/>
      <c r="AA71" s="139"/>
    </row>
    <row r="72" spans="1:27" ht="14.25" hidden="1" customHeight="1">
      <c r="A72" s="131">
        <v>67</v>
      </c>
      <c r="B72" s="190" t="s">
        <v>469</v>
      </c>
      <c r="C72" s="191" t="s">
        <v>443</v>
      </c>
      <c r="D72" s="191" t="s">
        <v>1201</v>
      </c>
      <c r="E72" s="191" t="s">
        <v>1196</v>
      </c>
      <c r="F72" s="190">
        <v>100</v>
      </c>
      <c r="G72" s="190">
        <v>141</v>
      </c>
      <c r="H72" s="191" t="s">
        <v>1163</v>
      </c>
      <c r="I72" s="191" t="s">
        <v>1208</v>
      </c>
      <c r="J72" s="191" t="s">
        <v>1260</v>
      </c>
      <c r="K72" s="192"/>
      <c r="L72" s="194" t="s">
        <v>1324</v>
      </c>
      <c r="M72" s="194" t="s">
        <v>1325</v>
      </c>
      <c r="N72" s="195" t="s">
        <v>1326</v>
      </c>
      <c r="O72" s="193" t="s">
        <v>1089</v>
      </c>
      <c r="P72" s="193" t="s">
        <v>1129</v>
      </c>
      <c r="Q72" s="194">
        <v>24</v>
      </c>
      <c r="R72" s="194">
        <v>98</v>
      </c>
      <c r="S72" s="194">
        <f t="shared" si="12"/>
        <v>2352</v>
      </c>
      <c r="T72" s="194">
        <v>24</v>
      </c>
      <c r="U72" s="194">
        <v>98</v>
      </c>
      <c r="V72" s="194">
        <f t="shared" si="11"/>
        <v>2352</v>
      </c>
      <c r="W72" s="196"/>
      <c r="X72" s="196"/>
      <c r="Y72" s="139"/>
      <c r="Z72" s="139"/>
      <c r="AA72" s="139"/>
    </row>
    <row r="73" spans="1:27" ht="14.25" hidden="1" customHeight="1">
      <c r="A73" s="131">
        <v>68</v>
      </c>
      <c r="B73" s="190" t="s">
        <v>475</v>
      </c>
      <c r="C73" s="191" t="s">
        <v>443</v>
      </c>
      <c r="D73" s="191" t="s">
        <v>1201</v>
      </c>
      <c r="E73" s="191" t="s">
        <v>1196</v>
      </c>
      <c r="F73" s="190">
        <v>100</v>
      </c>
      <c r="G73" s="190">
        <v>90</v>
      </c>
      <c r="H73" s="191" t="s">
        <v>1163</v>
      </c>
      <c r="I73" s="191" t="s">
        <v>1208</v>
      </c>
      <c r="J73" s="191" t="s">
        <v>1264</v>
      </c>
      <c r="K73" s="192"/>
      <c r="L73" s="194" t="s">
        <v>1327</v>
      </c>
      <c r="M73" s="194" t="s">
        <v>1328</v>
      </c>
      <c r="N73" s="195" t="s">
        <v>1329</v>
      </c>
      <c r="O73" s="193" t="s">
        <v>1089</v>
      </c>
      <c r="P73" s="193" t="s">
        <v>1129</v>
      </c>
      <c r="Q73" s="194">
        <v>43.7</v>
      </c>
      <c r="R73" s="194">
        <v>98</v>
      </c>
      <c r="S73" s="194">
        <f t="shared" si="12"/>
        <v>4282.6000000000004</v>
      </c>
      <c r="T73" s="194">
        <v>43.7</v>
      </c>
      <c r="U73" s="194">
        <v>98</v>
      </c>
      <c r="V73" s="194">
        <f t="shared" si="11"/>
        <v>4282.6000000000004</v>
      </c>
      <c r="W73" s="196"/>
      <c r="X73" s="196"/>
      <c r="Y73" s="139"/>
      <c r="Z73" s="139"/>
      <c r="AA73" s="139"/>
    </row>
    <row r="74" spans="1:27" ht="14.25" hidden="1" customHeight="1">
      <c r="A74" s="131">
        <v>69</v>
      </c>
      <c r="B74" s="190" t="s">
        <v>481</v>
      </c>
      <c r="C74" s="191" t="s">
        <v>443</v>
      </c>
      <c r="D74" s="191" t="s">
        <v>1201</v>
      </c>
      <c r="E74" s="191" t="s">
        <v>1196</v>
      </c>
      <c r="F74" s="190">
        <v>100</v>
      </c>
      <c r="G74" s="190">
        <v>120</v>
      </c>
      <c r="H74" s="191" t="s">
        <v>1163</v>
      </c>
      <c r="I74" s="191" t="s">
        <v>1208</v>
      </c>
      <c r="J74" s="191" t="s">
        <v>1330</v>
      </c>
      <c r="K74" s="192"/>
      <c r="L74" s="194" t="s">
        <v>1331</v>
      </c>
      <c r="M74" s="194" t="s">
        <v>1332</v>
      </c>
      <c r="N74" s="195" t="s">
        <v>1333</v>
      </c>
      <c r="O74" s="193" t="s">
        <v>1089</v>
      </c>
      <c r="P74" s="193" t="s">
        <v>1129</v>
      </c>
      <c r="Q74" s="194">
        <v>20.6</v>
      </c>
      <c r="R74" s="194">
        <v>98</v>
      </c>
      <c r="S74" s="194">
        <f t="shared" si="12"/>
        <v>2018.8000000000002</v>
      </c>
      <c r="T74" s="194">
        <v>20.6</v>
      </c>
      <c r="U74" s="194">
        <v>98</v>
      </c>
      <c r="V74" s="194">
        <f t="shared" si="11"/>
        <v>2018.8000000000002</v>
      </c>
      <c r="W74" s="196"/>
      <c r="X74" s="196"/>
      <c r="Y74" s="139"/>
      <c r="Z74" s="139"/>
      <c r="AA74" s="139"/>
    </row>
    <row r="75" spans="1:27" ht="14.25" hidden="1" customHeight="1">
      <c r="A75" s="131">
        <v>70</v>
      </c>
      <c r="B75" s="190" t="s">
        <v>487</v>
      </c>
      <c r="C75" s="191" t="s">
        <v>443</v>
      </c>
      <c r="D75" s="191" t="s">
        <v>1201</v>
      </c>
      <c r="E75" s="191" t="s">
        <v>1196</v>
      </c>
      <c r="F75" s="190">
        <v>100</v>
      </c>
      <c r="G75" s="190">
        <v>100</v>
      </c>
      <c r="H75" s="191" t="s">
        <v>1163</v>
      </c>
      <c r="I75" s="191" t="s">
        <v>1208</v>
      </c>
      <c r="J75" s="191" t="s">
        <v>1334</v>
      </c>
      <c r="K75" s="192"/>
      <c r="L75" s="194" t="s">
        <v>1335</v>
      </c>
      <c r="M75" s="194" t="s">
        <v>1336</v>
      </c>
      <c r="N75" s="195" t="s">
        <v>1337</v>
      </c>
      <c r="O75" s="193" t="s">
        <v>1089</v>
      </c>
      <c r="P75" s="193" t="s">
        <v>1129</v>
      </c>
      <c r="Q75" s="194">
        <v>22.08</v>
      </c>
      <c r="R75" s="194">
        <v>98</v>
      </c>
      <c r="S75" s="194">
        <f t="shared" si="12"/>
        <v>2163.8399999999997</v>
      </c>
      <c r="T75" s="194">
        <v>22.08</v>
      </c>
      <c r="U75" s="194">
        <v>98</v>
      </c>
      <c r="V75" s="194">
        <f t="shared" si="11"/>
        <v>2163.8399999999997</v>
      </c>
      <c r="W75" s="196"/>
      <c r="X75" s="196"/>
      <c r="Y75" s="139"/>
      <c r="Z75" s="139"/>
      <c r="AA75" s="139"/>
    </row>
    <row r="76" spans="1:27" ht="14.25" hidden="1" customHeight="1">
      <c r="A76" s="131">
        <v>71</v>
      </c>
      <c r="B76" s="190" t="s">
        <v>493</v>
      </c>
      <c r="C76" s="191" t="s">
        <v>443</v>
      </c>
      <c r="D76" s="191" t="s">
        <v>1201</v>
      </c>
      <c r="E76" s="191" t="s">
        <v>1196</v>
      </c>
      <c r="F76" s="190">
        <v>100</v>
      </c>
      <c r="G76" s="190">
        <v>114</v>
      </c>
      <c r="H76" s="191" t="s">
        <v>1163</v>
      </c>
      <c r="I76" s="191" t="s">
        <v>1208</v>
      </c>
      <c r="J76" s="191" t="s">
        <v>1338</v>
      </c>
      <c r="K76" s="192"/>
      <c r="L76" s="194" t="s">
        <v>1339</v>
      </c>
      <c r="M76" s="194" t="s">
        <v>1340</v>
      </c>
      <c r="N76" s="195" t="s">
        <v>1341</v>
      </c>
      <c r="O76" s="193" t="s">
        <v>1089</v>
      </c>
      <c r="P76" s="193" t="s">
        <v>1129</v>
      </c>
      <c r="Q76" s="194">
        <v>24</v>
      </c>
      <c r="R76" s="194">
        <v>98</v>
      </c>
      <c r="S76" s="194">
        <f t="shared" si="12"/>
        <v>2352</v>
      </c>
      <c r="T76" s="194">
        <v>24</v>
      </c>
      <c r="U76" s="194">
        <v>98</v>
      </c>
      <c r="V76" s="194">
        <f t="shared" si="11"/>
        <v>2352</v>
      </c>
      <c r="W76" s="196"/>
      <c r="X76" s="196"/>
      <c r="Y76" s="139"/>
      <c r="Z76" s="139"/>
      <c r="AA76" s="139"/>
    </row>
    <row r="77" spans="1:27" ht="14.25" hidden="1" customHeight="1">
      <c r="A77" s="131">
        <v>72</v>
      </c>
      <c r="B77" s="190" t="s">
        <v>499</v>
      </c>
      <c r="C77" s="191" t="s">
        <v>443</v>
      </c>
      <c r="D77" s="191" t="s">
        <v>1201</v>
      </c>
      <c r="E77" s="191" t="s">
        <v>1196</v>
      </c>
      <c r="F77" s="190">
        <v>100</v>
      </c>
      <c r="G77" s="190">
        <v>84.999999999999901</v>
      </c>
      <c r="H77" s="191" t="s">
        <v>1163</v>
      </c>
      <c r="I77" s="191" t="s">
        <v>1208</v>
      </c>
      <c r="J77" s="191" t="s">
        <v>1342</v>
      </c>
      <c r="K77" s="192"/>
      <c r="L77" s="194" t="s">
        <v>1343</v>
      </c>
      <c r="M77" s="194" t="s">
        <v>1344</v>
      </c>
      <c r="N77" s="195" t="s">
        <v>1345</v>
      </c>
      <c r="O77" s="193" t="s">
        <v>1089</v>
      </c>
      <c r="P77" s="193" t="s">
        <v>1129</v>
      </c>
      <c r="Q77" s="194">
        <v>33.159999999999997</v>
      </c>
      <c r="R77" s="194">
        <v>98</v>
      </c>
      <c r="S77" s="194">
        <f t="shared" si="12"/>
        <v>3249.68</v>
      </c>
      <c r="T77" s="194">
        <v>33.159999999999997</v>
      </c>
      <c r="U77" s="194">
        <v>98</v>
      </c>
      <c r="V77" s="194">
        <f t="shared" si="11"/>
        <v>3249.68</v>
      </c>
      <c r="W77" s="196"/>
      <c r="X77" s="196"/>
      <c r="Y77" s="139"/>
      <c r="Z77" s="139"/>
      <c r="AA77" s="139"/>
    </row>
    <row r="78" spans="1:27" ht="14.25" hidden="1" customHeight="1">
      <c r="A78" s="131">
        <v>73</v>
      </c>
      <c r="B78" s="190" t="s">
        <v>505</v>
      </c>
      <c r="C78" s="191" t="s">
        <v>443</v>
      </c>
      <c r="D78" s="191" t="s">
        <v>1201</v>
      </c>
      <c r="E78" s="191" t="s">
        <v>1196</v>
      </c>
      <c r="F78" s="190">
        <v>100</v>
      </c>
      <c r="G78" s="190">
        <v>131</v>
      </c>
      <c r="H78" s="191" t="s">
        <v>1163</v>
      </c>
      <c r="I78" s="191" t="s">
        <v>1208</v>
      </c>
      <c r="J78" s="191" t="s">
        <v>1346</v>
      </c>
      <c r="K78" s="192"/>
      <c r="L78" s="194" t="s">
        <v>1347</v>
      </c>
      <c r="M78" s="194" t="s">
        <v>1348</v>
      </c>
      <c r="N78" s="195" t="s">
        <v>1349</v>
      </c>
      <c r="O78" s="193" t="s">
        <v>1089</v>
      </c>
      <c r="P78" s="193" t="s">
        <v>1129</v>
      </c>
      <c r="Q78" s="194">
        <v>26.7</v>
      </c>
      <c r="R78" s="194">
        <v>98</v>
      </c>
      <c r="S78" s="194">
        <f t="shared" si="12"/>
        <v>2616.6</v>
      </c>
      <c r="T78" s="194">
        <v>26.7</v>
      </c>
      <c r="U78" s="194">
        <v>98</v>
      </c>
      <c r="V78" s="194">
        <f t="shared" si="11"/>
        <v>2616.6</v>
      </c>
      <c r="W78" s="196"/>
      <c r="X78" s="196"/>
      <c r="Y78" s="139"/>
      <c r="Z78" s="139"/>
      <c r="AA78" s="139"/>
    </row>
    <row r="79" spans="1:27" ht="14.25" hidden="1" customHeight="1">
      <c r="A79" s="4">
        <v>74</v>
      </c>
      <c r="B79" s="24" t="s">
        <v>511</v>
      </c>
      <c r="C79" s="183" t="s">
        <v>443</v>
      </c>
      <c r="D79" s="183" t="s">
        <v>1201</v>
      </c>
      <c r="E79" s="183" t="s">
        <v>1196</v>
      </c>
      <c r="F79" s="187">
        <v>100</v>
      </c>
      <c r="G79" s="187">
        <v>93</v>
      </c>
      <c r="H79" s="183" t="s">
        <v>1163</v>
      </c>
      <c r="I79" s="183" t="s">
        <v>1208</v>
      </c>
      <c r="J79" s="183" t="s">
        <v>1350</v>
      </c>
      <c r="K79" s="188"/>
      <c r="L79" s="184" t="s">
        <v>1351</v>
      </c>
      <c r="M79" s="184" t="s">
        <v>1352</v>
      </c>
      <c r="N79" s="24" t="s">
        <v>1353</v>
      </c>
      <c r="O79" s="186" t="s">
        <v>1089</v>
      </c>
      <c r="P79" s="186" t="s">
        <v>1090</v>
      </c>
      <c r="Q79" s="184">
        <v>28.24</v>
      </c>
      <c r="R79" s="184">
        <v>98</v>
      </c>
      <c r="S79" s="184">
        <f t="shared" si="12"/>
        <v>2767.52</v>
      </c>
      <c r="T79" s="184">
        <v>28.24</v>
      </c>
      <c r="U79" s="184">
        <v>98</v>
      </c>
      <c r="V79" s="184">
        <f t="shared" si="11"/>
        <v>2767.52</v>
      </c>
      <c r="W79" s="34"/>
      <c r="X79" s="34"/>
    </row>
    <row r="80" spans="1:27" ht="14.25" hidden="1" customHeight="1">
      <c r="A80" s="131">
        <v>75</v>
      </c>
      <c r="B80" s="190" t="s">
        <v>517</v>
      </c>
      <c r="C80" s="191" t="s">
        <v>443</v>
      </c>
      <c r="D80" s="191" t="s">
        <v>1201</v>
      </c>
      <c r="E80" s="191" t="s">
        <v>1196</v>
      </c>
      <c r="F80" s="190">
        <v>100</v>
      </c>
      <c r="G80" s="190">
        <v>70.000000000000099</v>
      </c>
      <c r="H80" s="191" t="s">
        <v>1163</v>
      </c>
      <c r="I80" s="191" t="s">
        <v>1208</v>
      </c>
      <c r="J80" s="191" t="s">
        <v>1354</v>
      </c>
      <c r="K80" s="192"/>
      <c r="L80" s="214" t="s">
        <v>1047</v>
      </c>
      <c r="M80" s="214" t="s">
        <v>1047</v>
      </c>
      <c r="N80" s="190" t="s">
        <v>1198</v>
      </c>
      <c r="O80" s="193" t="s">
        <v>1089</v>
      </c>
      <c r="P80" s="193" t="s">
        <v>1129</v>
      </c>
      <c r="Q80" s="194"/>
      <c r="R80" s="194"/>
      <c r="S80" s="194">
        <f t="shared" si="12"/>
        <v>0</v>
      </c>
      <c r="T80" s="194"/>
      <c r="U80" s="194"/>
      <c r="V80" s="194">
        <f t="shared" si="11"/>
        <v>0</v>
      </c>
      <c r="W80" s="196"/>
      <c r="X80" s="196"/>
      <c r="Y80" s="139"/>
      <c r="Z80" s="139"/>
      <c r="AA80" s="139"/>
    </row>
    <row r="81" spans="1:27" ht="14.25" hidden="1" customHeight="1">
      <c r="A81" s="4">
        <v>76</v>
      </c>
      <c r="B81" s="15" t="s">
        <v>523</v>
      </c>
      <c r="C81" s="173" t="s">
        <v>443</v>
      </c>
      <c r="D81" s="173" t="s">
        <v>1174</v>
      </c>
      <c r="E81" s="173" t="s">
        <v>1310</v>
      </c>
      <c r="F81" s="174">
        <v>1000</v>
      </c>
      <c r="G81" s="174">
        <f>AVERAGE(G82:G97)</f>
        <v>122.62499999999999</v>
      </c>
      <c r="H81" s="173" t="s">
        <v>1163</v>
      </c>
      <c r="I81" s="173" t="s">
        <v>1208</v>
      </c>
      <c r="J81" s="173" t="s">
        <v>1209</v>
      </c>
      <c r="K81" s="197"/>
      <c r="L81" s="176" t="s">
        <v>1355</v>
      </c>
      <c r="M81" s="176" t="s">
        <v>1356</v>
      </c>
      <c r="N81" s="12" t="s">
        <v>1357</v>
      </c>
      <c r="O81" s="177" t="s">
        <v>1358</v>
      </c>
      <c r="P81" s="177" t="s">
        <v>1090</v>
      </c>
      <c r="Q81" s="176"/>
      <c r="R81" s="176"/>
      <c r="S81" s="176">
        <f>SUM(S82:S88,S92,S93,S94)</f>
        <v>124680.4</v>
      </c>
      <c r="T81" s="176">
        <v>40.799999999999997</v>
      </c>
      <c r="U81" s="176">
        <v>50</v>
      </c>
      <c r="V81" s="176">
        <f t="shared" si="11"/>
        <v>2039.9999999999998</v>
      </c>
      <c r="W81" s="27"/>
      <c r="X81" s="27"/>
    </row>
    <row r="82" spans="1:27" ht="14.25" hidden="1" customHeight="1">
      <c r="A82" s="131">
        <v>77</v>
      </c>
      <c r="B82" s="198" t="s">
        <v>528</v>
      </c>
      <c r="C82" s="199" t="s">
        <v>443</v>
      </c>
      <c r="D82" s="199" t="s">
        <v>1174</v>
      </c>
      <c r="E82" s="199" t="s">
        <v>1196</v>
      </c>
      <c r="F82" s="198">
        <v>100</v>
      </c>
      <c r="G82" s="198">
        <v>116</v>
      </c>
      <c r="H82" s="199" t="s">
        <v>1163</v>
      </c>
      <c r="I82" s="199" t="s">
        <v>1208</v>
      </c>
      <c r="J82" s="199" t="s">
        <v>1085</v>
      </c>
      <c r="K82" s="200"/>
      <c r="L82" s="215" t="s">
        <v>1359</v>
      </c>
      <c r="M82" s="215" t="s">
        <v>1360</v>
      </c>
      <c r="N82" s="203" t="s">
        <v>1361</v>
      </c>
      <c r="O82" s="201" t="s">
        <v>1089</v>
      </c>
      <c r="P82" s="201" t="s">
        <v>1129</v>
      </c>
      <c r="Q82" s="215">
        <v>122</v>
      </c>
      <c r="R82" s="215">
        <v>98</v>
      </c>
      <c r="S82" s="215">
        <f t="shared" ref="S82:S88" si="13">Q82*R82</f>
        <v>11956</v>
      </c>
      <c r="T82" s="215">
        <v>122</v>
      </c>
      <c r="U82" s="215">
        <v>98</v>
      </c>
      <c r="V82" s="215">
        <f t="shared" si="11"/>
        <v>11956</v>
      </c>
      <c r="W82" s="144"/>
      <c r="X82" s="144"/>
      <c r="Y82" s="139"/>
      <c r="Z82" s="139"/>
      <c r="AA82" s="139"/>
    </row>
    <row r="83" spans="1:27" ht="14.25" hidden="1" customHeight="1">
      <c r="A83" s="131">
        <v>78</v>
      </c>
      <c r="B83" s="198" t="s">
        <v>534</v>
      </c>
      <c r="C83" s="199" t="s">
        <v>443</v>
      </c>
      <c r="D83" s="199" t="s">
        <v>1174</v>
      </c>
      <c r="E83" s="199" t="s">
        <v>1196</v>
      </c>
      <c r="F83" s="198">
        <v>100</v>
      </c>
      <c r="G83" s="198">
        <v>138</v>
      </c>
      <c r="H83" s="199" t="s">
        <v>1163</v>
      </c>
      <c r="I83" s="199" t="s">
        <v>1208</v>
      </c>
      <c r="J83" s="199" t="s">
        <v>1091</v>
      </c>
      <c r="K83" s="200"/>
      <c r="L83" s="215" t="s">
        <v>1362</v>
      </c>
      <c r="M83" s="215" t="s">
        <v>1363</v>
      </c>
      <c r="N83" s="203" t="s">
        <v>1364</v>
      </c>
      <c r="O83" s="201" t="s">
        <v>1089</v>
      </c>
      <c r="P83" s="201" t="s">
        <v>1129</v>
      </c>
      <c r="Q83" s="215">
        <v>77.5</v>
      </c>
      <c r="R83" s="215">
        <v>118</v>
      </c>
      <c r="S83" s="215">
        <f t="shared" si="13"/>
        <v>9145</v>
      </c>
      <c r="T83" s="215">
        <v>77.5</v>
      </c>
      <c r="U83" s="215">
        <v>118</v>
      </c>
      <c r="V83" s="215">
        <f t="shared" si="11"/>
        <v>9145</v>
      </c>
      <c r="W83" s="144"/>
      <c r="X83" s="144"/>
      <c r="Y83" s="139"/>
      <c r="Z83" s="139"/>
      <c r="AA83" s="139"/>
    </row>
    <row r="84" spans="1:27" ht="14.25" hidden="1" customHeight="1">
      <c r="A84" s="131">
        <v>79</v>
      </c>
      <c r="B84" s="198" t="s">
        <v>539</v>
      </c>
      <c r="C84" s="199" t="s">
        <v>443</v>
      </c>
      <c r="D84" s="199" t="s">
        <v>1174</v>
      </c>
      <c r="E84" s="199" t="s">
        <v>1196</v>
      </c>
      <c r="F84" s="198">
        <v>100</v>
      </c>
      <c r="G84" s="198">
        <v>105</v>
      </c>
      <c r="H84" s="199" t="s">
        <v>1163</v>
      </c>
      <c r="I84" s="199" t="s">
        <v>1208</v>
      </c>
      <c r="J84" s="199" t="s">
        <v>1095</v>
      </c>
      <c r="K84" s="200"/>
      <c r="L84" s="215" t="s">
        <v>1365</v>
      </c>
      <c r="M84" s="215" t="s">
        <v>1366</v>
      </c>
      <c r="N84" s="203" t="s">
        <v>1367</v>
      </c>
      <c r="O84" s="201" t="s">
        <v>1089</v>
      </c>
      <c r="P84" s="201" t="s">
        <v>1129</v>
      </c>
      <c r="Q84" s="215">
        <v>150</v>
      </c>
      <c r="R84" s="215">
        <v>98</v>
      </c>
      <c r="S84" s="215">
        <f t="shared" si="13"/>
        <v>14700</v>
      </c>
      <c r="T84" s="215">
        <v>150</v>
      </c>
      <c r="U84" s="215">
        <v>98</v>
      </c>
      <c r="V84" s="215">
        <f t="shared" si="11"/>
        <v>14700</v>
      </c>
      <c r="W84" s="144"/>
      <c r="X84" s="144"/>
      <c r="Y84" s="139"/>
      <c r="Z84" s="139"/>
      <c r="AA84" s="139"/>
    </row>
    <row r="85" spans="1:27" ht="14.25" hidden="1" customHeight="1">
      <c r="A85" s="131">
        <v>80</v>
      </c>
      <c r="B85" s="198" t="s">
        <v>544</v>
      </c>
      <c r="C85" s="199" t="s">
        <v>443</v>
      </c>
      <c r="D85" s="199" t="s">
        <v>1174</v>
      </c>
      <c r="E85" s="199" t="s">
        <v>1196</v>
      </c>
      <c r="F85" s="198">
        <v>100</v>
      </c>
      <c r="G85" s="198">
        <v>145</v>
      </c>
      <c r="H85" s="199" t="s">
        <v>1163</v>
      </c>
      <c r="I85" s="199" t="s">
        <v>1208</v>
      </c>
      <c r="J85" s="199" t="s">
        <v>1260</v>
      </c>
      <c r="K85" s="200"/>
      <c r="L85" s="215" t="s">
        <v>1368</v>
      </c>
      <c r="M85" s="215" t="s">
        <v>1369</v>
      </c>
      <c r="N85" s="203" t="s">
        <v>1370</v>
      </c>
      <c r="O85" s="201" t="s">
        <v>1089</v>
      </c>
      <c r="P85" s="201" t="s">
        <v>1129</v>
      </c>
      <c r="Q85" s="215">
        <v>125</v>
      </c>
      <c r="R85" s="215">
        <v>98</v>
      </c>
      <c r="S85" s="215">
        <f t="shared" si="13"/>
        <v>12250</v>
      </c>
      <c r="T85" s="215">
        <v>125</v>
      </c>
      <c r="U85" s="215">
        <v>98</v>
      </c>
      <c r="V85" s="215">
        <f t="shared" si="11"/>
        <v>12250</v>
      </c>
      <c r="W85" s="144"/>
      <c r="X85" s="144"/>
      <c r="Y85" s="139"/>
      <c r="Z85" s="139"/>
      <c r="AA85" s="139"/>
    </row>
    <row r="86" spans="1:27" ht="14.25" hidden="1" customHeight="1">
      <c r="A86" s="131">
        <v>81</v>
      </c>
      <c r="B86" s="198" t="s">
        <v>550</v>
      </c>
      <c r="C86" s="199" t="s">
        <v>443</v>
      </c>
      <c r="D86" s="199" t="s">
        <v>1174</v>
      </c>
      <c r="E86" s="199" t="s">
        <v>1196</v>
      </c>
      <c r="F86" s="198">
        <v>100</v>
      </c>
      <c r="G86" s="198">
        <v>105</v>
      </c>
      <c r="H86" s="199" t="s">
        <v>1163</v>
      </c>
      <c r="I86" s="199" t="s">
        <v>1208</v>
      </c>
      <c r="J86" s="199" t="s">
        <v>1264</v>
      </c>
      <c r="K86" s="200"/>
      <c r="L86" s="215" t="s">
        <v>1371</v>
      </c>
      <c r="M86" s="215" t="s">
        <v>1372</v>
      </c>
      <c r="N86" s="203" t="s">
        <v>1373</v>
      </c>
      <c r="O86" s="201" t="s">
        <v>1089</v>
      </c>
      <c r="P86" s="201" t="s">
        <v>1129</v>
      </c>
      <c r="Q86" s="215">
        <v>106</v>
      </c>
      <c r="R86" s="215">
        <v>118</v>
      </c>
      <c r="S86" s="215">
        <f t="shared" si="13"/>
        <v>12508</v>
      </c>
      <c r="T86" s="215">
        <v>106</v>
      </c>
      <c r="U86" s="215">
        <v>118</v>
      </c>
      <c r="V86" s="215">
        <f t="shared" si="11"/>
        <v>12508</v>
      </c>
      <c r="W86" s="144"/>
      <c r="X86" s="144"/>
      <c r="Y86" s="139"/>
      <c r="Z86" s="139"/>
      <c r="AA86" s="139"/>
    </row>
    <row r="87" spans="1:27" ht="14.25" hidden="1" customHeight="1">
      <c r="A87" s="131">
        <v>82</v>
      </c>
      <c r="B87" s="198" t="s">
        <v>556</v>
      </c>
      <c r="C87" s="199" t="s">
        <v>443</v>
      </c>
      <c r="D87" s="199" t="s">
        <v>1174</v>
      </c>
      <c r="E87" s="199" t="s">
        <v>1196</v>
      </c>
      <c r="F87" s="198">
        <v>100</v>
      </c>
      <c r="G87" s="198">
        <v>120</v>
      </c>
      <c r="H87" s="199" t="s">
        <v>1163</v>
      </c>
      <c r="I87" s="199" t="s">
        <v>1208</v>
      </c>
      <c r="J87" s="199" t="s">
        <v>1330</v>
      </c>
      <c r="K87" s="200"/>
      <c r="L87" s="215" t="s">
        <v>1374</v>
      </c>
      <c r="M87" s="215" t="s">
        <v>1375</v>
      </c>
      <c r="N87" s="203" t="s">
        <v>1376</v>
      </c>
      <c r="O87" s="201" t="s">
        <v>1089</v>
      </c>
      <c r="P87" s="201" t="s">
        <v>1129</v>
      </c>
      <c r="Q87" s="215">
        <v>150</v>
      </c>
      <c r="R87" s="215">
        <v>98</v>
      </c>
      <c r="S87" s="215">
        <f t="shared" si="13"/>
        <v>14700</v>
      </c>
      <c r="T87" s="215">
        <v>150</v>
      </c>
      <c r="U87" s="215">
        <v>98</v>
      </c>
      <c r="V87" s="215">
        <f t="shared" si="11"/>
        <v>14700</v>
      </c>
      <c r="W87" s="144"/>
      <c r="X87" s="144"/>
      <c r="Y87" s="139"/>
      <c r="Z87" s="139"/>
      <c r="AA87" s="139"/>
    </row>
    <row r="88" spans="1:27" ht="14.25" hidden="1" customHeight="1">
      <c r="A88" s="131">
        <v>83</v>
      </c>
      <c r="B88" s="198" t="s">
        <v>561</v>
      </c>
      <c r="C88" s="199" t="s">
        <v>443</v>
      </c>
      <c r="D88" s="199" t="s">
        <v>1174</v>
      </c>
      <c r="E88" s="199" t="s">
        <v>1196</v>
      </c>
      <c r="F88" s="198">
        <v>100</v>
      </c>
      <c r="G88" s="198">
        <v>139</v>
      </c>
      <c r="H88" s="199" t="s">
        <v>1163</v>
      </c>
      <c r="I88" s="199" t="s">
        <v>1208</v>
      </c>
      <c r="J88" s="199" t="s">
        <v>1334</v>
      </c>
      <c r="K88" s="200"/>
      <c r="L88" s="215" t="s">
        <v>1377</v>
      </c>
      <c r="M88" s="215" t="s">
        <v>1378</v>
      </c>
      <c r="N88" s="144" t="s">
        <v>1379</v>
      </c>
      <c r="O88" s="201" t="s">
        <v>1380</v>
      </c>
      <c r="P88" s="201" t="s">
        <v>1129</v>
      </c>
      <c r="Q88" s="215">
        <v>138.5</v>
      </c>
      <c r="R88" s="215">
        <v>98</v>
      </c>
      <c r="S88" s="215">
        <f t="shared" si="13"/>
        <v>13573</v>
      </c>
      <c r="T88" s="215">
        <v>138.5</v>
      </c>
      <c r="U88" s="215">
        <v>98</v>
      </c>
      <c r="V88" s="215">
        <f t="shared" si="11"/>
        <v>13573</v>
      </c>
      <c r="W88" s="144"/>
      <c r="X88" s="144"/>
      <c r="Y88" s="139"/>
      <c r="Z88" s="139"/>
      <c r="AA88" s="139"/>
    </row>
    <row r="89" spans="1:27" ht="14.25" hidden="1" customHeight="1">
      <c r="A89" s="131">
        <v>84</v>
      </c>
      <c r="B89" s="198" t="s">
        <v>568</v>
      </c>
      <c r="C89" s="199" t="s">
        <v>443</v>
      </c>
      <c r="D89" s="199" t="s">
        <v>1174</v>
      </c>
      <c r="E89" s="199" t="s">
        <v>1196</v>
      </c>
      <c r="F89" s="198">
        <v>40</v>
      </c>
      <c r="G89" s="198">
        <v>139</v>
      </c>
      <c r="H89" s="199" t="s">
        <v>1163</v>
      </c>
      <c r="I89" s="199" t="s">
        <v>1208</v>
      </c>
      <c r="J89" s="199" t="s">
        <v>1334</v>
      </c>
      <c r="K89" s="200"/>
      <c r="L89" s="202" t="s">
        <v>1047</v>
      </c>
      <c r="M89" s="202" t="s">
        <v>1047</v>
      </c>
      <c r="N89" s="216" t="s">
        <v>1381</v>
      </c>
      <c r="O89" s="201" t="s">
        <v>1297</v>
      </c>
      <c r="P89" s="201" t="s">
        <v>1129</v>
      </c>
      <c r="Q89" s="202" t="s">
        <v>1047</v>
      </c>
      <c r="R89" s="202" t="s">
        <v>1047</v>
      </c>
      <c r="S89" s="202" t="s">
        <v>1047</v>
      </c>
      <c r="T89" s="202" t="s">
        <v>1047</v>
      </c>
      <c r="U89" s="202" t="s">
        <v>1047</v>
      </c>
      <c r="V89" s="202" t="s">
        <v>1047</v>
      </c>
      <c r="W89" s="144"/>
      <c r="X89" s="144"/>
      <c r="Y89" s="139"/>
      <c r="Z89" s="139"/>
      <c r="AA89" s="139"/>
    </row>
    <row r="90" spans="1:27" ht="14.25" hidden="1" customHeight="1">
      <c r="A90" s="131">
        <v>85</v>
      </c>
      <c r="B90" s="198" t="s">
        <v>573</v>
      </c>
      <c r="C90" s="199" t="s">
        <v>443</v>
      </c>
      <c r="D90" s="199" t="s">
        <v>1174</v>
      </c>
      <c r="E90" s="199" t="s">
        <v>1196</v>
      </c>
      <c r="F90" s="198">
        <v>50</v>
      </c>
      <c r="G90" s="198">
        <v>100</v>
      </c>
      <c r="H90" s="199" t="s">
        <v>1163</v>
      </c>
      <c r="I90" s="199" t="s">
        <v>1208</v>
      </c>
      <c r="J90" s="199" t="s">
        <v>1334</v>
      </c>
      <c r="K90" s="200"/>
      <c r="L90" s="202" t="s">
        <v>1047</v>
      </c>
      <c r="M90" s="202" t="s">
        <v>1047</v>
      </c>
      <c r="N90" s="216" t="s">
        <v>1381</v>
      </c>
      <c r="O90" s="201" t="s">
        <v>1297</v>
      </c>
      <c r="P90" s="201" t="s">
        <v>1129</v>
      </c>
      <c r="Q90" s="202" t="s">
        <v>1047</v>
      </c>
      <c r="R90" s="202" t="s">
        <v>1047</v>
      </c>
      <c r="S90" s="202" t="s">
        <v>1047</v>
      </c>
      <c r="T90" s="202" t="s">
        <v>1047</v>
      </c>
      <c r="U90" s="202" t="s">
        <v>1047</v>
      </c>
      <c r="V90" s="202" t="s">
        <v>1047</v>
      </c>
      <c r="W90" s="144"/>
      <c r="X90" s="144"/>
      <c r="Y90" s="139"/>
      <c r="Z90" s="139"/>
      <c r="AA90" s="139"/>
    </row>
    <row r="91" spans="1:27" ht="14.25" hidden="1" customHeight="1">
      <c r="A91" s="131">
        <v>86</v>
      </c>
      <c r="B91" s="198" t="s">
        <v>578</v>
      </c>
      <c r="C91" s="199" t="s">
        <v>443</v>
      </c>
      <c r="D91" s="199" t="s">
        <v>1174</v>
      </c>
      <c r="E91" s="199" t="s">
        <v>1196</v>
      </c>
      <c r="F91" s="198">
        <v>10</v>
      </c>
      <c r="G91" s="198">
        <v>100</v>
      </c>
      <c r="H91" s="199" t="s">
        <v>1163</v>
      </c>
      <c r="I91" s="199" t="s">
        <v>1208</v>
      </c>
      <c r="J91" s="199" t="s">
        <v>1334</v>
      </c>
      <c r="K91" s="200"/>
      <c r="L91" s="202" t="s">
        <v>1047</v>
      </c>
      <c r="M91" s="202" t="s">
        <v>1047</v>
      </c>
      <c r="N91" s="216" t="s">
        <v>1381</v>
      </c>
      <c r="O91" s="201" t="s">
        <v>1297</v>
      </c>
      <c r="P91" s="201" t="s">
        <v>1129</v>
      </c>
      <c r="Q91" s="202" t="s">
        <v>1047</v>
      </c>
      <c r="R91" s="202" t="s">
        <v>1047</v>
      </c>
      <c r="S91" s="202" t="s">
        <v>1047</v>
      </c>
      <c r="T91" s="202" t="s">
        <v>1047</v>
      </c>
      <c r="U91" s="202" t="s">
        <v>1047</v>
      </c>
      <c r="V91" s="202" t="s">
        <v>1047</v>
      </c>
      <c r="W91" s="144"/>
      <c r="X91" s="144"/>
      <c r="Y91" s="139"/>
      <c r="Z91" s="139"/>
      <c r="AA91" s="139"/>
    </row>
    <row r="92" spans="1:27" ht="14.25" hidden="1" customHeight="1">
      <c r="A92" s="131">
        <v>87</v>
      </c>
      <c r="B92" s="198" t="s">
        <v>583</v>
      </c>
      <c r="C92" s="199" t="s">
        <v>443</v>
      </c>
      <c r="D92" s="199" t="s">
        <v>1174</v>
      </c>
      <c r="E92" s="199" t="s">
        <v>1196</v>
      </c>
      <c r="F92" s="198">
        <v>100</v>
      </c>
      <c r="G92" s="198">
        <v>120</v>
      </c>
      <c r="H92" s="199" t="s">
        <v>1163</v>
      </c>
      <c r="I92" s="199" t="s">
        <v>1208</v>
      </c>
      <c r="J92" s="199" t="s">
        <v>1338</v>
      </c>
      <c r="K92" s="200"/>
      <c r="L92" s="215" t="s">
        <v>1382</v>
      </c>
      <c r="M92" s="215" t="s">
        <v>1383</v>
      </c>
      <c r="N92" s="203" t="s">
        <v>1384</v>
      </c>
      <c r="O92" s="201" t="s">
        <v>1089</v>
      </c>
      <c r="P92" s="201" t="s">
        <v>1129</v>
      </c>
      <c r="Q92" s="215">
        <v>94.5</v>
      </c>
      <c r="R92" s="215">
        <v>98</v>
      </c>
      <c r="S92" s="215">
        <f t="shared" ref="S92:S95" si="14">Q92*R92</f>
        <v>9261</v>
      </c>
      <c r="T92" s="215">
        <v>94.5</v>
      </c>
      <c r="U92" s="215">
        <v>98</v>
      </c>
      <c r="V92" s="215">
        <f t="shared" ref="V92:V95" si="15">T92*U92</f>
        <v>9261</v>
      </c>
      <c r="W92" s="144"/>
      <c r="X92" s="144"/>
      <c r="Y92" s="139"/>
      <c r="Z92" s="139"/>
      <c r="AA92" s="139"/>
    </row>
    <row r="93" spans="1:27" ht="14.25" hidden="1" customHeight="1">
      <c r="A93" s="131">
        <v>88</v>
      </c>
      <c r="B93" s="198" t="s">
        <v>588</v>
      </c>
      <c r="C93" s="199" t="s">
        <v>443</v>
      </c>
      <c r="D93" s="199" t="s">
        <v>1174</v>
      </c>
      <c r="E93" s="199" t="s">
        <v>1196</v>
      </c>
      <c r="F93" s="198">
        <v>100</v>
      </c>
      <c r="G93" s="198">
        <v>99.999999999999801</v>
      </c>
      <c r="H93" s="199" t="s">
        <v>1163</v>
      </c>
      <c r="I93" s="199" t="s">
        <v>1208</v>
      </c>
      <c r="J93" s="199" t="s">
        <v>1342</v>
      </c>
      <c r="K93" s="200"/>
      <c r="L93" s="215" t="s">
        <v>1385</v>
      </c>
      <c r="M93" s="215" t="s">
        <v>1386</v>
      </c>
      <c r="N93" s="203" t="s">
        <v>1387</v>
      </c>
      <c r="O93" s="201" t="s">
        <v>1089</v>
      </c>
      <c r="P93" s="201" t="s">
        <v>1129</v>
      </c>
      <c r="Q93" s="215">
        <v>185.5</v>
      </c>
      <c r="R93" s="215">
        <v>98</v>
      </c>
      <c r="S93" s="215">
        <f t="shared" si="14"/>
        <v>18179</v>
      </c>
      <c r="T93" s="215">
        <v>185.5</v>
      </c>
      <c r="U93" s="215">
        <v>98</v>
      </c>
      <c r="V93" s="215">
        <f t="shared" si="15"/>
        <v>18179</v>
      </c>
      <c r="W93" s="144"/>
      <c r="X93" s="144"/>
      <c r="Y93" s="139"/>
      <c r="Z93" s="139"/>
      <c r="AA93" s="139"/>
    </row>
    <row r="94" spans="1:27" ht="14.25" hidden="1" customHeight="1">
      <c r="A94" s="131">
        <v>89</v>
      </c>
      <c r="B94" s="198" t="s">
        <v>593</v>
      </c>
      <c r="C94" s="199" t="s">
        <v>443</v>
      </c>
      <c r="D94" s="199" t="s">
        <v>1174</v>
      </c>
      <c r="E94" s="199" t="s">
        <v>1196</v>
      </c>
      <c r="F94" s="198">
        <v>100</v>
      </c>
      <c r="G94" s="198">
        <v>131</v>
      </c>
      <c r="H94" s="199" t="s">
        <v>1163</v>
      </c>
      <c r="I94" s="199" t="s">
        <v>1208</v>
      </c>
      <c r="J94" s="199" t="s">
        <v>1346</v>
      </c>
      <c r="K94" s="200"/>
      <c r="L94" s="215" t="s">
        <v>1388</v>
      </c>
      <c r="M94" s="215" t="s">
        <v>1389</v>
      </c>
      <c r="N94" s="203" t="s">
        <v>1390</v>
      </c>
      <c r="O94" s="201" t="s">
        <v>1089</v>
      </c>
      <c r="P94" s="201" t="s">
        <v>1129</v>
      </c>
      <c r="Q94" s="215">
        <v>85.8</v>
      </c>
      <c r="R94" s="215">
        <v>98</v>
      </c>
      <c r="S94" s="215">
        <f t="shared" si="14"/>
        <v>8408.4</v>
      </c>
      <c r="T94" s="215">
        <v>85.8</v>
      </c>
      <c r="U94" s="215">
        <v>98</v>
      </c>
      <c r="V94" s="215">
        <f t="shared" si="15"/>
        <v>8408.4</v>
      </c>
      <c r="W94" s="144"/>
      <c r="X94" s="144"/>
      <c r="Y94" s="139"/>
      <c r="Z94" s="139"/>
      <c r="AA94" s="139"/>
    </row>
    <row r="95" spans="1:27" ht="14.25" hidden="1" customHeight="1">
      <c r="A95" s="4">
        <v>90</v>
      </c>
      <c r="B95" s="12" t="s">
        <v>598</v>
      </c>
      <c r="C95" s="140" t="s">
        <v>443</v>
      </c>
      <c r="D95" s="140" t="s">
        <v>1174</v>
      </c>
      <c r="E95" s="140" t="s">
        <v>1196</v>
      </c>
      <c r="F95" s="141">
        <v>100</v>
      </c>
      <c r="G95" s="141">
        <v>153</v>
      </c>
      <c r="H95" s="140" t="s">
        <v>1163</v>
      </c>
      <c r="I95" s="140" t="s">
        <v>1208</v>
      </c>
      <c r="J95" s="140" t="s">
        <v>1350</v>
      </c>
      <c r="K95" s="142"/>
      <c r="L95" s="143" t="s">
        <v>1391</v>
      </c>
      <c r="M95" s="143" t="s">
        <v>1392</v>
      </c>
      <c r="N95" s="144" t="s">
        <v>1393</v>
      </c>
      <c r="O95" s="145" t="s">
        <v>1394</v>
      </c>
      <c r="P95" s="145" t="s">
        <v>1090</v>
      </c>
      <c r="Q95" s="143">
        <v>219</v>
      </c>
      <c r="R95" s="143">
        <v>98</v>
      </c>
      <c r="S95" s="143">
        <f t="shared" si="14"/>
        <v>21462</v>
      </c>
      <c r="T95" s="143">
        <v>219</v>
      </c>
      <c r="U95" s="143">
        <v>98</v>
      </c>
      <c r="V95" s="143">
        <f t="shared" si="15"/>
        <v>21462</v>
      </c>
      <c r="W95" s="14"/>
      <c r="X95" s="14"/>
    </row>
    <row r="96" spans="1:27" ht="14.25" hidden="1" customHeight="1">
      <c r="A96" s="131">
        <v>91</v>
      </c>
      <c r="B96" s="198" t="s">
        <v>606</v>
      </c>
      <c r="C96" s="199" t="s">
        <v>443</v>
      </c>
      <c r="D96" s="199" t="s">
        <v>1174</v>
      </c>
      <c r="E96" s="199" t="s">
        <v>1196</v>
      </c>
      <c r="F96" s="198">
        <v>50</v>
      </c>
      <c r="G96" s="198">
        <v>153</v>
      </c>
      <c r="H96" s="199" t="s">
        <v>1163</v>
      </c>
      <c r="I96" s="199" t="s">
        <v>1208</v>
      </c>
      <c r="J96" s="199" t="s">
        <v>1350</v>
      </c>
      <c r="K96" s="200"/>
      <c r="L96" s="202" t="s">
        <v>1047</v>
      </c>
      <c r="M96" s="202" t="s">
        <v>1047</v>
      </c>
      <c r="N96" s="216" t="s">
        <v>1395</v>
      </c>
      <c r="O96" s="201" t="s">
        <v>1297</v>
      </c>
      <c r="P96" s="201" t="s">
        <v>1129</v>
      </c>
      <c r="Q96" s="202" t="s">
        <v>1047</v>
      </c>
      <c r="R96" s="202" t="s">
        <v>1047</v>
      </c>
      <c r="S96" s="202" t="s">
        <v>1047</v>
      </c>
      <c r="T96" s="202" t="s">
        <v>1047</v>
      </c>
      <c r="U96" s="202" t="s">
        <v>1047</v>
      </c>
      <c r="V96" s="202" t="s">
        <v>1047</v>
      </c>
      <c r="W96" s="144"/>
      <c r="X96" s="144"/>
      <c r="Y96" s="139"/>
      <c r="Z96" s="139"/>
      <c r="AA96" s="139"/>
    </row>
    <row r="97" spans="1:27" ht="14.25" hidden="1" customHeight="1">
      <c r="A97" s="131">
        <v>92</v>
      </c>
      <c r="B97" s="198" t="s">
        <v>610</v>
      </c>
      <c r="C97" s="199" t="s">
        <v>443</v>
      </c>
      <c r="D97" s="199" t="s">
        <v>1174</v>
      </c>
      <c r="E97" s="199" t="s">
        <v>1196</v>
      </c>
      <c r="F97" s="198">
        <v>50</v>
      </c>
      <c r="G97" s="198">
        <v>98</v>
      </c>
      <c r="H97" s="199" t="s">
        <v>1163</v>
      </c>
      <c r="I97" s="199" t="s">
        <v>1208</v>
      </c>
      <c r="J97" s="199" t="s">
        <v>1354</v>
      </c>
      <c r="K97" s="200"/>
      <c r="L97" s="202" t="s">
        <v>1047</v>
      </c>
      <c r="M97" s="202" t="s">
        <v>1047</v>
      </c>
      <c r="N97" s="216" t="s">
        <v>1395</v>
      </c>
      <c r="O97" s="201" t="s">
        <v>1297</v>
      </c>
      <c r="P97" s="201" t="s">
        <v>1129</v>
      </c>
      <c r="Q97" s="202" t="s">
        <v>1047</v>
      </c>
      <c r="R97" s="202" t="s">
        <v>1047</v>
      </c>
      <c r="S97" s="202" t="s">
        <v>1047</v>
      </c>
      <c r="T97" s="202" t="s">
        <v>1047</v>
      </c>
      <c r="U97" s="202" t="s">
        <v>1047</v>
      </c>
      <c r="V97" s="202" t="s">
        <v>1047</v>
      </c>
      <c r="W97" s="144"/>
      <c r="X97" s="144"/>
      <c r="Y97" s="139"/>
      <c r="Z97" s="139"/>
      <c r="AA97" s="139"/>
    </row>
    <row r="98" spans="1:27" ht="14.25" hidden="1" customHeight="1">
      <c r="A98" s="4">
        <v>93</v>
      </c>
      <c r="B98" s="28" t="s">
        <v>614</v>
      </c>
      <c r="C98" s="178" t="s">
        <v>443</v>
      </c>
      <c r="D98" s="178" t="s">
        <v>1185</v>
      </c>
      <c r="E98" s="178" t="s">
        <v>1310</v>
      </c>
      <c r="F98" s="179">
        <v>1000</v>
      </c>
      <c r="G98" s="179">
        <f>AVERAGE(G99:G110)</f>
        <v>105.41666666666664</v>
      </c>
      <c r="H98" s="178" t="s">
        <v>1163</v>
      </c>
      <c r="I98" s="178" t="s">
        <v>1208</v>
      </c>
      <c r="J98" s="178" t="s">
        <v>1209</v>
      </c>
      <c r="K98" s="204"/>
      <c r="L98" s="181" t="s">
        <v>1396</v>
      </c>
      <c r="M98" s="181" t="s">
        <v>1312</v>
      </c>
      <c r="N98" s="16" t="s">
        <v>1397</v>
      </c>
      <c r="O98" s="182" t="s">
        <v>1398</v>
      </c>
      <c r="P98" s="182" t="s">
        <v>1090</v>
      </c>
      <c r="Q98" s="181"/>
      <c r="R98" s="181"/>
      <c r="S98" s="181">
        <f>SUM(S99:S108)</f>
        <v>69183.100000000006</v>
      </c>
      <c r="T98" s="181">
        <v>21.2</v>
      </c>
      <c r="U98" s="181">
        <v>50</v>
      </c>
      <c r="V98" s="181">
        <f t="shared" ref="V98:V109" si="16">T98*U98</f>
        <v>1060</v>
      </c>
      <c r="W98" s="30"/>
      <c r="X98" s="30"/>
    </row>
    <row r="99" spans="1:27" ht="14.25" hidden="1" customHeight="1">
      <c r="A99" s="131">
        <v>94</v>
      </c>
      <c r="B99" s="206" t="s">
        <v>619</v>
      </c>
      <c r="C99" s="207" t="s">
        <v>443</v>
      </c>
      <c r="D99" s="207" t="s">
        <v>1185</v>
      </c>
      <c r="E99" s="207" t="s">
        <v>1196</v>
      </c>
      <c r="F99" s="206">
        <v>100</v>
      </c>
      <c r="G99" s="206">
        <v>90.999999999999901</v>
      </c>
      <c r="H99" s="207" t="s">
        <v>1163</v>
      </c>
      <c r="I99" s="207" t="s">
        <v>1208</v>
      </c>
      <c r="J99" s="207" t="s">
        <v>1085</v>
      </c>
      <c r="K99" s="208"/>
      <c r="L99" s="217" t="s">
        <v>1399</v>
      </c>
      <c r="M99" s="217" t="s">
        <v>1400</v>
      </c>
      <c r="N99" s="213" t="s">
        <v>1401</v>
      </c>
      <c r="O99" s="209" t="s">
        <v>1089</v>
      </c>
      <c r="P99" s="209" t="s">
        <v>1129</v>
      </c>
      <c r="Q99" s="217">
        <v>62.5</v>
      </c>
      <c r="R99" s="217">
        <v>98</v>
      </c>
      <c r="S99" s="217">
        <f t="shared" ref="S99:S109" si="17">Q99*R99</f>
        <v>6125</v>
      </c>
      <c r="T99" s="217">
        <v>62.5</v>
      </c>
      <c r="U99" s="217">
        <v>98</v>
      </c>
      <c r="V99" s="217">
        <f t="shared" si="16"/>
        <v>6125</v>
      </c>
      <c r="W99" s="211"/>
      <c r="X99" s="211"/>
      <c r="Y99" s="139"/>
      <c r="Z99" s="139"/>
      <c r="AA99" s="139"/>
    </row>
    <row r="100" spans="1:27" ht="14.25" hidden="1" customHeight="1">
      <c r="A100" s="131">
        <v>95</v>
      </c>
      <c r="B100" s="206" t="s">
        <v>624</v>
      </c>
      <c r="C100" s="207" t="s">
        <v>443</v>
      </c>
      <c r="D100" s="207" t="s">
        <v>1185</v>
      </c>
      <c r="E100" s="207" t="s">
        <v>1196</v>
      </c>
      <c r="F100" s="206">
        <v>100</v>
      </c>
      <c r="G100" s="206">
        <v>130</v>
      </c>
      <c r="H100" s="207" t="s">
        <v>1163</v>
      </c>
      <c r="I100" s="207" t="s">
        <v>1208</v>
      </c>
      <c r="J100" s="207" t="s">
        <v>1091</v>
      </c>
      <c r="K100" s="208"/>
      <c r="L100" s="217" t="s">
        <v>1402</v>
      </c>
      <c r="M100" s="217" t="s">
        <v>1403</v>
      </c>
      <c r="N100" s="213" t="s">
        <v>1404</v>
      </c>
      <c r="O100" s="209" t="s">
        <v>1089</v>
      </c>
      <c r="P100" s="209" t="s">
        <v>1129</v>
      </c>
      <c r="Q100" s="217">
        <v>59.8</v>
      </c>
      <c r="R100" s="217">
        <v>98</v>
      </c>
      <c r="S100" s="217">
        <f t="shared" si="17"/>
        <v>5860.4</v>
      </c>
      <c r="T100" s="217">
        <v>59.8</v>
      </c>
      <c r="U100" s="217">
        <v>98</v>
      </c>
      <c r="V100" s="217">
        <f t="shared" si="16"/>
        <v>5860.4</v>
      </c>
      <c r="W100" s="211"/>
      <c r="X100" s="211"/>
      <c r="Y100" s="139"/>
      <c r="Z100" s="139"/>
      <c r="AA100" s="139"/>
    </row>
    <row r="101" spans="1:27" ht="14.25" hidden="1" customHeight="1">
      <c r="A101" s="131">
        <v>96</v>
      </c>
      <c r="B101" s="206" t="s">
        <v>629</v>
      </c>
      <c r="C101" s="207" t="s">
        <v>443</v>
      </c>
      <c r="D101" s="207" t="s">
        <v>1185</v>
      </c>
      <c r="E101" s="207" t="s">
        <v>1196</v>
      </c>
      <c r="F101" s="206">
        <v>100</v>
      </c>
      <c r="G101" s="206">
        <v>100</v>
      </c>
      <c r="H101" s="207" t="s">
        <v>1163</v>
      </c>
      <c r="I101" s="207" t="s">
        <v>1208</v>
      </c>
      <c r="J101" s="207" t="s">
        <v>1095</v>
      </c>
      <c r="K101" s="208"/>
      <c r="L101" s="217" t="s">
        <v>1405</v>
      </c>
      <c r="M101" s="217" t="s">
        <v>1406</v>
      </c>
      <c r="N101" s="213" t="s">
        <v>1407</v>
      </c>
      <c r="O101" s="209" t="s">
        <v>1089</v>
      </c>
      <c r="P101" s="209" t="s">
        <v>1129</v>
      </c>
      <c r="Q101" s="217">
        <v>55.4</v>
      </c>
      <c r="R101" s="217">
        <v>98</v>
      </c>
      <c r="S101" s="217">
        <f t="shared" si="17"/>
        <v>5429.2</v>
      </c>
      <c r="T101" s="217">
        <v>55.4</v>
      </c>
      <c r="U101" s="217">
        <v>98</v>
      </c>
      <c r="V101" s="217">
        <f t="shared" si="16"/>
        <v>5429.2</v>
      </c>
      <c r="W101" s="211"/>
      <c r="X101" s="211"/>
      <c r="Y101" s="139"/>
      <c r="Z101" s="139"/>
      <c r="AA101" s="139"/>
    </row>
    <row r="102" spans="1:27" ht="14.25" hidden="1" customHeight="1">
      <c r="A102" s="131">
        <v>97</v>
      </c>
      <c r="B102" s="206" t="s">
        <v>634</v>
      </c>
      <c r="C102" s="207" t="s">
        <v>443</v>
      </c>
      <c r="D102" s="207" t="s">
        <v>1185</v>
      </c>
      <c r="E102" s="207" t="s">
        <v>1196</v>
      </c>
      <c r="F102" s="206">
        <v>100</v>
      </c>
      <c r="G102" s="206">
        <v>141</v>
      </c>
      <c r="H102" s="207" t="s">
        <v>1163</v>
      </c>
      <c r="I102" s="207" t="s">
        <v>1208</v>
      </c>
      <c r="J102" s="207" t="s">
        <v>1260</v>
      </c>
      <c r="K102" s="208"/>
      <c r="L102" s="217" t="s">
        <v>1408</v>
      </c>
      <c r="M102" s="217" t="s">
        <v>1409</v>
      </c>
      <c r="N102" s="213" t="s">
        <v>1410</v>
      </c>
      <c r="O102" s="209" t="s">
        <v>1089</v>
      </c>
      <c r="P102" s="209" t="s">
        <v>1129</v>
      </c>
      <c r="Q102" s="217">
        <v>74.3</v>
      </c>
      <c r="R102" s="217">
        <v>98</v>
      </c>
      <c r="S102" s="217">
        <f t="shared" si="17"/>
        <v>7281.4</v>
      </c>
      <c r="T102" s="217">
        <v>74.3</v>
      </c>
      <c r="U102" s="217">
        <v>98</v>
      </c>
      <c r="V102" s="217">
        <f t="shared" si="16"/>
        <v>7281.4</v>
      </c>
      <c r="W102" s="211"/>
      <c r="X102" s="211"/>
      <c r="Y102" s="139"/>
      <c r="Z102" s="139"/>
      <c r="AA102" s="139"/>
    </row>
    <row r="103" spans="1:27" ht="14.25" hidden="1" customHeight="1">
      <c r="A103" s="131">
        <v>98</v>
      </c>
      <c r="B103" s="206" t="s">
        <v>639</v>
      </c>
      <c r="C103" s="207" t="s">
        <v>443</v>
      </c>
      <c r="D103" s="207" t="s">
        <v>1185</v>
      </c>
      <c r="E103" s="207" t="s">
        <v>1196</v>
      </c>
      <c r="F103" s="206">
        <v>100</v>
      </c>
      <c r="G103" s="206">
        <v>90</v>
      </c>
      <c r="H103" s="207" t="s">
        <v>1163</v>
      </c>
      <c r="I103" s="207" t="s">
        <v>1208</v>
      </c>
      <c r="J103" s="207" t="s">
        <v>1264</v>
      </c>
      <c r="K103" s="208"/>
      <c r="L103" s="217" t="s">
        <v>1411</v>
      </c>
      <c r="M103" s="217" t="s">
        <v>1412</v>
      </c>
      <c r="N103" s="213" t="s">
        <v>1413</v>
      </c>
      <c r="O103" s="209" t="s">
        <v>1089</v>
      </c>
      <c r="P103" s="209" t="s">
        <v>1129</v>
      </c>
      <c r="Q103" s="217">
        <v>87.8</v>
      </c>
      <c r="R103" s="217">
        <v>98</v>
      </c>
      <c r="S103" s="217">
        <f t="shared" si="17"/>
        <v>8604.4</v>
      </c>
      <c r="T103" s="217">
        <v>87.8</v>
      </c>
      <c r="U103" s="217">
        <v>98</v>
      </c>
      <c r="V103" s="217">
        <f t="shared" si="16"/>
        <v>8604.4</v>
      </c>
      <c r="W103" s="211"/>
      <c r="X103" s="211"/>
      <c r="Y103" s="139"/>
      <c r="Z103" s="139"/>
      <c r="AA103" s="139"/>
    </row>
    <row r="104" spans="1:27" ht="14.25" hidden="1" customHeight="1">
      <c r="A104" s="131">
        <v>99</v>
      </c>
      <c r="B104" s="206" t="s">
        <v>644</v>
      </c>
      <c r="C104" s="207" t="s">
        <v>443</v>
      </c>
      <c r="D104" s="207" t="s">
        <v>1185</v>
      </c>
      <c r="E104" s="207" t="s">
        <v>1196</v>
      </c>
      <c r="F104" s="206">
        <v>100</v>
      </c>
      <c r="G104" s="206">
        <v>120</v>
      </c>
      <c r="H104" s="207" t="s">
        <v>1163</v>
      </c>
      <c r="I104" s="207" t="s">
        <v>1208</v>
      </c>
      <c r="J104" s="207" t="s">
        <v>1330</v>
      </c>
      <c r="K104" s="208"/>
      <c r="L104" s="217" t="s">
        <v>1414</v>
      </c>
      <c r="M104" s="217" t="s">
        <v>1415</v>
      </c>
      <c r="N104" s="213" t="s">
        <v>1416</v>
      </c>
      <c r="O104" s="209" t="s">
        <v>1089</v>
      </c>
      <c r="P104" s="209" t="s">
        <v>1129</v>
      </c>
      <c r="Q104" s="217">
        <v>93.4</v>
      </c>
      <c r="R104" s="217">
        <v>98</v>
      </c>
      <c r="S104" s="217">
        <f t="shared" si="17"/>
        <v>9153.2000000000007</v>
      </c>
      <c r="T104" s="217">
        <v>93.4</v>
      </c>
      <c r="U104" s="217">
        <v>98</v>
      </c>
      <c r="V104" s="217">
        <f t="shared" si="16"/>
        <v>9153.2000000000007</v>
      </c>
      <c r="W104" s="211"/>
      <c r="X104" s="211"/>
      <c r="Y104" s="139"/>
      <c r="Z104" s="139"/>
      <c r="AA104" s="139"/>
    </row>
    <row r="105" spans="1:27" ht="14.25" hidden="1" customHeight="1">
      <c r="A105" s="131">
        <v>100</v>
      </c>
      <c r="B105" s="206" t="s">
        <v>649</v>
      </c>
      <c r="C105" s="207" t="s">
        <v>443</v>
      </c>
      <c r="D105" s="207" t="s">
        <v>1185</v>
      </c>
      <c r="E105" s="207" t="s">
        <v>1196</v>
      </c>
      <c r="F105" s="206">
        <v>100</v>
      </c>
      <c r="G105" s="206">
        <v>100</v>
      </c>
      <c r="H105" s="207" t="s">
        <v>1163</v>
      </c>
      <c r="I105" s="207" t="s">
        <v>1208</v>
      </c>
      <c r="J105" s="207" t="s">
        <v>1334</v>
      </c>
      <c r="K105" s="208"/>
      <c r="L105" s="217" t="s">
        <v>1417</v>
      </c>
      <c r="M105" s="217" t="s">
        <v>1418</v>
      </c>
      <c r="N105" s="213" t="s">
        <v>1419</v>
      </c>
      <c r="O105" s="209" t="s">
        <v>1089</v>
      </c>
      <c r="P105" s="209" t="s">
        <v>1129</v>
      </c>
      <c r="Q105" s="217">
        <v>73.099999999999994</v>
      </c>
      <c r="R105" s="217">
        <v>98</v>
      </c>
      <c r="S105" s="217">
        <f t="shared" si="17"/>
        <v>7163.7999999999993</v>
      </c>
      <c r="T105" s="217">
        <v>73.099999999999994</v>
      </c>
      <c r="U105" s="217">
        <v>98</v>
      </c>
      <c r="V105" s="217">
        <f t="shared" si="16"/>
        <v>7163.7999999999993</v>
      </c>
      <c r="W105" s="211"/>
      <c r="X105" s="211"/>
      <c r="Y105" s="139"/>
      <c r="Z105" s="139"/>
      <c r="AA105" s="139"/>
    </row>
    <row r="106" spans="1:27" ht="14.25" hidden="1" customHeight="1">
      <c r="A106" s="131">
        <v>101</v>
      </c>
      <c r="B106" s="206" t="s">
        <v>654</v>
      </c>
      <c r="C106" s="207" t="s">
        <v>443</v>
      </c>
      <c r="D106" s="207" t="s">
        <v>1185</v>
      </c>
      <c r="E106" s="207" t="s">
        <v>1196</v>
      </c>
      <c r="F106" s="206">
        <v>100</v>
      </c>
      <c r="G106" s="206">
        <v>114</v>
      </c>
      <c r="H106" s="207" t="s">
        <v>1163</v>
      </c>
      <c r="I106" s="207" t="s">
        <v>1208</v>
      </c>
      <c r="J106" s="207" t="s">
        <v>1338</v>
      </c>
      <c r="K106" s="208"/>
      <c r="L106" s="217" t="s">
        <v>1420</v>
      </c>
      <c r="M106" s="217" t="s">
        <v>1421</v>
      </c>
      <c r="N106" s="213" t="s">
        <v>1422</v>
      </c>
      <c r="O106" s="209" t="s">
        <v>1089</v>
      </c>
      <c r="P106" s="209" t="s">
        <v>1129</v>
      </c>
      <c r="Q106" s="217">
        <v>60.15</v>
      </c>
      <c r="R106" s="217">
        <v>98</v>
      </c>
      <c r="S106" s="217">
        <f t="shared" si="17"/>
        <v>5894.7</v>
      </c>
      <c r="T106" s="217">
        <v>60.15</v>
      </c>
      <c r="U106" s="217">
        <v>98</v>
      </c>
      <c r="V106" s="217">
        <f t="shared" si="16"/>
        <v>5894.7</v>
      </c>
      <c r="W106" s="211"/>
      <c r="X106" s="211"/>
      <c r="Y106" s="139"/>
      <c r="Z106" s="139"/>
      <c r="AA106" s="139"/>
    </row>
    <row r="107" spans="1:27" ht="14.25" hidden="1" customHeight="1">
      <c r="A107" s="131">
        <v>102</v>
      </c>
      <c r="B107" s="206" t="s">
        <v>659</v>
      </c>
      <c r="C107" s="207" t="s">
        <v>443</v>
      </c>
      <c r="D107" s="207" t="s">
        <v>1185</v>
      </c>
      <c r="E107" s="207" t="s">
        <v>1196</v>
      </c>
      <c r="F107" s="206">
        <v>100</v>
      </c>
      <c r="G107" s="206">
        <v>84.999999999999901</v>
      </c>
      <c r="H107" s="207" t="s">
        <v>1163</v>
      </c>
      <c r="I107" s="207" t="s">
        <v>1208</v>
      </c>
      <c r="J107" s="207" t="s">
        <v>1342</v>
      </c>
      <c r="K107" s="208"/>
      <c r="L107" s="217" t="s">
        <v>1423</v>
      </c>
      <c r="M107" s="217" t="s">
        <v>1424</v>
      </c>
      <c r="N107" s="213" t="s">
        <v>1425</v>
      </c>
      <c r="O107" s="209" t="s">
        <v>1089</v>
      </c>
      <c r="P107" s="209" t="s">
        <v>1129</v>
      </c>
      <c r="Q107" s="217">
        <v>72.3</v>
      </c>
      <c r="R107" s="217">
        <v>98</v>
      </c>
      <c r="S107" s="217">
        <f t="shared" si="17"/>
        <v>7085.4</v>
      </c>
      <c r="T107" s="217">
        <v>72.3</v>
      </c>
      <c r="U107" s="217">
        <v>98</v>
      </c>
      <c r="V107" s="217">
        <f t="shared" si="16"/>
        <v>7085.4</v>
      </c>
      <c r="W107" s="211"/>
      <c r="X107" s="211"/>
      <c r="Y107" s="139"/>
      <c r="Z107" s="139"/>
      <c r="AA107" s="139"/>
    </row>
    <row r="108" spans="1:27" ht="14.25" hidden="1" customHeight="1">
      <c r="A108" s="131">
        <v>103</v>
      </c>
      <c r="B108" s="206" t="s">
        <v>664</v>
      </c>
      <c r="C108" s="207" t="s">
        <v>443</v>
      </c>
      <c r="D108" s="207" t="s">
        <v>1185</v>
      </c>
      <c r="E108" s="207" t="s">
        <v>1196</v>
      </c>
      <c r="F108" s="206">
        <v>100</v>
      </c>
      <c r="G108" s="206">
        <v>131</v>
      </c>
      <c r="H108" s="207" t="s">
        <v>1163</v>
      </c>
      <c r="I108" s="207" t="s">
        <v>1208</v>
      </c>
      <c r="J108" s="207" t="s">
        <v>1346</v>
      </c>
      <c r="K108" s="208"/>
      <c r="L108" s="217" t="s">
        <v>1426</v>
      </c>
      <c r="M108" s="217" t="s">
        <v>1427</v>
      </c>
      <c r="N108" s="213" t="s">
        <v>1428</v>
      </c>
      <c r="O108" s="209" t="s">
        <v>1089</v>
      </c>
      <c r="P108" s="209" t="s">
        <v>1129</v>
      </c>
      <c r="Q108" s="217">
        <v>67.2</v>
      </c>
      <c r="R108" s="217">
        <v>98</v>
      </c>
      <c r="S108" s="217">
        <f t="shared" si="17"/>
        <v>6585.6</v>
      </c>
      <c r="T108" s="217">
        <v>67.2</v>
      </c>
      <c r="U108" s="217">
        <v>98</v>
      </c>
      <c r="V108" s="217">
        <f t="shared" si="16"/>
        <v>6585.6</v>
      </c>
      <c r="W108" s="211"/>
      <c r="X108" s="211"/>
      <c r="Y108" s="139"/>
      <c r="Z108" s="139"/>
      <c r="AA108" s="139"/>
    </row>
    <row r="109" spans="1:27" ht="14.25" hidden="1" customHeight="1">
      <c r="A109" s="4">
        <v>104</v>
      </c>
      <c r="B109" s="16" t="s">
        <v>669</v>
      </c>
      <c r="C109" s="147" t="s">
        <v>443</v>
      </c>
      <c r="D109" s="147" t="s">
        <v>1185</v>
      </c>
      <c r="E109" s="147" t="s">
        <v>1196</v>
      </c>
      <c r="F109" s="148">
        <v>100</v>
      </c>
      <c r="G109" s="148">
        <v>93</v>
      </c>
      <c r="H109" s="147" t="s">
        <v>1163</v>
      </c>
      <c r="I109" s="147" t="s">
        <v>1208</v>
      </c>
      <c r="J109" s="147" t="s">
        <v>1350</v>
      </c>
      <c r="K109" s="149"/>
      <c r="L109" s="150" t="s">
        <v>1429</v>
      </c>
      <c r="M109" s="150" t="s">
        <v>1430</v>
      </c>
      <c r="N109" s="16" t="s">
        <v>1431</v>
      </c>
      <c r="O109" s="152" t="s">
        <v>1089</v>
      </c>
      <c r="P109" s="152" t="s">
        <v>1090</v>
      </c>
      <c r="Q109" s="150">
        <v>69.599999999999994</v>
      </c>
      <c r="R109" s="150">
        <v>98</v>
      </c>
      <c r="S109" s="150">
        <f t="shared" si="17"/>
        <v>6820.7999999999993</v>
      </c>
      <c r="T109" s="150">
        <v>69.599999999999994</v>
      </c>
      <c r="U109" s="150">
        <v>98</v>
      </c>
      <c r="V109" s="150">
        <f t="shared" si="16"/>
        <v>6820.7999999999993</v>
      </c>
      <c r="W109" s="18"/>
      <c r="X109" s="18"/>
    </row>
    <row r="110" spans="1:27" ht="14.25" hidden="1" customHeight="1">
      <c r="A110" s="131">
        <v>105</v>
      </c>
      <c r="B110" s="206" t="s">
        <v>674</v>
      </c>
      <c r="C110" s="207" t="s">
        <v>443</v>
      </c>
      <c r="D110" s="207" t="s">
        <v>1185</v>
      </c>
      <c r="E110" s="207" t="s">
        <v>1196</v>
      </c>
      <c r="F110" s="206">
        <v>100</v>
      </c>
      <c r="G110" s="206">
        <v>70.000000000000099</v>
      </c>
      <c r="H110" s="207" t="s">
        <v>1163</v>
      </c>
      <c r="I110" s="207" t="s">
        <v>1208</v>
      </c>
      <c r="J110" s="207" t="s">
        <v>1354</v>
      </c>
      <c r="K110" s="208"/>
      <c r="L110" s="210" t="s">
        <v>1047</v>
      </c>
      <c r="M110" s="210" t="s">
        <v>1047</v>
      </c>
      <c r="N110" s="206" t="s">
        <v>1198</v>
      </c>
      <c r="O110" s="209" t="s">
        <v>1199</v>
      </c>
      <c r="P110" s="209" t="s">
        <v>1129</v>
      </c>
      <c r="Q110" s="217"/>
      <c r="R110" s="217"/>
      <c r="S110" s="217"/>
      <c r="T110" s="217"/>
      <c r="U110" s="217"/>
      <c r="V110" s="217"/>
      <c r="W110" s="211"/>
      <c r="X110" s="211"/>
      <c r="Y110" s="139"/>
      <c r="Z110" s="139"/>
      <c r="AA110" s="139"/>
    </row>
    <row r="111" spans="1:27" ht="14.25" hidden="1" customHeight="1">
      <c r="A111" s="4">
        <v>106</v>
      </c>
      <c r="B111" s="36" t="s">
        <v>679</v>
      </c>
      <c r="C111" s="218" t="s">
        <v>682</v>
      </c>
      <c r="D111" s="218" t="s">
        <v>1432</v>
      </c>
      <c r="E111" s="218" t="s">
        <v>1196</v>
      </c>
      <c r="F111" s="219" t="s">
        <v>691</v>
      </c>
      <c r="G111" s="219">
        <v>96</v>
      </c>
      <c r="H111" s="218" t="s">
        <v>1163</v>
      </c>
      <c r="I111" s="218" t="s">
        <v>1208</v>
      </c>
      <c r="J111" s="218" t="s">
        <v>1085</v>
      </c>
      <c r="K111" s="220"/>
      <c r="L111" s="221" t="s">
        <v>1047</v>
      </c>
      <c r="M111" s="221" t="s">
        <v>1047</v>
      </c>
      <c r="N111" s="38" t="s">
        <v>1198</v>
      </c>
      <c r="O111" s="222"/>
      <c r="P111" s="222"/>
      <c r="Q111" s="223"/>
      <c r="R111" s="223"/>
      <c r="S111" s="223"/>
      <c r="T111" s="223"/>
      <c r="U111" s="223"/>
      <c r="V111" s="223"/>
      <c r="W111" s="38"/>
      <c r="X111" s="38"/>
    </row>
    <row r="112" spans="1:27" ht="14.25" hidden="1" customHeight="1">
      <c r="A112" s="4">
        <v>107</v>
      </c>
      <c r="B112" s="36" t="s">
        <v>694</v>
      </c>
      <c r="C112" s="218" t="s">
        <v>682</v>
      </c>
      <c r="D112" s="218" t="s">
        <v>1432</v>
      </c>
      <c r="E112" s="218" t="s">
        <v>1196</v>
      </c>
      <c r="F112" s="219" t="s">
        <v>691</v>
      </c>
      <c r="G112" s="219">
        <v>96</v>
      </c>
      <c r="H112" s="218" t="s">
        <v>1163</v>
      </c>
      <c r="I112" s="218" t="s">
        <v>1208</v>
      </c>
      <c r="J112" s="218" t="s">
        <v>1085</v>
      </c>
      <c r="K112" s="220"/>
      <c r="L112" s="221" t="s">
        <v>1047</v>
      </c>
      <c r="M112" s="221" t="s">
        <v>1047</v>
      </c>
      <c r="N112" s="38" t="s">
        <v>1198</v>
      </c>
      <c r="O112" s="222"/>
      <c r="P112" s="222"/>
      <c r="Q112" s="223"/>
      <c r="R112" s="223"/>
      <c r="S112" s="223"/>
      <c r="T112" s="223"/>
      <c r="U112" s="223"/>
      <c r="V112" s="223"/>
      <c r="W112" s="38"/>
      <c r="X112" s="38"/>
    </row>
    <row r="113" spans="1:24" ht="14.25" hidden="1" customHeight="1">
      <c r="A113" s="4">
        <v>108</v>
      </c>
      <c r="B113" s="36" t="s">
        <v>699</v>
      </c>
      <c r="C113" s="218" t="s">
        <v>682</v>
      </c>
      <c r="D113" s="218" t="s">
        <v>1432</v>
      </c>
      <c r="E113" s="218" t="s">
        <v>1196</v>
      </c>
      <c r="F113" s="219" t="s">
        <v>691</v>
      </c>
      <c r="G113" s="219">
        <v>96</v>
      </c>
      <c r="H113" s="218" t="s">
        <v>1163</v>
      </c>
      <c r="I113" s="218" t="s">
        <v>1208</v>
      </c>
      <c r="J113" s="218" t="s">
        <v>1085</v>
      </c>
      <c r="K113" s="220"/>
      <c r="L113" s="221" t="s">
        <v>1047</v>
      </c>
      <c r="M113" s="221" t="s">
        <v>1047</v>
      </c>
      <c r="N113" s="38" t="s">
        <v>1198</v>
      </c>
      <c r="O113" s="222"/>
      <c r="P113" s="222"/>
      <c r="Q113" s="223"/>
      <c r="R113" s="223"/>
      <c r="S113" s="223"/>
      <c r="T113" s="223"/>
      <c r="U113" s="223"/>
      <c r="V113" s="223"/>
      <c r="W113" s="38"/>
      <c r="X113" s="38"/>
    </row>
    <row r="114" spans="1:24" ht="14.25" hidden="1" customHeight="1">
      <c r="A114" s="4">
        <v>109</v>
      </c>
      <c r="B114" s="36" t="s">
        <v>704</v>
      </c>
      <c r="C114" s="218" t="s">
        <v>682</v>
      </c>
      <c r="D114" s="218" t="s">
        <v>1432</v>
      </c>
      <c r="E114" s="218" t="s">
        <v>1196</v>
      </c>
      <c r="F114" s="219" t="s">
        <v>691</v>
      </c>
      <c r="G114" s="219">
        <v>115</v>
      </c>
      <c r="H114" s="218" t="s">
        <v>1163</v>
      </c>
      <c r="I114" s="218" t="s">
        <v>1208</v>
      </c>
      <c r="J114" s="218" t="s">
        <v>1091</v>
      </c>
      <c r="K114" s="220"/>
      <c r="L114" s="221" t="s">
        <v>1047</v>
      </c>
      <c r="M114" s="221" t="s">
        <v>1047</v>
      </c>
      <c r="N114" s="38" t="s">
        <v>1198</v>
      </c>
      <c r="O114" s="222"/>
      <c r="P114" s="222"/>
      <c r="Q114" s="223"/>
      <c r="R114" s="223"/>
      <c r="S114" s="223"/>
      <c r="T114" s="223"/>
      <c r="U114" s="223"/>
      <c r="V114" s="223"/>
      <c r="W114" s="38"/>
      <c r="X114" s="38"/>
    </row>
    <row r="115" spans="1:24" ht="14.25" hidden="1" customHeight="1">
      <c r="A115" s="4">
        <v>110</v>
      </c>
      <c r="B115" s="36" t="s">
        <v>711</v>
      </c>
      <c r="C115" s="218" t="s">
        <v>682</v>
      </c>
      <c r="D115" s="218" t="s">
        <v>1432</v>
      </c>
      <c r="E115" s="218" t="s">
        <v>1196</v>
      </c>
      <c r="F115" s="219" t="s">
        <v>691</v>
      </c>
      <c r="G115" s="219">
        <v>115</v>
      </c>
      <c r="H115" s="218" t="s">
        <v>1163</v>
      </c>
      <c r="I115" s="218" t="s">
        <v>1208</v>
      </c>
      <c r="J115" s="218" t="s">
        <v>1091</v>
      </c>
      <c r="K115" s="220"/>
      <c r="L115" s="221" t="s">
        <v>1047</v>
      </c>
      <c r="M115" s="221" t="s">
        <v>1047</v>
      </c>
      <c r="N115" s="38" t="s">
        <v>1198</v>
      </c>
      <c r="O115" s="222"/>
      <c r="P115" s="222"/>
      <c r="Q115" s="223"/>
      <c r="R115" s="223"/>
      <c r="S115" s="223"/>
      <c r="T115" s="223"/>
      <c r="U115" s="223"/>
      <c r="V115" s="223"/>
      <c r="W115" s="38"/>
      <c r="X115" s="38"/>
    </row>
    <row r="116" spans="1:24" ht="14.25" hidden="1" customHeight="1">
      <c r="A116" s="4">
        <v>111</v>
      </c>
      <c r="B116" s="36" t="s">
        <v>716</v>
      </c>
      <c r="C116" s="218" t="s">
        <v>682</v>
      </c>
      <c r="D116" s="218" t="s">
        <v>1432</v>
      </c>
      <c r="E116" s="218" t="s">
        <v>1196</v>
      </c>
      <c r="F116" s="219" t="s">
        <v>691</v>
      </c>
      <c r="G116" s="219">
        <v>115</v>
      </c>
      <c r="H116" s="218" t="s">
        <v>1163</v>
      </c>
      <c r="I116" s="218" t="s">
        <v>1208</v>
      </c>
      <c r="J116" s="218" t="s">
        <v>1091</v>
      </c>
      <c r="K116" s="220"/>
      <c r="L116" s="221" t="s">
        <v>1047</v>
      </c>
      <c r="M116" s="221" t="s">
        <v>1047</v>
      </c>
      <c r="N116" s="38" t="s">
        <v>1198</v>
      </c>
      <c r="O116" s="222"/>
      <c r="P116" s="222"/>
      <c r="Q116" s="223"/>
      <c r="R116" s="223"/>
      <c r="S116" s="223"/>
      <c r="T116" s="223"/>
      <c r="U116" s="223"/>
      <c r="V116" s="223"/>
      <c r="W116" s="38"/>
      <c r="X116" s="38"/>
    </row>
    <row r="117" spans="1:24" ht="14.25" hidden="1" customHeight="1">
      <c r="A117" s="4">
        <v>112</v>
      </c>
      <c r="B117" s="36" t="s">
        <v>721</v>
      </c>
      <c r="C117" s="218" t="s">
        <v>682</v>
      </c>
      <c r="D117" s="218" t="s">
        <v>1432</v>
      </c>
      <c r="E117" s="218" t="s">
        <v>1196</v>
      </c>
      <c r="F117" s="219" t="s">
        <v>691</v>
      </c>
      <c r="G117" s="219">
        <v>115</v>
      </c>
      <c r="H117" s="218" t="s">
        <v>1163</v>
      </c>
      <c r="I117" s="218" t="s">
        <v>1208</v>
      </c>
      <c r="J117" s="218" t="s">
        <v>1095</v>
      </c>
      <c r="K117" s="220"/>
      <c r="L117" s="221" t="s">
        <v>1047</v>
      </c>
      <c r="M117" s="221" t="s">
        <v>1047</v>
      </c>
      <c r="N117" s="38" t="s">
        <v>1198</v>
      </c>
      <c r="O117" s="222"/>
      <c r="P117" s="222"/>
      <c r="Q117" s="223"/>
      <c r="R117" s="223"/>
      <c r="S117" s="223"/>
      <c r="T117" s="223"/>
      <c r="U117" s="223"/>
      <c r="V117" s="223"/>
      <c r="W117" s="38"/>
      <c r="X117" s="38"/>
    </row>
    <row r="118" spans="1:24" ht="14.25" hidden="1" customHeight="1">
      <c r="A118" s="4">
        <v>113</v>
      </c>
      <c r="B118" s="36" t="s">
        <v>727</v>
      </c>
      <c r="C118" s="218" t="s">
        <v>682</v>
      </c>
      <c r="D118" s="218" t="s">
        <v>1432</v>
      </c>
      <c r="E118" s="218" t="s">
        <v>1196</v>
      </c>
      <c r="F118" s="219" t="s">
        <v>691</v>
      </c>
      <c r="G118" s="219">
        <v>115</v>
      </c>
      <c r="H118" s="218" t="s">
        <v>1163</v>
      </c>
      <c r="I118" s="218" t="s">
        <v>1208</v>
      </c>
      <c r="J118" s="218" t="s">
        <v>1095</v>
      </c>
      <c r="K118" s="220"/>
      <c r="L118" s="221" t="s">
        <v>1047</v>
      </c>
      <c r="M118" s="221" t="s">
        <v>1047</v>
      </c>
      <c r="N118" s="38" t="s">
        <v>1198</v>
      </c>
      <c r="O118" s="222"/>
      <c r="P118" s="222"/>
      <c r="Q118" s="223"/>
      <c r="R118" s="223"/>
      <c r="S118" s="223"/>
      <c r="T118" s="223"/>
      <c r="U118" s="223"/>
      <c r="V118" s="223"/>
      <c r="W118" s="38"/>
      <c r="X118" s="38"/>
    </row>
    <row r="119" spans="1:24" ht="14.25" hidden="1" customHeight="1">
      <c r="A119" s="4">
        <v>114</v>
      </c>
      <c r="B119" s="36" t="s">
        <v>732</v>
      </c>
      <c r="C119" s="218" t="s">
        <v>682</v>
      </c>
      <c r="D119" s="218" t="s">
        <v>1432</v>
      </c>
      <c r="E119" s="218" t="s">
        <v>1196</v>
      </c>
      <c r="F119" s="219" t="s">
        <v>691</v>
      </c>
      <c r="G119" s="219">
        <v>115</v>
      </c>
      <c r="H119" s="218" t="s">
        <v>1163</v>
      </c>
      <c r="I119" s="218" t="s">
        <v>1208</v>
      </c>
      <c r="J119" s="218" t="s">
        <v>1095</v>
      </c>
      <c r="K119" s="220"/>
      <c r="L119" s="221" t="s">
        <v>1047</v>
      </c>
      <c r="M119" s="221" t="s">
        <v>1047</v>
      </c>
      <c r="N119" s="38" t="s">
        <v>1198</v>
      </c>
      <c r="O119" s="222"/>
      <c r="P119" s="222"/>
      <c r="Q119" s="223"/>
      <c r="R119" s="223"/>
      <c r="S119" s="223"/>
      <c r="T119" s="223"/>
      <c r="U119" s="223"/>
      <c r="V119" s="223"/>
      <c r="W119" s="38"/>
      <c r="X119" s="38"/>
    </row>
    <row r="120" spans="1:24" ht="14.25" hidden="1" customHeight="1">
      <c r="A120" s="4">
        <v>115</v>
      </c>
      <c r="B120" s="12" t="s">
        <v>737</v>
      </c>
      <c r="C120" s="140" t="s">
        <v>682</v>
      </c>
      <c r="D120" s="140" t="s">
        <v>1174</v>
      </c>
      <c r="E120" s="140" t="s">
        <v>1196</v>
      </c>
      <c r="F120" s="141">
        <v>100</v>
      </c>
      <c r="G120" s="141">
        <v>121</v>
      </c>
      <c r="H120" s="140" t="s">
        <v>1163</v>
      </c>
      <c r="I120" s="140" t="s">
        <v>1208</v>
      </c>
      <c r="J120" s="140" t="s">
        <v>1085</v>
      </c>
      <c r="K120" s="142"/>
      <c r="L120" s="146" t="s">
        <v>1047</v>
      </c>
      <c r="M120" s="146" t="s">
        <v>1047</v>
      </c>
      <c r="N120" s="14" t="s">
        <v>1198</v>
      </c>
      <c r="O120" s="145"/>
      <c r="P120" s="145"/>
      <c r="Q120" s="143"/>
      <c r="R120" s="143"/>
      <c r="S120" s="143"/>
      <c r="T120" s="143"/>
      <c r="U120" s="143"/>
      <c r="V120" s="143"/>
      <c r="W120" s="14"/>
      <c r="X120" s="14"/>
    </row>
    <row r="121" spans="1:24" ht="14.25" hidden="1" customHeight="1">
      <c r="A121" s="4">
        <v>116</v>
      </c>
      <c r="B121" s="12" t="s">
        <v>742</v>
      </c>
      <c r="C121" s="140" t="s">
        <v>682</v>
      </c>
      <c r="D121" s="140" t="s">
        <v>1174</v>
      </c>
      <c r="E121" s="140" t="s">
        <v>1196</v>
      </c>
      <c r="F121" s="141">
        <v>50</v>
      </c>
      <c r="G121" s="141">
        <v>115</v>
      </c>
      <c r="H121" s="140" t="s">
        <v>1163</v>
      </c>
      <c r="I121" s="140" t="s">
        <v>1208</v>
      </c>
      <c r="J121" s="140" t="s">
        <v>1091</v>
      </c>
      <c r="K121" s="142"/>
      <c r="L121" s="146" t="s">
        <v>1047</v>
      </c>
      <c r="M121" s="146" t="s">
        <v>1047</v>
      </c>
      <c r="N121" s="14" t="s">
        <v>1198</v>
      </c>
      <c r="O121" s="145"/>
      <c r="P121" s="145"/>
      <c r="Q121" s="143"/>
      <c r="R121" s="143"/>
      <c r="S121" s="143"/>
      <c r="T121" s="143"/>
      <c r="U121" s="143"/>
      <c r="V121" s="143"/>
      <c r="W121" s="14"/>
      <c r="X121" s="14"/>
    </row>
    <row r="122" spans="1:24" ht="14.25" hidden="1" customHeight="1">
      <c r="A122" s="4">
        <v>117</v>
      </c>
      <c r="B122" s="12" t="s">
        <v>747</v>
      </c>
      <c r="C122" s="140" t="s">
        <v>682</v>
      </c>
      <c r="D122" s="140" t="s">
        <v>1174</v>
      </c>
      <c r="E122" s="140" t="s">
        <v>1196</v>
      </c>
      <c r="F122" s="141">
        <v>50</v>
      </c>
      <c r="G122" s="141">
        <v>115</v>
      </c>
      <c r="H122" s="140" t="s">
        <v>1163</v>
      </c>
      <c r="I122" s="140" t="s">
        <v>1208</v>
      </c>
      <c r="J122" s="140" t="s">
        <v>1095</v>
      </c>
      <c r="K122" s="142"/>
      <c r="L122" s="146" t="s">
        <v>1047</v>
      </c>
      <c r="M122" s="146" t="s">
        <v>1047</v>
      </c>
      <c r="N122" s="14" t="s">
        <v>1198</v>
      </c>
      <c r="O122" s="145"/>
      <c r="P122" s="145"/>
      <c r="Q122" s="143"/>
      <c r="R122" s="143"/>
      <c r="S122" s="143"/>
      <c r="T122" s="143"/>
      <c r="U122" s="143"/>
      <c r="V122" s="143"/>
      <c r="W122" s="14"/>
      <c r="X122" s="14"/>
    </row>
    <row r="123" spans="1:24" ht="14.25" hidden="1" customHeight="1">
      <c r="A123" s="4">
        <v>118</v>
      </c>
      <c r="B123" s="6" t="s">
        <v>751</v>
      </c>
      <c r="C123" s="118" t="s">
        <v>682</v>
      </c>
      <c r="D123" s="118" t="s">
        <v>1081</v>
      </c>
      <c r="E123" s="118" t="s">
        <v>1162</v>
      </c>
      <c r="F123" s="119">
        <v>10</v>
      </c>
      <c r="G123" s="119">
        <v>5.9999999999999796</v>
      </c>
      <c r="H123" s="118" t="s">
        <v>1163</v>
      </c>
      <c r="I123" s="118" t="s">
        <v>1084</v>
      </c>
      <c r="J123" s="118" t="s">
        <v>1105</v>
      </c>
      <c r="K123" s="121"/>
      <c r="L123" s="224" t="s">
        <v>1047</v>
      </c>
      <c r="M123" s="224" t="s">
        <v>1047</v>
      </c>
      <c r="N123" s="8" t="s">
        <v>1198</v>
      </c>
      <c r="O123" s="124"/>
      <c r="P123" s="124"/>
      <c r="Q123" s="122"/>
      <c r="R123" s="122"/>
      <c r="S123" s="122"/>
      <c r="T123" s="122"/>
      <c r="U123" s="122"/>
      <c r="V123" s="122"/>
      <c r="W123" s="8"/>
      <c r="X123" s="8"/>
    </row>
    <row r="124" spans="1:24" ht="14.25" hidden="1" customHeight="1">
      <c r="A124" s="4">
        <v>119</v>
      </c>
      <c r="B124" s="6" t="s">
        <v>759</v>
      </c>
      <c r="C124" s="118" t="s">
        <v>682</v>
      </c>
      <c r="D124" s="118" t="s">
        <v>1081</v>
      </c>
      <c r="E124" s="118" t="s">
        <v>1162</v>
      </c>
      <c r="F124" s="119">
        <v>10</v>
      </c>
      <c r="G124" s="119">
        <v>6.0000000000000604</v>
      </c>
      <c r="H124" s="118" t="s">
        <v>1163</v>
      </c>
      <c r="I124" s="118" t="s">
        <v>1084</v>
      </c>
      <c r="J124" s="118" t="s">
        <v>1433</v>
      </c>
      <c r="K124" s="121"/>
      <c r="L124" s="224" t="s">
        <v>1047</v>
      </c>
      <c r="M124" s="224" t="s">
        <v>1047</v>
      </c>
      <c r="N124" s="8" t="s">
        <v>1198</v>
      </c>
      <c r="O124" s="124"/>
      <c r="P124" s="124"/>
      <c r="Q124" s="122"/>
      <c r="R124" s="122"/>
      <c r="S124" s="122"/>
      <c r="T124" s="122"/>
      <c r="U124" s="122"/>
      <c r="V124" s="122"/>
      <c r="W124" s="8"/>
      <c r="X124" s="8"/>
    </row>
    <row r="125" spans="1:24" ht="14.25" hidden="1" customHeight="1">
      <c r="A125" s="4">
        <v>120</v>
      </c>
      <c r="B125" s="6" t="s">
        <v>765</v>
      </c>
      <c r="C125" s="118" t="s">
        <v>682</v>
      </c>
      <c r="D125" s="118" t="s">
        <v>1081</v>
      </c>
      <c r="E125" s="118" t="s">
        <v>1162</v>
      </c>
      <c r="F125" s="119">
        <v>10</v>
      </c>
      <c r="G125" s="119">
        <v>7.9999999999999698</v>
      </c>
      <c r="H125" s="118" t="s">
        <v>1163</v>
      </c>
      <c r="I125" s="118" t="s">
        <v>1084</v>
      </c>
      <c r="J125" s="118" t="s">
        <v>1109</v>
      </c>
      <c r="K125" s="121"/>
      <c r="L125" s="224" t="s">
        <v>1047</v>
      </c>
      <c r="M125" s="224" t="s">
        <v>1047</v>
      </c>
      <c r="N125" s="8" t="s">
        <v>1198</v>
      </c>
      <c r="O125" s="124"/>
      <c r="P125" s="124"/>
      <c r="Q125" s="122"/>
      <c r="R125" s="122"/>
      <c r="S125" s="122"/>
      <c r="T125" s="122"/>
      <c r="U125" s="122"/>
      <c r="V125" s="122"/>
      <c r="W125" s="8"/>
      <c r="X125" s="8"/>
    </row>
    <row r="126" spans="1:24" ht="14.25" hidden="1" customHeight="1">
      <c r="A126" s="4">
        <v>121</v>
      </c>
      <c r="B126" s="6" t="s">
        <v>770</v>
      </c>
      <c r="C126" s="118" t="s">
        <v>682</v>
      </c>
      <c r="D126" s="118" t="s">
        <v>1081</v>
      </c>
      <c r="E126" s="118" t="s">
        <v>1162</v>
      </c>
      <c r="F126" s="119">
        <v>10</v>
      </c>
      <c r="G126" s="119">
        <v>6.0000000000001403</v>
      </c>
      <c r="H126" s="118" t="s">
        <v>1163</v>
      </c>
      <c r="I126" s="118" t="s">
        <v>1084</v>
      </c>
      <c r="J126" s="118" t="s">
        <v>1113</v>
      </c>
      <c r="K126" s="121"/>
      <c r="L126" s="224" t="s">
        <v>1047</v>
      </c>
      <c r="M126" s="224" t="s">
        <v>1047</v>
      </c>
      <c r="N126" s="8" t="s">
        <v>1198</v>
      </c>
      <c r="O126" s="124"/>
      <c r="P126" s="124"/>
      <c r="Q126" s="122"/>
      <c r="R126" s="122"/>
      <c r="S126" s="122"/>
      <c r="T126" s="122"/>
      <c r="U126" s="122"/>
      <c r="V126" s="122"/>
      <c r="W126" s="8"/>
      <c r="X126" s="8"/>
    </row>
    <row r="127" spans="1:24" ht="14.25" hidden="1" customHeight="1">
      <c r="A127" s="4">
        <v>122</v>
      </c>
      <c r="B127" s="6" t="s">
        <v>776</v>
      </c>
      <c r="C127" s="118" t="s">
        <v>682</v>
      </c>
      <c r="D127" s="118" t="s">
        <v>1081</v>
      </c>
      <c r="E127" s="118" t="s">
        <v>1162</v>
      </c>
      <c r="F127" s="119">
        <v>10</v>
      </c>
      <c r="G127" s="119">
        <v>12.000000000000099</v>
      </c>
      <c r="H127" s="118" t="s">
        <v>1163</v>
      </c>
      <c r="I127" s="118" t="s">
        <v>1084</v>
      </c>
      <c r="J127" s="118" t="s">
        <v>1117</v>
      </c>
      <c r="K127" s="121"/>
      <c r="L127" s="224" t="s">
        <v>1047</v>
      </c>
      <c r="M127" s="224" t="s">
        <v>1047</v>
      </c>
      <c r="N127" s="8" t="s">
        <v>1198</v>
      </c>
      <c r="O127" s="124"/>
      <c r="P127" s="124"/>
      <c r="Q127" s="122"/>
      <c r="R127" s="122"/>
      <c r="S127" s="122"/>
      <c r="T127" s="122"/>
      <c r="U127" s="122"/>
      <c r="V127" s="122"/>
      <c r="W127" s="8"/>
      <c r="X127" s="8"/>
    </row>
    <row r="128" spans="1:24" ht="14.25" hidden="1" customHeight="1">
      <c r="A128" s="4">
        <v>123</v>
      </c>
      <c r="B128" s="6" t="s">
        <v>782</v>
      </c>
      <c r="C128" s="118" t="s">
        <v>682</v>
      </c>
      <c r="D128" s="118" t="s">
        <v>1081</v>
      </c>
      <c r="E128" s="118" t="s">
        <v>1162</v>
      </c>
      <c r="F128" s="119">
        <v>10</v>
      </c>
      <c r="G128" s="119">
        <v>3.9999999999999898</v>
      </c>
      <c r="H128" s="118" t="s">
        <v>1163</v>
      </c>
      <c r="I128" s="118" t="s">
        <v>1084</v>
      </c>
      <c r="J128" s="118" t="s">
        <v>1434</v>
      </c>
      <c r="K128" s="121"/>
      <c r="L128" s="224" t="s">
        <v>1047</v>
      </c>
      <c r="M128" s="224" t="s">
        <v>1047</v>
      </c>
      <c r="N128" s="8" t="s">
        <v>1198</v>
      </c>
      <c r="O128" s="124"/>
      <c r="P128" s="124"/>
      <c r="Q128" s="122"/>
      <c r="R128" s="122"/>
      <c r="S128" s="122"/>
      <c r="T128" s="122"/>
      <c r="U128" s="122"/>
      <c r="V128" s="122"/>
      <c r="W128" s="8"/>
      <c r="X128" s="8"/>
    </row>
    <row r="129" spans="1:24" ht="14.25" hidden="1" customHeight="1">
      <c r="A129" s="4">
        <v>124</v>
      </c>
      <c r="B129" s="6" t="s">
        <v>787</v>
      </c>
      <c r="C129" s="118" t="s">
        <v>682</v>
      </c>
      <c r="D129" s="118" t="s">
        <v>1081</v>
      </c>
      <c r="E129" s="118" t="s">
        <v>1162</v>
      </c>
      <c r="F129" s="119">
        <v>10</v>
      </c>
      <c r="G129" s="119">
        <v>13</v>
      </c>
      <c r="H129" s="118" t="s">
        <v>1163</v>
      </c>
      <c r="I129" s="118" t="s">
        <v>1084</v>
      </c>
      <c r="J129" s="118" t="s">
        <v>1435</v>
      </c>
      <c r="K129" s="121"/>
      <c r="L129" s="224" t="s">
        <v>1047</v>
      </c>
      <c r="M129" s="224" t="s">
        <v>1047</v>
      </c>
      <c r="N129" s="8" t="s">
        <v>1198</v>
      </c>
      <c r="O129" s="124"/>
      <c r="P129" s="124"/>
      <c r="Q129" s="122"/>
      <c r="R129" s="122"/>
      <c r="S129" s="122"/>
      <c r="T129" s="122"/>
      <c r="U129" s="122"/>
      <c r="V129" s="122"/>
      <c r="W129" s="8"/>
      <c r="X129" s="8"/>
    </row>
    <row r="130" spans="1:24" ht="14.25" hidden="1" customHeight="1">
      <c r="A130" s="4">
        <v>125</v>
      </c>
      <c r="B130" s="6" t="s">
        <v>792</v>
      </c>
      <c r="C130" s="118" t="s">
        <v>682</v>
      </c>
      <c r="D130" s="118" t="s">
        <v>1081</v>
      </c>
      <c r="E130" s="118" t="s">
        <v>1162</v>
      </c>
      <c r="F130" s="119">
        <v>10</v>
      </c>
      <c r="G130" s="119">
        <v>4.9999999999999796</v>
      </c>
      <c r="H130" s="118" t="s">
        <v>1163</v>
      </c>
      <c r="I130" s="118" t="s">
        <v>1084</v>
      </c>
      <c r="J130" s="118" t="s">
        <v>1436</v>
      </c>
      <c r="K130" s="121"/>
      <c r="L130" s="224" t="s">
        <v>1047</v>
      </c>
      <c r="M130" s="224" t="s">
        <v>1047</v>
      </c>
      <c r="N130" s="8" t="s">
        <v>1198</v>
      </c>
      <c r="O130" s="124"/>
      <c r="P130" s="124"/>
      <c r="Q130" s="122"/>
      <c r="R130" s="122"/>
      <c r="S130" s="122"/>
      <c r="T130" s="122"/>
      <c r="U130" s="122"/>
      <c r="V130" s="122"/>
      <c r="W130" s="8"/>
      <c r="X130" s="8"/>
    </row>
    <row r="131" spans="1:24" ht="14.25" hidden="1" customHeight="1">
      <c r="A131" s="4">
        <v>126</v>
      </c>
      <c r="B131" s="6" t="s">
        <v>798</v>
      </c>
      <c r="C131" s="118" t="s">
        <v>682</v>
      </c>
      <c r="D131" s="118" t="s">
        <v>1081</v>
      </c>
      <c r="E131" s="118" t="s">
        <v>1162</v>
      </c>
      <c r="F131" s="119">
        <v>10</v>
      </c>
      <c r="G131" s="119">
        <v>8.9999999999999698</v>
      </c>
      <c r="H131" s="118" t="s">
        <v>1163</v>
      </c>
      <c r="I131" s="118" t="s">
        <v>1084</v>
      </c>
      <c r="J131" s="118" t="s">
        <v>1437</v>
      </c>
      <c r="K131" s="121"/>
      <c r="L131" s="224" t="s">
        <v>1047</v>
      </c>
      <c r="M131" s="224" t="s">
        <v>1047</v>
      </c>
      <c r="N131" s="8" t="s">
        <v>1198</v>
      </c>
      <c r="O131" s="124"/>
      <c r="P131" s="124"/>
      <c r="Q131" s="122"/>
      <c r="R131" s="122"/>
      <c r="S131" s="122"/>
      <c r="T131" s="122"/>
      <c r="U131" s="122"/>
      <c r="V131" s="122"/>
      <c r="W131" s="8"/>
      <c r="X131" s="8"/>
    </row>
    <row r="132" spans="1:24" ht="14.25" hidden="1" customHeight="1">
      <c r="A132" s="4">
        <v>127</v>
      </c>
      <c r="B132" s="6" t="s">
        <v>803</v>
      </c>
      <c r="C132" s="118" t="s">
        <v>682</v>
      </c>
      <c r="D132" s="118" t="s">
        <v>1081</v>
      </c>
      <c r="E132" s="118" t="s">
        <v>1162</v>
      </c>
      <c r="F132" s="119">
        <v>10</v>
      </c>
      <c r="G132" s="119">
        <v>4.9999999999999796</v>
      </c>
      <c r="H132" s="118" t="s">
        <v>1163</v>
      </c>
      <c r="I132" s="118" t="s">
        <v>1084</v>
      </c>
      <c r="J132" s="118" t="s">
        <v>1438</v>
      </c>
      <c r="K132" s="121"/>
      <c r="L132" s="224" t="s">
        <v>1047</v>
      </c>
      <c r="M132" s="224" t="s">
        <v>1047</v>
      </c>
      <c r="N132" s="8" t="s">
        <v>1198</v>
      </c>
      <c r="O132" s="124"/>
      <c r="P132" s="124"/>
      <c r="Q132" s="122"/>
      <c r="R132" s="122"/>
      <c r="S132" s="122"/>
      <c r="T132" s="122"/>
      <c r="U132" s="122"/>
      <c r="V132" s="122"/>
      <c r="W132" s="8"/>
      <c r="X132" s="8"/>
    </row>
    <row r="133" spans="1:24" ht="14.25" hidden="1" customHeight="1">
      <c r="A133" s="4">
        <v>128</v>
      </c>
      <c r="B133" s="6" t="s">
        <v>808</v>
      </c>
      <c r="C133" s="118" t="s">
        <v>682</v>
      </c>
      <c r="D133" s="118" t="s">
        <v>1081</v>
      </c>
      <c r="E133" s="118" t="s">
        <v>1162</v>
      </c>
      <c r="F133" s="119">
        <v>10</v>
      </c>
      <c r="G133" s="119">
        <v>7.0000000000000604</v>
      </c>
      <c r="H133" s="118" t="s">
        <v>1163</v>
      </c>
      <c r="I133" s="118" t="s">
        <v>1084</v>
      </c>
      <c r="J133" s="118" t="s">
        <v>1125</v>
      </c>
      <c r="K133" s="121"/>
      <c r="L133" s="224" t="s">
        <v>1047</v>
      </c>
      <c r="M133" s="224" t="s">
        <v>1047</v>
      </c>
      <c r="N133" s="8" t="s">
        <v>1198</v>
      </c>
      <c r="O133" s="124"/>
      <c r="P133" s="124"/>
      <c r="Q133" s="122"/>
      <c r="R133" s="122"/>
      <c r="S133" s="122"/>
      <c r="T133" s="122"/>
      <c r="U133" s="122"/>
      <c r="V133" s="122"/>
      <c r="W133" s="8"/>
      <c r="X133" s="8"/>
    </row>
    <row r="134" spans="1:24" ht="14.25" hidden="1" customHeight="1">
      <c r="A134" s="4">
        <v>129</v>
      </c>
      <c r="B134" s="6" t="s">
        <v>814</v>
      </c>
      <c r="C134" s="118" t="s">
        <v>682</v>
      </c>
      <c r="D134" s="118" t="s">
        <v>1081</v>
      </c>
      <c r="E134" s="118" t="s">
        <v>1162</v>
      </c>
      <c r="F134" s="119">
        <v>10</v>
      </c>
      <c r="G134" s="119">
        <v>5.9999999999999796</v>
      </c>
      <c r="H134" s="118" t="s">
        <v>1163</v>
      </c>
      <c r="I134" s="118" t="s">
        <v>1084</v>
      </c>
      <c r="J134" s="118" t="s">
        <v>1439</v>
      </c>
      <c r="K134" s="121"/>
      <c r="L134" s="224" t="s">
        <v>1047</v>
      </c>
      <c r="M134" s="224" t="s">
        <v>1047</v>
      </c>
      <c r="N134" s="8" t="s">
        <v>1198</v>
      </c>
      <c r="O134" s="124"/>
      <c r="P134" s="124"/>
      <c r="Q134" s="122"/>
      <c r="R134" s="122"/>
      <c r="S134" s="122"/>
      <c r="T134" s="122"/>
      <c r="U134" s="122"/>
      <c r="V134" s="122"/>
      <c r="W134" s="8"/>
      <c r="X134" s="8"/>
    </row>
    <row r="135" spans="1:24" ht="14.25" hidden="1" customHeight="1">
      <c r="A135" s="4">
        <v>130</v>
      </c>
      <c r="B135" s="6" t="s">
        <v>820</v>
      </c>
      <c r="C135" s="118" t="s">
        <v>682</v>
      </c>
      <c r="D135" s="118" t="s">
        <v>1081</v>
      </c>
      <c r="E135" s="118" t="s">
        <v>1162</v>
      </c>
      <c r="F135" s="119">
        <v>10</v>
      </c>
      <c r="G135" s="119">
        <v>7.9999999999999698</v>
      </c>
      <c r="H135" s="118" t="s">
        <v>1163</v>
      </c>
      <c r="I135" s="118" t="s">
        <v>1084</v>
      </c>
      <c r="J135" s="118" t="s">
        <v>1130</v>
      </c>
      <c r="K135" s="121"/>
      <c r="L135" s="224" t="s">
        <v>1047</v>
      </c>
      <c r="M135" s="224" t="s">
        <v>1047</v>
      </c>
      <c r="N135" s="8" t="s">
        <v>1198</v>
      </c>
      <c r="O135" s="124"/>
      <c r="P135" s="124"/>
      <c r="Q135" s="122"/>
      <c r="R135" s="122"/>
      <c r="S135" s="122"/>
      <c r="T135" s="122"/>
      <c r="U135" s="122"/>
      <c r="V135" s="122"/>
      <c r="W135" s="8"/>
      <c r="X135" s="8"/>
    </row>
    <row r="136" spans="1:24" ht="14.25" hidden="1" customHeight="1">
      <c r="A136" s="4">
        <v>131</v>
      </c>
      <c r="B136" s="6" t="s">
        <v>825</v>
      </c>
      <c r="C136" s="118" t="s">
        <v>682</v>
      </c>
      <c r="D136" s="118" t="s">
        <v>1081</v>
      </c>
      <c r="E136" s="118" t="s">
        <v>1162</v>
      </c>
      <c r="F136" s="119">
        <v>10</v>
      </c>
      <c r="G136" s="119">
        <v>5.0000000000000604</v>
      </c>
      <c r="H136" s="118" t="s">
        <v>1163</v>
      </c>
      <c r="I136" s="118" t="s">
        <v>1084</v>
      </c>
      <c r="J136" s="118" t="s">
        <v>1134</v>
      </c>
      <c r="K136" s="121"/>
      <c r="L136" s="224" t="s">
        <v>1047</v>
      </c>
      <c r="M136" s="224" t="s">
        <v>1047</v>
      </c>
      <c r="N136" s="8" t="s">
        <v>1198</v>
      </c>
      <c r="O136" s="124"/>
      <c r="P136" s="124"/>
      <c r="Q136" s="122"/>
      <c r="R136" s="122"/>
      <c r="S136" s="122"/>
      <c r="T136" s="122"/>
      <c r="U136" s="122"/>
      <c r="V136" s="122"/>
      <c r="W136" s="8"/>
      <c r="X136" s="8"/>
    </row>
    <row r="137" spans="1:24" ht="14.25" hidden="1" customHeight="1">
      <c r="A137" s="4">
        <v>132</v>
      </c>
      <c r="B137" s="6" t="s">
        <v>831</v>
      </c>
      <c r="C137" s="118" t="s">
        <v>682</v>
      </c>
      <c r="D137" s="118" t="s">
        <v>1081</v>
      </c>
      <c r="E137" s="118" t="s">
        <v>1162</v>
      </c>
      <c r="F137" s="119">
        <v>10</v>
      </c>
      <c r="G137" s="119">
        <v>9.0000000000000497</v>
      </c>
      <c r="H137" s="118" t="s">
        <v>1163</v>
      </c>
      <c r="I137" s="118" t="s">
        <v>1084</v>
      </c>
      <c r="J137" s="118" t="s">
        <v>1138</v>
      </c>
      <c r="K137" s="121"/>
      <c r="L137" s="224" t="s">
        <v>1047</v>
      </c>
      <c r="M137" s="224" t="s">
        <v>1047</v>
      </c>
      <c r="N137" s="8" t="s">
        <v>1198</v>
      </c>
      <c r="O137" s="124"/>
      <c r="P137" s="124"/>
      <c r="Q137" s="122"/>
      <c r="R137" s="122"/>
      <c r="S137" s="122"/>
      <c r="T137" s="122"/>
      <c r="U137" s="122"/>
      <c r="V137" s="122"/>
      <c r="W137" s="8"/>
      <c r="X137" s="8"/>
    </row>
    <row r="138" spans="1:24" ht="14.25" hidden="1" customHeight="1">
      <c r="A138" s="4">
        <v>133</v>
      </c>
      <c r="B138" s="6" t="s">
        <v>837</v>
      </c>
      <c r="C138" s="118" t="s">
        <v>682</v>
      </c>
      <c r="D138" s="118" t="s">
        <v>1081</v>
      </c>
      <c r="E138" s="118" t="s">
        <v>1162</v>
      </c>
      <c r="F138" s="119">
        <v>10</v>
      </c>
      <c r="G138" s="119">
        <v>4.9999999999998996</v>
      </c>
      <c r="H138" s="118" t="s">
        <v>1163</v>
      </c>
      <c r="I138" s="118" t="s">
        <v>1084</v>
      </c>
      <c r="J138" s="118" t="s">
        <v>1440</v>
      </c>
      <c r="K138" s="121"/>
      <c r="L138" s="224" t="s">
        <v>1047</v>
      </c>
      <c r="M138" s="224" t="s">
        <v>1047</v>
      </c>
      <c r="N138" s="8" t="s">
        <v>1198</v>
      </c>
      <c r="O138" s="124"/>
      <c r="P138" s="124"/>
      <c r="Q138" s="122"/>
      <c r="R138" s="122"/>
      <c r="S138" s="122"/>
      <c r="T138" s="122"/>
      <c r="U138" s="122"/>
      <c r="V138" s="122"/>
      <c r="W138" s="8"/>
      <c r="X138" s="8"/>
    </row>
    <row r="139" spans="1:24" ht="14.25" hidden="1" customHeight="1">
      <c r="A139" s="4">
        <v>134</v>
      </c>
      <c r="B139" s="6" t="s">
        <v>842</v>
      </c>
      <c r="C139" s="118" t="s">
        <v>682</v>
      </c>
      <c r="D139" s="118" t="s">
        <v>1081</v>
      </c>
      <c r="E139" s="118" t="s">
        <v>1162</v>
      </c>
      <c r="F139" s="119">
        <v>10</v>
      </c>
      <c r="G139" s="119">
        <v>14</v>
      </c>
      <c r="H139" s="118" t="s">
        <v>1163</v>
      </c>
      <c r="I139" s="118" t="s">
        <v>1084</v>
      </c>
      <c r="J139" s="118" t="s">
        <v>1441</v>
      </c>
      <c r="K139" s="121"/>
      <c r="L139" s="224" t="s">
        <v>1047</v>
      </c>
      <c r="M139" s="224" t="s">
        <v>1047</v>
      </c>
      <c r="N139" s="8" t="s">
        <v>1198</v>
      </c>
      <c r="O139" s="124"/>
      <c r="P139" s="124"/>
      <c r="Q139" s="122"/>
      <c r="R139" s="122"/>
      <c r="S139" s="122"/>
      <c r="T139" s="122"/>
      <c r="U139" s="122"/>
      <c r="V139" s="122"/>
      <c r="W139" s="8"/>
      <c r="X139" s="8"/>
    </row>
    <row r="140" spans="1:24" ht="14.25" hidden="1" customHeight="1">
      <c r="A140" s="4">
        <v>135</v>
      </c>
      <c r="B140" s="6" t="s">
        <v>847</v>
      </c>
      <c r="C140" s="118" t="s">
        <v>682</v>
      </c>
      <c r="D140" s="118" t="s">
        <v>1081</v>
      </c>
      <c r="E140" s="118" t="s">
        <v>1162</v>
      </c>
      <c r="F140" s="119">
        <v>10</v>
      </c>
      <c r="G140" s="119">
        <v>5.9999999999999796</v>
      </c>
      <c r="H140" s="118" t="s">
        <v>1163</v>
      </c>
      <c r="I140" s="118" t="s">
        <v>1084</v>
      </c>
      <c r="J140" s="118" t="s">
        <v>1442</v>
      </c>
      <c r="K140" s="121"/>
      <c r="L140" s="224" t="s">
        <v>1047</v>
      </c>
      <c r="M140" s="224" t="s">
        <v>1047</v>
      </c>
      <c r="N140" s="8" t="s">
        <v>1198</v>
      </c>
      <c r="O140" s="124"/>
      <c r="P140" s="124"/>
      <c r="Q140" s="122"/>
      <c r="R140" s="122"/>
      <c r="S140" s="122"/>
      <c r="T140" s="122"/>
      <c r="U140" s="122"/>
      <c r="V140" s="122"/>
      <c r="W140" s="8"/>
      <c r="X140" s="8"/>
    </row>
    <row r="141" spans="1:24" ht="14.25" hidden="1" customHeight="1">
      <c r="A141" s="4">
        <v>136</v>
      </c>
      <c r="B141" s="6" t="s">
        <v>852</v>
      </c>
      <c r="C141" s="118" t="s">
        <v>682</v>
      </c>
      <c r="D141" s="118" t="s">
        <v>1081</v>
      </c>
      <c r="E141" s="118" t="s">
        <v>1162</v>
      </c>
      <c r="F141" s="119">
        <v>10</v>
      </c>
      <c r="G141" s="119">
        <v>6.9999999999999796</v>
      </c>
      <c r="H141" s="118" t="s">
        <v>1163</v>
      </c>
      <c r="I141" s="118" t="s">
        <v>1084</v>
      </c>
      <c r="J141" s="118" t="s">
        <v>1443</v>
      </c>
      <c r="K141" s="121"/>
      <c r="L141" s="224" t="s">
        <v>1047</v>
      </c>
      <c r="M141" s="224" t="s">
        <v>1047</v>
      </c>
      <c r="N141" s="8" t="s">
        <v>1198</v>
      </c>
      <c r="O141" s="124"/>
      <c r="P141" s="124"/>
      <c r="Q141" s="122"/>
      <c r="R141" s="122"/>
      <c r="S141" s="122"/>
      <c r="T141" s="122"/>
      <c r="U141" s="122"/>
      <c r="V141" s="122"/>
      <c r="W141" s="8"/>
      <c r="X141" s="8"/>
    </row>
    <row r="142" spans="1:24" ht="14.25" hidden="1" customHeight="1">
      <c r="A142" s="4">
        <v>137</v>
      </c>
      <c r="B142" s="6" t="s">
        <v>857</v>
      </c>
      <c r="C142" s="118" t="s">
        <v>682</v>
      </c>
      <c r="D142" s="118" t="s">
        <v>1081</v>
      </c>
      <c r="E142" s="118" t="s">
        <v>1162</v>
      </c>
      <c r="F142" s="119">
        <v>10</v>
      </c>
      <c r="G142" s="119">
        <v>2.9999999999999898</v>
      </c>
      <c r="H142" s="118" t="s">
        <v>1163</v>
      </c>
      <c r="I142" s="118" t="s">
        <v>1084</v>
      </c>
      <c r="J142" s="118" t="s">
        <v>1444</v>
      </c>
      <c r="K142" s="121"/>
      <c r="L142" s="224" t="s">
        <v>1047</v>
      </c>
      <c r="M142" s="224" t="s">
        <v>1047</v>
      </c>
      <c r="N142" s="8" t="s">
        <v>1198</v>
      </c>
      <c r="O142" s="124"/>
      <c r="P142" s="124"/>
      <c r="Q142" s="122"/>
      <c r="R142" s="122"/>
      <c r="S142" s="122"/>
      <c r="T142" s="122"/>
      <c r="U142" s="122"/>
      <c r="V142" s="122"/>
      <c r="W142" s="8"/>
      <c r="X142" s="8"/>
    </row>
    <row r="143" spans="1:24" ht="14.25" hidden="1" customHeight="1">
      <c r="A143" s="4">
        <v>138</v>
      </c>
      <c r="B143" s="6" t="s">
        <v>863</v>
      </c>
      <c r="C143" s="118" t="s">
        <v>682</v>
      </c>
      <c r="D143" s="118" t="s">
        <v>1081</v>
      </c>
      <c r="E143" s="118" t="s">
        <v>1162</v>
      </c>
      <c r="F143" s="119">
        <v>10</v>
      </c>
      <c r="G143" s="119">
        <v>9.9999999999999591</v>
      </c>
      <c r="H143" s="118" t="s">
        <v>1163</v>
      </c>
      <c r="I143" s="118" t="s">
        <v>1084</v>
      </c>
      <c r="J143" s="118" t="s">
        <v>1146</v>
      </c>
      <c r="K143" s="121"/>
      <c r="L143" s="224" t="s">
        <v>1047</v>
      </c>
      <c r="M143" s="224" t="s">
        <v>1047</v>
      </c>
      <c r="N143" s="8" t="s">
        <v>1198</v>
      </c>
      <c r="O143" s="124"/>
      <c r="P143" s="124"/>
      <c r="Q143" s="122"/>
      <c r="R143" s="122"/>
      <c r="S143" s="122"/>
      <c r="T143" s="122"/>
      <c r="U143" s="122"/>
      <c r="V143" s="122"/>
      <c r="W143" s="8"/>
      <c r="X143" s="8"/>
    </row>
    <row r="144" spans="1:24" ht="14.25" hidden="1" customHeight="1">
      <c r="A144" s="4">
        <v>139</v>
      </c>
      <c r="B144" s="6" t="s">
        <v>869</v>
      </c>
      <c r="C144" s="118" t="s">
        <v>682</v>
      </c>
      <c r="D144" s="118" t="s">
        <v>1081</v>
      </c>
      <c r="E144" s="118" t="s">
        <v>1162</v>
      </c>
      <c r="F144" s="119">
        <v>10</v>
      </c>
      <c r="G144" s="119">
        <v>7.9999999999999698</v>
      </c>
      <c r="H144" s="118" t="s">
        <v>1163</v>
      </c>
      <c r="I144" s="118" t="s">
        <v>1084</v>
      </c>
      <c r="J144" s="118" t="s">
        <v>1445</v>
      </c>
      <c r="K144" s="121"/>
      <c r="L144" s="224" t="s">
        <v>1047</v>
      </c>
      <c r="M144" s="224" t="s">
        <v>1047</v>
      </c>
      <c r="N144" s="8" t="s">
        <v>1198</v>
      </c>
      <c r="O144" s="124"/>
      <c r="P144" s="124"/>
      <c r="Q144" s="122"/>
      <c r="R144" s="122"/>
      <c r="S144" s="122"/>
      <c r="T144" s="122"/>
      <c r="U144" s="122"/>
      <c r="V144" s="122"/>
      <c r="W144" s="8"/>
      <c r="X144" s="8"/>
    </row>
    <row r="145" spans="1:24" ht="14.25" hidden="1" customHeight="1">
      <c r="A145" s="4">
        <v>140</v>
      </c>
      <c r="B145" s="6" t="s">
        <v>875</v>
      </c>
      <c r="C145" s="118" t="s">
        <v>682</v>
      </c>
      <c r="D145" s="118" t="s">
        <v>1081</v>
      </c>
      <c r="E145" s="118" t="s">
        <v>1162</v>
      </c>
      <c r="F145" s="119">
        <v>10</v>
      </c>
      <c r="G145" s="119">
        <v>9.9999999999999591</v>
      </c>
      <c r="H145" s="118" t="s">
        <v>1163</v>
      </c>
      <c r="I145" s="118" t="s">
        <v>1084</v>
      </c>
      <c r="J145" s="118" t="s">
        <v>1150</v>
      </c>
      <c r="K145" s="121"/>
      <c r="L145" s="224" t="s">
        <v>1047</v>
      </c>
      <c r="M145" s="224" t="s">
        <v>1047</v>
      </c>
      <c r="N145" s="8" t="s">
        <v>1198</v>
      </c>
      <c r="O145" s="124"/>
      <c r="P145" s="124"/>
      <c r="Q145" s="122"/>
      <c r="R145" s="122"/>
      <c r="S145" s="122"/>
      <c r="T145" s="122"/>
      <c r="U145" s="122"/>
      <c r="V145" s="122"/>
      <c r="W145" s="8"/>
      <c r="X145" s="8"/>
    </row>
    <row r="146" spans="1:24" ht="14.25" hidden="1" customHeight="1">
      <c r="A146" s="4">
        <v>141</v>
      </c>
      <c r="B146" s="6" t="s">
        <v>880</v>
      </c>
      <c r="C146" s="118" t="s">
        <v>682</v>
      </c>
      <c r="D146" s="118" t="s">
        <v>1081</v>
      </c>
      <c r="E146" s="118" t="s">
        <v>1162</v>
      </c>
      <c r="F146" s="119">
        <v>10</v>
      </c>
      <c r="G146" s="119">
        <v>4.9999999999999796</v>
      </c>
      <c r="H146" s="118" t="s">
        <v>1163</v>
      </c>
      <c r="I146" s="118" t="s">
        <v>1084</v>
      </c>
      <c r="J146" s="118" t="s">
        <v>1154</v>
      </c>
      <c r="K146" s="121"/>
      <c r="L146" s="224" t="s">
        <v>1047</v>
      </c>
      <c r="M146" s="224" t="s">
        <v>1047</v>
      </c>
      <c r="N146" s="8" t="s">
        <v>1198</v>
      </c>
      <c r="O146" s="124"/>
      <c r="P146" s="124"/>
      <c r="Q146" s="122"/>
      <c r="R146" s="122"/>
      <c r="S146" s="122"/>
      <c r="T146" s="122"/>
      <c r="U146" s="122"/>
      <c r="V146" s="122"/>
      <c r="W146" s="8"/>
      <c r="X146" s="8"/>
    </row>
    <row r="147" spans="1:24" ht="14.25" hidden="1" customHeight="1">
      <c r="A147" s="4">
        <v>142</v>
      </c>
      <c r="B147" s="6" t="s">
        <v>886</v>
      </c>
      <c r="C147" s="118" t="s">
        <v>682</v>
      </c>
      <c r="D147" s="118" t="s">
        <v>1081</v>
      </c>
      <c r="E147" s="118" t="s">
        <v>1162</v>
      </c>
      <c r="F147" s="119">
        <v>10</v>
      </c>
      <c r="G147" s="119">
        <v>11.000000000000099</v>
      </c>
      <c r="H147" s="118" t="s">
        <v>1163</v>
      </c>
      <c r="I147" s="118" t="s">
        <v>1084</v>
      </c>
      <c r="J147" s="118" t="s">
        <v>1158</v>
      </c>
      <c r="K147" s="121"/>
      <c r="L147" s="224" t="s">
        <v>1047</v>
      </c>
      <c r="M147" s="224" t="s">
        <v>1047</v>
      </c>
      <c r="N147" s="8" t="s">
        <v>1198</v>
      </c>
      <c r="O147" s="124"/>
      <c r="P147" s="124"/>
      <c r="Q147" s="122"/>
      <c r="R147" s="122"/>
      <c r="S147" s="122"/>
      <c r="T147" s="122"/>
      <c r="U147" s="122"/>
      <c r="V147" s="122"/>
      <c r="W147" s="8"/>
      <c r="X147" s="8"/>
    </row>
    <row r="148" spans="1:24" ht="14.25" hidden="1" customHeight="1">
      <c r="A148" s="4">
        <v>143</v>
      </c>
      <c r="B148" s="6" t="s">
        <v>892</v>
      </c>
      <c r="C148" s="118" t="s">
        <v>682</v>
      </c>
      <c r="D148" s="118" t="s">
        <v>1081</v>
      </c>
      <c r="E148" s="118" t="s">
        <v>1162</v>
      </c>
      <c r="F148" s="119">
        <v>10</v>
      </c>
      <c r="G148" s="119">
        <v>5.9999999999999796</v>
      </c>
      <c r="H148" s="118" t="s">
        <v>1163</v>
      </c>
      <c r="I148" s="118" t="s">
        <v>1084</v>
      </c>
      <c r="J148" s="118" t="s">
        <v>1446</v>
      </c>
      <c r="K148" s="121"/>
      <c r="L148" s="224" t="s">
        <v>1047</v>
      </c>
      <c r="M148" s="224" t="s">
        <v>1047</v>
      </c>
      <c r="N148" s="8" t="s">
        <v>1198</v>
      </c>
      <c r="O148" s="124"/>
      <c r="P148" s="124"/>
      <c r="Q148" s="122"/>
      <c r="R148" s="122"/>
      <c r="S148" s="122"/>
      <c r="T148" s="122"/>
      <c r="U148" s="122"/>
      <c r="V148" s="122"/>
      <c r="W148" s="8"/>
      <c r="X148" s="8"/>
    </row>
    <row r="149" spans="1:24" ht="14.25" hidden="1" customHeight="1">
      <c r="A149" s="4">
        <v>144</v>
      </c>
      <c r="B149" s="6" t="s">
        <v>898</v>
      </c>
      <c r="C149" s="118" t="s">
        <v>682</v>
      </c>
      <c r="D149" s="118" t="s">
        <v>1081</v>
      </c>
      <c r="E149" s="118" t="s">
        <v>1162</v>
      </c>
      <c r="F149" s="119">
        <v>10</v>
      </c>
      <c r="G149" s="119">
        <v>9.9999999999999591</v>
      </c>
      <c r="H149" s="118" t="s">
        <v>1163</v>
      </c>
      <c r="I149" s="118" t="s">
        <v>1084</v>
      </c>
      <c r="J149" s="118" t="s">
        <v>1447</v>
      </c>
      <c r="K149" s="121"/>
      <c r="L149" s="224" t="s">
        <v>1047</v>
      </c>
      <c r="M149" s="224" t="s">
        <v>1047</v>
      </c>
      <c r="N149" s="8" t="s">
        <v>1198</v>
      </c>
      <c r="O149" s="124"/>
      <c r="P149" s="124"/>
      <c r="Q149" s="122"/>
      <c r="R149" s="122"/>
      <c r="S149" s="122"/>
      <c r="T149" s="122"/>
      <c r="U149" s="122"/>
      <c r="V149" s="122"/>
      <c r="W149" s="8"/>
      <c r="X149" s="8"/>
    </row>
    <row r="150" spans="1:24" ht="14.25" hidden="1" customHeight="1">
      <c r="A150" s="4">
        <v>145</v>
      </c>
      <c r="B150" s="6" t="s">
        <v>903</v>
      </c>
      <c r="C150" s="118" t="s">
        <v>682</v>
      </c>
      <c r="D150" s="118" t="s">
        <v>1081</v>
      </c>
      <c r="E150" s="118" t="s">
        <v>1162</v>
      </c>
      <c r="F150" s="119">
        <v>10</v>
      </c>
      <c r="G150" s="119">
        <v>4.9999999999998197</v>
      </c>
      <c r="H150" s="118" t="s">
        <v>1163</v>
      </c>
      <c r="I150" s="118" t="s">
        <v>1084</v>
      </c>
      <c r="J150" s="118" t="s">
        <v>1448</v>
      </c>
      <c r="K150" s="121"/>
      <c r="L150" s="224" t="s">
        <v>1047</v>
      </c>
      <c r="M150" s="224" t="s">
        <v>1047</v>
      </c>
      <c r="N150" s="8" t="s">
        <v>1198</v>
      </c>
      <c r="O150" s="124"/>
      <c r="P150" s="124"/>
      <c r="Q150" s="122"/>
      <c r="R150" s="122"/>
      <c r="S150" s="122"/>
      <c r="T150" s="122"/>
      <c r="U150" s="122"/>
      <c r="V150" s="122"/>
      <c r="W150" s="8"/>
      <c r="X150" s="8"/>
    </row>
    <row r="151" spans="1:24" ht="14.25" hidden="1" customHeight="1">
      <c r="A151" s="4">
        <v>146</v>
      </c>
      <c r="B151" s="6" t="s">
        <v>908</v>
      </c>
      <c r="C151" s="118" t="s">
        <v>682</v>
      </c>
      <c r="D151" s="118" t="s">
        <v>1081</v>
      </c>
      <c r="E151" s="118" t="s">
        <v>1162</v>
      </c>
      <c r="F151" s="119">
        <v>10</v>
      </c>
      <c r="G151" s="119">
        <v>13</v>
      </c>
      <c r="H151" s="118" t="s">
        <v>1163</v>
      </c>
      <c r="I151" s="118" t="s">
        <v>1084</v>
      </c>
      <c r="J151" s="118" t="s">
        <v>1449</v>
      </c>
      <c r="K151" s="121"/>
      <c r="L151" s="224" t="s">
        <v>1047</v>
      </c>
      <c r="M151" s="224" t="s">
        <v>1047</v>
      </c>
      <c r="N151" s="8" t="s">
        <v>1198</v>
      </c>
      <c r="O151" s="124"/>
      <c r="P151" s="124"/>
      <c r="Q151" s="122"/>
      <c r="R151" s="122"/>
      <c r="S151" s="122"/>
      <c r="T151" s="122"/>
      <c r="U151" s="122"/>
      <c r="V151" s="122"/>
      <c r="W151" s="8"/>
      <c r="X151" s="8"/>
    </row>
    <row r="152" spans="1:24" ht="14.25" hidden="1" customHeight="1">
      <c r="A152" s="4">
        <v>147</v>
      </c>
      <c r="B152" s="6" t="s">
        <v>913</v>
      </c>
      <c r="C152" s="118" t="s">
        <v>682</v>
      </c>
      <c r="D152" s="118" t="s">
        <v>1081</v>
      </c>
      <c r="E152" s="118" t="s">
        <v>1162</v>
      </c>
      <c r="F152" s="119">
        <v>10</v>
      </c>
      <c r="G152" s="119">
        <v>6.9999999999999796</v>
      </c>
      <c r="H152" s="118" t="s">
        <v>1163</v>
      </c>
      <c r="I152" s="118" t="s">
        <v>1084</v>
      </c>
      <c r="J152" s="118" t="s">
        <v>1450</v>
      </c>
      <c r="K152" s="121"/>
      <c r="L152" s="224" t="s">
        <v>1047</v>
      </c>
      <c r="M152" s="224" t="s">
        <v>1047</v>
      </c>
      <c r="N152" s="8" t="s">
        <v>1198</v>
      </c>
      <c r="O152" s="124"/>
      <c r="P152" s="124"/>
      <c r="Q152" s="122"/>
      <c r="R152" s="122"/>
      <c r="S152" s="122"/>
      <c r="T152" s="122"/>
      <c r="U152" s="122"/>
      <c r="V152" s="122"/>
      <c r="W152" s="8"/>
      <c r="X152" s="8"/>
    </row>
    <row r="153" spans="1:24" ht="14.25" customHeight="1">
      <c r="A153" s="4">
        <v>148</v>
      </c>
      <c r="B153" s="4" t="s">
        <v>918</v>
      </c>
      <c r="C153" s="99" t="s">
        <v>81</v>
      </c>
      <c r="D153" s="99" t="s">
        <v>1451</v>
      </c>
      <c r="E153" s="99"/>
      <c r="F153" s="43">
        <v>1.5E-3</v>
      </c>
      <c r="G153" s="43">
        <v>0</v>
      </c>
      <c r="H153" s="99"/>
      <c r="I153" s="99" t="s">
        <v>1452</v>
      </c>
      <c r="J153" s="99" t="s">
        <v>1085</v>
      </c>
      <c r="K153" s="108"/>
      <c r="L153" s="225"/>
      <c r="M153" s="225"/>
      <c r="N153" s="21"/>
      <c r="O153" s="226"/>
      <c r="P153" s="226"/>
      <c r="Q153" s="225"/>
      <c r="R153" s="225"/>
      <c r="S153" s="225"/>
      <c r="T153" s="225"/>
      <c r="U153" s="225"/>
      <c r="V153" s="225"/>
      <c r="W153" s="21"/>
      <c r="X153" s="21"/>
    </row>
    <row r="154" spans="1:24" ht="14.25" customHeight="1">
      <c r="A154" s="4">
        <v>149</v>
      </c>
      <c r="B154" s="4" t="s">
        <v>938</v>
      </c>
      <c r="C154" s="99" t="s">
        <v>81</v>
      </c>
      <c r="D154" s="99" t="s">
        <v>1453</v>
      </c>
      <c r="E154" s="99"/>
      <c r="F154" s="43">
        <v>0.05</v>
      </c>
      <c r="G154" s="43">
        <v>0</v>
      </c>
      <c r="H154" s="99"/>
      <c r="I154" s="99" t="s">
        <v>1452</v>
      </c>
      <c r="J154" s="99" t="s">
        <v>1085</v>
      </c>
      <c r="K154" s="108"/>
      <c r="L154" s="225"/>
      <c r="M154" s="225"/>
      <c r="N154" s="21"/>
      <c r="O154" s="226"/>
      <c r="P154" s="226"/>
      <c r="Q154" s="225"/>
      <c r="R154" s="225"/>
      <c r="S154" s="225"/>
      <c r="T154" s="225"/>
      <c r="U154" s="225"/>
      <c r="V154" s="225"/>
      <c r="W154" s="21"/>
      <c r="X154" s="21"/>
    </row>
    <row r="155" spans="1:24" ht="14.25" customHeight="1">
      <c r="A155" s="4">
        <v>150</v>
      </c>
      <c r="B155" s="4" t="s">
        <v>930</v>
      </c>
      <c r="C155" s="99" t="s">
        <v>81</v>
      </c>
      <c r="D155" s="99" t="s">
        <v>1451</v>
      </c>
      <c r="E155" s="99"/>
      <c r="F155" s="43">
        <v>1.5E-3</v>
      </c>
      <c r="G155" s="43">
        <v>0</v>
      </c>
      <c r="H155" s="99"/>
      <c r="I155" s="99" t="s">
        <v>1452</v>
      </c>
      <c r="J155" s="99" t="s">
        <v>1091</v>
      </c>
      <c r="K155" s="108"/>
      <c r="L155" s="225"/>
      <c r="M155" s="225"/>
      <c r="N155" s="21"/>
      <c r="O155" s="226"/>
      <c r="P155" s="226"/>
      <c r="Q155" s="225"/>
      <c r="R155" s="225"/>
      <c r="S155" s="225"/>
      <c r="T155" s="225"/>
      <c r="U155" s="225"/>
      <c r="V155" s="225"/>
      <c r="W155" s="21"/>
      <c r="X155" s="21"/>
    </row>
    <row r="156" spans="1:24" ht="14.25" customHeight="1">
      <c r="A156" s="4">
        <v>151</v>
      </c>
      <c r="B156" s="4" t="s">
        <v>947</v>
      </c>
      <c r="C156" s="99" t="s">
        <v>81</v>
      </c>
      <c r="D156" s="99" t="s">
        <v>1453</v>
      </c>
      <c r="E156" s="99"/>
      <c r="F156" s="43">
        <v>0.05</v>
      </c>
      <c r="G156" s="43">
        <v>0</v>
      </c>
      <c r="H156" s="99"/>
      <c r="I156" s="99" t="s">
        <v>1452</v>
      </c>
      <c r="J156" s="99" t="s">
        <v>1091</v>
      </c>
      <c r="K156" s="108"/>
      <c r="L156" s="225"/>
      <c r="M156" s="225"/>
      <c r="N156" s="21"/>
      <c r="O156" s="226"/>
      <c r="P156" s="226"/>
      <c r="Q156" s="225"/>
      <c r="R156" s="225"/>
      <c r="S156" s="225"/>
      <c r="T156" s="225"/>
      <c r="U156" s="225"/>
      <c r="V156" s="225"/>
      <c r="W156" s="21"/>
      <c r="X156" s="21"/>
    </row>
    <row r="157" spans="1:24" ht="14.25" customHeight="1">
      <c r="A157" s="4">
        <v>152</v>
      </c>
      <c r="B157" s="4" t="s">
        <v>934</v>
      </c>
      <c r="C157" s="99" t="s">
        <v>81</v>
      </c>
      <c r="D157" s="99" t="s">
        <v>1451</v>
      </c>
      <c r="E157" s="99"/>
      <c r="F157" s="43">
        <v>1.5E-3</v>
      </c>
      <c r="G157" s="43">
        <v>0</v>
      </c>
      <c r="H157" s="99"/>
      <c r="I157" s="99" t="s">
        <v>1452</v>
      </c>
      <c r="J157" s="99" t="s">
        <v>1095</v>
      </c>
      <c r="K157" s="108"/>
      <c r="L157" s="225"/>
      <c r="M157" s="225"/>
      <c r="N157" s="21"/>
      <c r="O157" s="226"/>
      <c r="P157" s="226"/>
      <c r="Q157" s="225"/>
      <c r="R157" s="225"/>
      <c r="S157" s="225"/>
      <c r="T157" s="225"/>
      <c r="U157" s="225"/>
      <c r="V157" s="225"/>
      <c r="W157" s="21"/>
      <c r="X157" s="21"/>
    </row>
    <row r="158" spans="1:24" ht="14.25" customHeight="1">
      <c r="A158" s="4">
        <v>153</v>
      </c>
      <c r="B158" s="4" t="s">
        <v>951</v>
      </c>
      <c r="C158" s="99" t="s">
        <v>81</v>
      </c>
      <c r="D158" s="99" t="s">
        <v>1453</v>
      </c>
      <c r="E158" s="99"/>
      <c r="F158" s="43">
        <v>0.05</v>
      </c>
      <c r="G158" s="43">
        <v>0</v>
      </c>
      <c r="H158" s="99"/>
      <c r="I158" s="99" t="s">
        <v>1452</v>
      </c>
      <c r="J158" s="99" t="s">
        <v>1095</v>
      </c>
      <c r="K158" s="108"/>
      <c r="L158" s="225"/>
      <c r="M158" s="225"/>
      <c r="N158" s="21"/>
      <c r="O158" s="226"/>
      <c r="P158" s="226"/>
      <c r="Q158" s="225"/>
      <c r="R158" s="225"/>
      <c r="S158" s="225"/>
      <c r="T158" s="225"/>
      <c r="U158" s="225"/>
      <c r="V158" s="225"/>
      <c r="W158" s="21"/>
      <c r="X158" s="21"/>
    </row>
    <row r="159" spans="1:24" ht="14.25" hidden="1" customHeight="1">
      <c r="A159" s="4">
        <v>154</v>
      </c>
      <c r="B159" s="4" t="s">
        <v>955</v>
      </c>
      <c r="C159" s="99" t="s">
        <v>443</v>
      </c>
      <c r="D159" s="99" t="s">
        <v>1451</v>
      </c>
      <c r="E159" s="99"/>
      <c r="F159" s="43">
        <v>1.5E-3</v>
      </c>
      <c r="G159" s="43">
        <v>0</v>
      </c>
      <c r="H159" s="99"/>
      <c r="I159" s="99" t="s">
        <v>1452</v>
      </c>
      <c r="J159" s="99" t="s">
        <v>1085</v>
      </c>
      <c r="K159" s="108"/>
      <c r="L159" s="225"/>
      <c r="M159" s="225"/>
      <c r="N159" s="21"/>
      <c r="O159" s="226"/>
      <c r="P159" s="226"/>
      <c r="Q159" s="225"/>
      <c r="R159" s="225"/>
      <c r="S159" s="225"/>
      <c r="T159" s="225"/>
      <c r="U159" s="225"/>
      <c r="V159" s="225"/>
      <c r="W159" s="21"/>
      <c r="X159" s="21"/>
    </row>
    <row r="160" spans="1:24" ht="14.25" hidden="1" customHeight="1">
      <c r="A160" s="4">
        <v>155</v>
      </c>
      <c r="B160" s="4" t="s">
        <v>959</v>
      </c>
      <c r="C160" s="99" t="s">
        <v>443</v>
      </c>
      <c r="D160" s="99" t="s">
        <v>1451</v>
      </c>
      <c r="E160" s="99"/>
      <c r="F160" s="43">
        <v>1.5E-3</v>
      </c>
      <c r="G160" s="43">
        <v>0</v>
      </c>
      <c r="H160" s="99"/>
      <c r="I160" s="99" t="s">
        <v>1452</v>
      </c>
      <c r="J160" s="99" t="s">
        <v>1085</v>
      </c>
      <c r="K160" s="108"/>
      <c r="L160" s="225"/>
      <c r="M160" s="225"/>
      <c r="N160" s="21"/>
      <c r="O160" s="226"/>
      <c r="P160" s="226"/>
      <c r="Q160" s="225"/>
      <c r="R160" s="225"/>
      <c r="S160" s="225"/>
      <c r="T160" s="225"/>
      <c r="U160" s="225"/>
      <c r="V160" s="225"/>
      <c r="W160" s="21"/>
      <c r="X160" s="21"/>
    </row>
    <row r="161" spans="1:24" ht="14.25" hidden="1" customHeight="1">
      <c r="A161" s="4">
        <v>156</v>
      </c>
      <c r="B161" s="4" t="s">
        <v>963</v>
      </c>
      <c r="C161" s="99" t="s">
        <v>443</v>
      </c>
      <c r="D161" s="99" t="s">
        <v>1451</v>
      </c>
      <c r="E161" s="99"/>
      <c r="F161" s="43">
        <v>1.5E-3</v>
      </c>
      <c r="G161" s="43">
        <v>0</v>
      </c>
      <c r="H161" s="99"/>
      <c r="I161" s="99" t="s">
        <v>1452</v>
      </c>
      <c r="J161" s="99" t="s">
        <v>1091</v>
      </c>
      <c r="K161" s="108"/>
      <c r="L161" s="225"/>
      <c r="M161" s="225"/>
      <c r="N161" s="21"/>
      <c r="O161" s="226"/>
      <c r="P161" s="226"/>
      <c r="Q161" s="225"/>
      <c r="R161" s="225"/>
      <c r="S161" s="225"/>
      <c r="T161" s="225"/>
      <c r="U161" s="225"/>
      <c r="V161" s="225"/>
      <c r="W161" s="21"/>
      <c r="X161" s="21"/>
    </row>
    <row r="162" spans="1:24" ht="14.25" hidden="1" customHeight="1">
      <c r="A162" s="4">
        <v>157</v>
      </c>
      <c r="B162" s="4" t="s">
        <v>967</v>
      </c>
      <c r="C162" s="99" t="s">
        <v>443</v>
      </c>
      <c r="D162" s="99" t="s">
        <v>1453</v>
      </c>
      <c r="E162" s="99"/>
      <c r="F162" s="43">
        <v>0.05</v>
      </c>
      <c r="G162" s="43">
        <v>0</v>
      </c>
      <c r="H162" s="99"/>
      <c r="I162" s="99" t="s">
        <v>1452</v>
      </c>
      <c r="J162" s="99" t="s">
        <v>1091</v>
      </c>
      <c r="K162" s="108"/>
      <c r="L162" s="225"/>
      <c r="M162" s="225"/>
      <c r="N162" s="21"/>
      <c r="O162" s="226"/>
      <c r="P162" s="226"/>
      <c r="Q162" s="225"/>
      <c r="R162" s="225"/>
      <c r="S162" s="225"/>
      <c r="T162" s="225"/>
      <c r="U162" s="225"/>
      <c r="V162" s="225"/>
      <c r="W162" s="21"/>
      <c r="X162" s="21"/>
    </row>
    <row r="163" spans="1:24" ht="14.25" hidden="1" customHeight="1">
      <c r="A163" s="4">
        <v>158</v>
      </c>
      <c r="B163" s="4" t="s">
        <v>971</v>
      </c>
      <c r="C163" s="99" t="s">
        <v>443</v>
      </c>
      <c r="D163" s="99" t="s">
        <v>1453</v>
      </c>
      <c r="E163" s="99"/>
      <c r="F163" s="43">
        <v>0.05</v>
      </c>
      <c r="G163" s="43">
        <v>0</v>
      </c>
      <c r="H163" s="99"/>
      <c r="I163" s="99" t="s">
        <v>1452</v>
      </c>
      <c r="J163" s="99" t="s">
        <v>1095</v>
      </c>
      <c r="K163" s="108"/>
      <c r="L163" s="225"/>
      <c r="M163" s="225"/>
      <c r="N163" s="21"/>
      <c r="O163" s="226"/>
      <c r="P163" s="226"/>
      <c r="Q163" s="225"/>
      <c r="R163" s="225"/>
      <c r="S163" s="225"/>
      <c r="T163" s="225"/>
      <c r="U163" s="225"/>
      <c r="V163" s="225"/>
      <c r="W163" s="21"/>
      <c r="X163" s="21"/>
    </row>
    <row r="164" spans="1:24" ht="14.25" hidden="1" customHeight="1">
      <c r="A164" s="4">
        <v>159</v>
      </c>
      <c r="B164" s="4" t="s">
        <v>975</v>
      </c>
      <c r="C164" s="99" t="s">
        <v>443</v>
      </c>
      <c r="D164" s="99" t="s">
        <v>1453</v>
      </c>
      <c r="E164" s="99"/>
      <c r="F164" s="43">
        <v>0.05</v>
      </c>
      <c r="G164" s="43">
        <v>0</v>
      </c>
      <c r="H164" s="99"/>
      <c r="I164" s="99" t="s">
        <v>1452</v>
      </c>
      <c r="J164" s="99" t="s">
        <v>1095</v>
      </c>
      <c r="K164" s="108"/>
      <c r="L164" s="225"/>
      <c r="M164" s="225"/>
      <c r="N164" s="21"/>
      <c r="O164" s="226"/>
      <c r="P164" s="226"/>
      <c r="Q164" s="225"/>
      <c r="R164" s="225"/>
      <c r="S164" s="225"/>
      <c r="T164" s="225"/>
      <c r="U164" s="225"/>
      <c r="V164" s="225"/>
      <c r="W164" s="21"/>
      <c r="X164" s="21"/>
    </row>
    <row r="165" spans="1:24" ht="14.25" hidden="1" customHeight="1">
      <c r="A165" s="4">
        <v>160</v>
      </c>
      <c r="B165" s="4" t="s">
        <v>979</v>
      </c>
      <c r="C165" s="99" t="s">
        <v>682</v>
      </c>
      <c r="D165" s="99" t="s">
        <v>1451</v>
      </c>
      <c r="E165" s="99"/>
      <c r="F165" s="43">
        <v>1.5E-3</v>
      </c>
      <c r="G165" s="43">
        <v>0</v>
      </c>
      <c r="H165" s="99"/>
      <c r="I165" s="99" t="s">
        <v>1452</v>
      </c>
      <c r="J165" s="99" t="s">
        <v>1085</v>
      </c>
      <c r="K165" s="108"/>
      <c r="L165" s="225"/>
      <c r="M165" s="225"/>
      <c r="N165" s="21"/>
      <c r="O165" s="226"/>
      <c r="P165" s="226"/>
      <c r="Q165" s="225"/>
      <c r="R165" s="225"/>
      <c r="S165" s="225"/>
      <c r="T165" s="225"/>
      <c r="U165" s="225"/>
      <c r="V165" s="225"/>
      <c r="W165" s="21"/>
      <c r="X165" s="21"/>
    </row>
    <row r="166" spans="1:24" ht="14.25" hidden="1" customHeight="1">
      <c r="A166" s="4">
        <v>161</v>
      </c>
      <c r="B166" s="4" t="s">
        <v>983</v>
      </c>
      <c r="C166" s="99" t="s">
        <v>682</v>
      </c>
      <c r="D166" s="99" t="s">
        <v>1451</v>
      </c>
      <c r="E166" s="99"/>
      <c r="F166" s="43">
        <v>1.5E-3</v>
      </c>
      <c r="G166" s="43">
        <v>0</v>
      </c>
      <c r="H166" s="99"/>
      <c r="I166" s="99" t="s">
        <v>1452</v>
      </c>
      <c r="J166" s="99" t="s">
        <v>1085</v>
      </c>
      <c r="K166" s="108"/>
      <c r="L166" s="225"/>
      <c r="M166" s="225"/>
      <c r="N166" s="21"/>
      <c r="O166" s="226"/>
      <c r="P166" s="226"/>
      <c r="Q166" s="225"/>
      <c r="R166" s="225"/>
      <c r="S166" s="225"/>
      <c r="T166" s="225"/>
      <c r="U166" s="225"/>
      <c r="V166" s="225"/>
      <c r="W166" s="21"/>
      <c r="X166" s="21"/>
    </row>
    <row r="167" spans="1:24" ht="14.25" hidden="1" customHeight="1">
      <c r="A167" s="4">
        <v>162</v>
      </c>
      <c r="B167" s="4" t="s">
        <v>987</v>
      </c>
      <c r="C167" s="99" t="s">
        <v>682</v>
      </c>
      <c r="D167" s="99" t="s">
        <v>1451</v>
      </c>
      <c r="E167" s="99"/>
      <c r="F167" s="43">
        <v>1.5E-3</v>
      </c>
      <c r="G167" s="43">
        <v>0</v>
      </c>
      <c r="H167" s="99"/>
      <c r="I167" s="99" t="s">
        <v>1452</v>
      </c>
      <c r="J167" s="99" t="s">
        <v>1091</v>
      </c>
      <c r="K167" s="108"/>
      <c r="L167" s="225"/>
      <c r="M167" s="225"/>
      <c r="N167" s="21"/>
      <c r="O167" s="226"/>
      <c r="P167" s="226"/>
      <c r="Q167" s="225"/>
      <c r="R167" s="225"/>
      <c r="S167" s="225"/>
      <c r="T167" s="225"/>
      <c r="U167" s="225"/>
      <c r="V167" s="225"/>
      <c r="W167" s="21"/>
      <c r="X167" s="21"/>
    </row>
    <row r="168" spans="1:24" ht="14.25" hidden="1" customHeight="1">
      <c r="A168" s="4">
        <v>163</v>
      </c>
      <c r="B168" s="4" t="s">
        <v>991</v>
      </c>
      <c r="C168" s="99" t="s">
        <v>682</v>
      </c>
      <c r="D168" s="99" t="s">
        <v>1453</v>
      </c>
      <c r="E168" s="99"/>
      <c r="F168" s="43">
        <v>0.05</v>
      </c>
      <c r="G168" s="43">
        <v>0</v>
      </c>
      <c r="H168" s="99"/>
      <c r="I168" s="99" t="s">
        <v>1452</v>
      </c>
      <c r="J168" s="99" t="s">
        <v>1091</v>
      </c>
      <c r="K168" s="108"/>
      <c r="L168" s="225"/>
      <c r="M168" s="225"/>
      <c r="N168" s="21"/>
      <c r="O168" s="226"/>
      <c r="P168" s="226"/>
      <c r="Q168" s="225"/>
      <c r="R168" s="225"/>
      <c r="S168" s="225"/>
      <c r="T168" s="225"/>
      <c r="U168" s="225"/>
      <c r="V168" s="225"/>
      <c r="W168" s="21"/>
      <c r="X168" s="21"/>
    </row>
    <row r="169" spans="1:24" ht="14.25" hidden="1" customHeight="1">
      <c r="A169" s="4">
        <v>164</v>
      </c>
      <c r="B169" s="4" t="s">
        <v>995</v>
      </c>
      <c r="C169" s="99" t="s">
        <v>682</v>
      </c>
      <c r="D169" s="99" t="s">
        <v>1453</v>
      </c>
      <c r="E169" s="99"/>
      <c r="F169" s="43">
        <v>0.05</v>
      </c>
      <c r="G169" s="43">
        <v>0</v>
      </c>
      <c r="H169" s="99"/>
      <c r="I169" s="99" t="s">
        <v>1452</v>
      </c>
      <c r="J169" s="99" t="s">
        <v>1095</v>
      </c>
      <c r="K169" s="108"/>
      <c r="L169" s="225"/>
      <c r="M169" s="225"/>
      <c r="N169" s="21"/>
      <c r="O169" s="226"/>
      <c r="P169" s="226"/>
      <c r="Q169" s="225"/>
      <c r="R169" s="225"/>
      <c r="S169" s="225"/>
      <c r="T169" s="225"/>
      <c r="U169" s="225"/>
      <c r="V169" s="225"/>
      <c r="W169" s="21"/>
      <c r="X169" s="21"/>
    </row>
    <row r="170" spans="1:24" ht="14.25" hidden="1" customHeight="1">
      <c r="A170" s="4">
        <v>165</v>
      </c>
      <c r="B170" s="4" t="s">
        <v>999</v>
      </c>
      <c r="C170" s="99" t="s">
        <v>682</v>
      </c>
      <c r="D170" s="99" t="s">
        <v>1453</v>
      </c>
      <c r="E170" s="99"/>
      <c r="F170" s="43">
        <v>0.05</v>
      </c>
      <c r="G170" s="43">
        <v>0</v>
      </c>
      <c r="H170" s="99"/>
      <c r="I170" s="99" t="s">
        <v>1452</v>
      </c>
      <c r="J170" s="99" t="s">
        <v>1095</v>
      </c>
      <c r="K170" s="108"/>
      <c r="L170" s="225"/>
      <c r="M170" s="225"/>
      <c r="N170" s="21"/>
      <c r="O170" s="226"/>
      <c r="P170" s="226"/>
      <c r="Q170" s="225"/>
      <c r="R170" s="225"/>
      <c r="S170" s="225"/>
      <c r="T170" s="225"/>
      <c r="U170" s="225"/>
      <c r="V170" s="225"/>
      <c r="W170" s="21"/>
      <c r="X170" s="21"/>
    </row>
    <row r="171" spans="1:24" ht="14.25" customHeight="1">
      <c r="A171" s="3"/>
      <c r="B171" s="4"/>
      <c r="C171" s="99"/>
      <c r="D171" s="99"/>
      <c r="E171" s="99"/>
      <c r="F171" s="43"/>
      <c r="G171" s="43"/>
      <c r="H171" s="99"/>
      <c r="I171" s="99"/>
      <c r="J171" s="99"/>
      <c r="K171" s="108"/>
      <c r="L171" s="225"/>
      <c r="M171" s="225"/>
      <c r="N171" s="4"/>
      <c r="O171" s="226"/>
      <c r="P171" s="226"/>
      <c r="Q171" s="225"/>
      <c r="R171" s="225"/>
      <c r="S171" s="225"/>
      <c r="T171" s="225"/>
      <c r="U171" s="225"/>
      <c r="V171" s="225"/>
      <c r="W171" s="4"/>
      <c r="X171" s="4"/>
    </row>
    <row r="172" spans="1:24" ht="14.25" customHeight="1">
      <c r="A172" s="3"/>
      <c r="B172" s="4"/>
      <c r="C172" s="99"/>
      <c r="D172" s="99"/>
      <c r="E172" s="99"/>
      <c r="F172" s="43"/>
      <c r="G172" s="43"/>
      <c r="H172" s="99"/>
      <c r="I172" s="99"/>
      <c r="J172" s="99"/>
      <c r="K172" s="108"/>
      <c r="Q172" s="225"/>
      <c r="R172" s="225"/>
      <c r="S172" s="225"/>
      <c r="T172" s="225"/>
      <c r="U172" s="225"/>
      <c r="V172" s="225"/>
      <c r="W172" s="4"/>
      <c r="X172" s="4"/>
    </row>
    <row r="173" spans="1:24" ht="14.25" customHeight="1">
      <c r="A173" s="3"/>
      <c r="B173" s="4"/>
      <c r="C173" s="99"/>
      <c r="D173" s="99"/>
      <c r="E173" s="227"/>
      <c r="F173" s="43"/>
      <c r="G173" s="43"/>
      <c r="H173" s="227"/>
      <c r="I173" s="99"/>
      <c r="J173" s="227"/>
      <c r="K173" s="108"/>
      <c r="Q173" s="225"/>
      <c r="R173" s="225"/>
      <c r="S173" s="225"/>
      <c r="T173" s="225"/>
      <c r="U173" s="225"/>
      <c r="V173" s="225"/>
      <c r="W173" s="4"/>
      <c r="X173" s="4"/>
    </row>
    <row r="174" spans="1:24" ht="14.25" customHeight="1">
      <c r="A174" s="3"/>
      <c r="B174" s="4"/>
      <c r="C174" s="99"/>
      <c r="D174" s="99"/>
      <c r="E174" s="99"/>
      <c r="F174" s="43"/>
      <c r="G174" s="43"/>
      <c r="H174" s="99"/>
      <c r="I174" s="99"/>
      <c r="J174" s="99"/>
      <c r="K174" s="108"/>
      <c r="L174" s="228" t="s">
        <v>1210</v>
      </c>
      <c r="M174" s="228" t="s">
        <v>1454</v>
      </c>
      <c r="N174" s="229" t="s">
        <v>265</v>
      </c>
      <c r="O174" s="228" t="s">
        <v>1211</v>
      </c>
      <c r="P174" s="228" t="s">
        <v>1455</v>
      </c>
      <c r="Q174" s="225"/>
      <c r="R174" s="225"/>
      <c r="S174" s="225"/>
      <c r="T174" s="225"/>
      <c r="U174" s="225"/>
      <c r="V174" s="225"/>
      <c r="W174" s="4"/>
      <c r="X174" s="4"/>
    </row>
    <row r="175" spans="1:24" ht="15.75" customHeight="1">
      <c r="A175" s="3"/>
      <c r="B175" s="4"/>
      <c r="C175" s="4"/>
      <c r="D175" s="4"/>
      <c r="E175" s="4"/>
      <c r="F175" s="4"/>
      <c r="G175" s="4"/>
      <c r="H175" s="4"/>
      <c r="I175" s="4"/>
      <c r="J175" s="4"/>
      <c r="K175" s="4"/>
      <c r="L175" s="228" t="s">
        <v>1214</v>
      </c>
      <c r="M175" s="228" t="s">
        <v>1456</v>
      </c>
      <c r="N175" s="229" t="s">
        <v>271</v>
      </c>
      <c r="O175" s="228" t="s">
        <v>1215</v>
      </c>
      <c r="P175" s="228" t="s">
        <v>1457</v>
      </c>
      <c r="Q175" s="4"/>
      <c r="R175" s="4"/>
      <c r="S175" s="4"/>
      <c r="T175" s="4"/>
      <c r="U175" s="4"/>
      <c r="V175" s="4"/>
      <c r="W175" s="4"/>
      <c r="X175" s="4"/>
    </row>
    <row r="176" spans="1:24" ht="15.75" customHeight="1">
      <c r="A176" s="3"/>
      <c r="B176" s="4"/>
      <c r="C176" s="4"/>
      <c r="D176" s="4"/>
      <c r="E176" s="4"/>
      <c r="F176" s="4"/>
      <c r="G176" s="4"/>
      <c r="H176" s="4"/>
      <c r="I176" s="4"/>
      <c r="J176" s="4"/>
      <c r="K176" s="4"/>
      <c r="L176" s="228" t="s">
        <v>1217</v>
      </c>
      <c r="M176" s="228" t="s">
        <v>1458</v>
      </c>
      <c r="N176" s="229" t="s">
        <v>277</v>
      </c>
      <c r="O176" s="228" t="s">
        <v>1218</v>
      </c>
      <c r="P176" s="228" t="s">
        <v>1459</v>
      </c>
      <c r="Q176" s="4"/>
      <c r="R176" s="4"/>
      <c r="S176" s="4"/>
      <c r="T176" s="4"/>
      <c r="U176" s="4"/>
      <c r="V176" s="4"/>
      <c r="W176" s="4"/>
      <c r="X176" s="4"/>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5:AA170">
    <filterColumn colId="2">
      <filters>
        <filter val="DAY1"/>
      </filters>
    </filterColumn>
  </autoFilter>
  <pageMargins left="0.74791666666666701" right="0.74791666666666701" top="0.98402777777777795" bottom="0.9840277777777779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993"/>
  <sheetViews>
    <sheetView workbookViewId="0"/>
  </sheetViews>
  <sheetFormatPr defaultColWidth="14.44140625" defaultRowHeight="15" customHeight="1"/>
  <cols>
    <col min="1" max="1" width="13.44140625" customWidth="1"/>
    <col min="2" max="2" width="26" customWidth="1"/>
    <col min="3" max="3" width="18.5546875" customWidth="1"/>
    <col min="4" max="4" width="13.44140625" customWidth="1"/>
    <col min="5" max="5" width="13.109375" customWidth="1"/>
    <col min="7" max="7" width="14.33203125" customWidth="1"/>
    <col min="8" max="8" width="39.109375" customWidth="1"/>
    <col min="9" max="9" width="24.33203125" customWidth="1"/>
    <col min="10" max="10" width="27.88671875" customWidth="1"/>
    <col min="11" max="12" width="14.88671875" customWidth="1"/>
    <col min="13" max="13" width="30.88671875" customWidth="1"/>
    <col min="14" max="14" width="15.33203125" customWidth="1"/>
    <col min="15" max="17" width="14.88671875" customWidth="1"/>
    <col min="18" max="18" width="24" customWidth="1"/>
    <col min="19" max="20" width="35.6640625" customWidth="1"/>
    <col min="21" max="22" width="14.88671875" customWidth="1"/>
    <col min="23" max="23" width="22.44140625" customWidth="1"/>
    <col min="24" max="24" width="37.6640625" customWidth="1"/>
    <col min="25" max="25" width="17" customWidth="1"/>
    <col min="26" max="26" width="23.5546875" customWidth="1"/>
    <col min="32" max="32" width="18.44140625" customWidth="1"/>
  </cols>
  <sheetData>
    <row r="1" spans="1:43" ht="14.4">
      <c r="A1" s="109" t="s">
        <v>19</v>
      </c>
      <c r="B1" s="109" t="s">
        <v>20</v>
      </c>
      <c r="C1" s="109" t="s">
        <v>20</v>
      </c>
      <c r="D1" s="109" t="s">
        <v>20</v>
      </c>
      <c r="E1" s="109" t="s">
        <v>1460</v>
      </c>
      <c r="F1" s="230" t="s">
        <v>1461</v>
      </c>
      <c r="G1" s="231" t="s">
        <v>1462</v>
      </c>
      <c r="H1" s="109" t="s">
        <v>1463</v>
      </c>
      <c r="I1" s="109" t="s">
        <v>1464</v>
      </c>
      <c r="J1" s="232" t="s">
        <v>1055</v>
      </c>
      <c r="K1" s="40" t="s">
        <v>1055</v>
      </c>
      <c r="L1" s="110" t="s">
        <v>1055</v>
      </c>
      <c r="M1" s="233" t="s">
        <v>1055</v>
      </c>
      <c r="N1" s="110" t="s">
        <v>1055</v>
      </c>
      <c r="O1" s="110" t="s">
        <v>1055</v>
      </c>
      <c r="P1" s="110" t="s">
        <v>1055</v>
      </c>
      <c r="Q1" s="110" t="s">
        <v>1055</v>
      </c>
      <c r="R1" s="110" t="s">
        <v>1055</v>
      </c>
      <c r="S1" s="40" t="s">
        <v>1055</v>
      </c>
      <c r="T1" s="40" t="s">
        <v>1055</v>
      </c>
      <c r="U1" s="109" t="s">
        <v>1465</v>
      </c>
      <c r="V1" s="234" t="s">
        <v>1464</v>
      </c>
      <c r="W1" s="235" t="s">
        <v>1466</v>
      </c>
      <c r="X1" s="109" t="s">
        <v>1464</v>
      </c>
      <c r="Y1" s="3" t="s">
        <v>1466</v>
      </c>
      <c r="Z1" s="3" t="s">
        <v>1466</v>
      </c>
      <c r="AA1" s="172" t="s">
        <v>1466</v>
      </c>
      <c r="AB1" s="172" t="s">
        <v>1466</v>
      </c>
      <c r="AC1" s="236" t="s">
        <v>1466</v>
      </c>
      <c r="AD1" s="172" t="s">
        <v>1466</v>
      </c>
      <c r="AE1" s="172" t="s">
        <v>1466</v>
      </c>
      <c r="AF1" s="172" t="s">
        <v>1466</v>
      </c>
      <c r="AG1" s="172" t="s">
        <v>1466</v>
      </c>
      <c r="AH1" s="172" t="s">
        <v>1466</v>
      </c>
      <c r="AI1" s="172" t="s">
        <v>1466</v>
      </c>
      <c r="AJ1" s="172" t="s">
        <v>1466</v>
      </c>
      <c r="AK1" s="172" t="s">
        <v>1466</v>
      </c>
      <c r="AL1" s="172" t="s">
        <v>1466</v>
      </c>
      <c r="AM1" s="172" t="s">
        <v>1466</v>
      </c>
      <c r="AN1" s="172" t="s">
        <v>1466</v>
      </c>
      <c r="AO1" s="172" t="s">
        <v>1466</v>
      </c>
      <c r="AP1" s="172" t="s">
        <v>1466</v>
      </c>
      <c r="AQ1" s="172" t="s">
        <v>1466</v>
      </c>
    </row>
    <row r="2" spans="1:43" ht="14.4">
      <c r="A2" s="109" t="s">
        <v>35</v>
      </c>
      <c r="B2" s="109" t="s">
        <v>36</v>
      </c>
      <c r="C2" s="109" t="s">
        <v>36</v>
      </c>
      <c r="D2" s="109" t="s">
        <v>36</v>
      </c>
      <c r="E2" s="109" t="s">
        <v>1467</v>
      </c>
      <c r="F2" s="230" t="s">
        <v>1467</v>
      </c>
      <c r="G2" s="231" t="s">
        <v>1467</v>
      </c>
      <c r="H2" s="109" t="s">
        <v>1467</v>
      </c>
      <c r="I2" s="109" t="s">
        <v>1063</v>
      </c>
      <c r="J2" s="232" t="s">
        <v>36</v>
      </c>
      <c r="K2" s="40" t="s">
        <v>36</v>
      </c>
      <c r="L2" s="110" t="s">
        <v>36</v>
      </c>
      <c r="M2" s="233" t="s">
        <v>36</v>
      </c>
      <c r="N2" s="110" t="s">
        <v>36</v>
      </c>
      <c r="O2" s="110" t="s">
        <v>36</v>
      </c>
      <c r="P2" s="110" t="s">
        <v>36</v>
      </c>
      <c r="Q2" s="110" t="s">
        <v>36</v>
      </c>
      <c r="R2" s="110" t="s">
        <v>36</v>
      </c>
      <c r="S2" s="40" t="s">
        <v>36</v>
      </c>
      <c r="T2" s="40" t="s">
        <v>1063</v>
      </c>
      <c r="U2" s="109" t="s">
        <v>1063</v>
      </c>
      <c r="V2" s="234" t="s">
        <v>1063</v>
      </c>
      <c r="W2" s="235" t="s">
        <v>1063</v>
      </c>
      <c r="X2" s="109" t="s">
        <v>1063</v>
      </c>
      <c r="Y2" s="3" t="s">
        <v>1063</v>
      </c>
      <c r="Z2" s="3" t="s">
        <v>1063</v>
      </c>
      <c r="AA2" s="172" t="s">
        <v>1063</v>
      </c>
      <c r="AB2" s="172" t="s">
        <v>1063</v>
      </c>
      <c r="AC2" s="236" t="s">
        <v>1063</v>
      </c>
      <c r="AD2" s="172" t="s">
        <v>1063</v>
      </c>
      <c r="AE2" s="172" t="s">
        <v>1063</v>
      </c>
      <c r="AF2" s="172" t="s">
        <v>1063</v>
      </c>
      <c r="AG2" s="172" t="s">
        <v>1063</v>
      </c>
      <c r="AH2" s="172" t="s">
        <v>1063</v>
      </c>
      <c r="AI2" s="172" t="s">
        <v>1063</v>
      </c>
      <c r="AJ2" s="172" t="s">
        <v>1063</v>
      </c>
      <c r="AK2" s="172" t="s">
        <v>1063</v>
      </c>
      <c r="AL2" s="172" t="s">
        <v>1063</v>
      </c>
      <c r="AM2" s="172" t="s">
        <v>1063</v>
      </c>
      <c r="AN2" s="172" t="s">
        <v>1063</v>
      </c>
      <c r="AO2" s="172" t="s">
        <v>1063</v>
      </c>
      <c r="AP2" s="172" t="s">
        <v>1063</v>
      </c>
      <c r="AQ2" s="172" t="s">
        <v>1063</v>
      </c>
    </row>
    <row r="3" spans="1:43" ht="14.4">
      <c r="A3" s="109" t="s">
        <v>38</v>
      </c>
      <c r="B3" s="109" t="s">
        <v>1026</v>
      </c>
      <c r="C3" s="109" t="s">
        <v>1468</v>
      </c>
      <c r="D3" s="109" t="s">
        <v>1469</v>
      </c>
      <c r="E3" s="3"/>
      <c r="F3" s="230"/>
      <c r="G3" s="237"/>
      <c r="H3" s="3"/>
      <c r="I3" s="3"/>
      <c r="J3" s="232"/>
      <c r="K3" s="40" t="s">
        <v>1470</v>
      </c>
      <c r="L3" s="110" t="s">
        <v>1065</v>
      </c>
      <c r="M3" s="233" t="s">
        <v>1065</v>
      </c>
      <c r="N3" s="110" t="s">
        <v>1065</v>
      </c>
      <c r="O3" s="110" t="s">
        <v>1065</v>
      </c>
      <c r="P3" s="110" t="s">
        <v>1065</v>
      </c>
      <c r="Q3" s="110" t="s">
        <v>1065</v>
      </c>
      <c r="R3" s="110" t="s">
        <v>1065</v>
      </c>
      <c r="S3" s="40" t="s">
        <v>1065</v>
      </c>
      <c r="T3" s="40"/>
      <c r="U3" s="3"/>
      <c r="V3" s="41"/>
      <c r="W3" s="235"/>
      <c r="X3" s="3"/>
      <c r="Y3" s="3"/>
      <c r="Z3" s="3"/>
      <c r="AA3" s="172"/>
      <c r="AB3" s="172"/>
      <c r="AC3" s="236"/>
      <c r="AD3" s="172"/>
      <c r="AE3" s="172"/>
      <c r="AF3" s="172"/>
      <c r="AG3" s="172"/>
      <c r="AH3" s="172"/>
      <c r="AI3" s="172"/>
      <c r="AJ3" s="172"/>
      <c r="AK3" s="172"/>
      <c r="AL3" s="172"/>
      <c r="AM3" s="172"/>
      <c r="AN3" s="172"/>
      <c r="AO3" s="172"/>
      <c r="AP3" s="172"/>
      <c r="AQ3" s="172"/>
    </row>
    <row r="4" spans="1:43" ht="14.4">
      <c r="A4" s="234" t="s">
        <v>42</v>
      </c>
      <c r="B4" s="234" t="s">
        <v>43</v>
      </c>
      <c r="C4" s="234" t="s">
        <v>1471</v>
      </c>
      <c r="D4" s="234" t="s">
        <v>1472</v>
      </c>
      <c r="E4" s="234"/>
      <c r="F4" s="238"/>
      <c r="G4" s="239"/>
      <c r="H4" s="234"/>
      <c r="I4" s="234" t="s">
        <v>1473</v>
      </c>
      <c r="J4" s="240"/>
      <c r="K4" s="110" t="s">
        <v>1069</v>
      </c>
      <c r="L4" s="110" t="s">
        <v>1070</v>
      </c>
      <c r="M4" s="110" t="s">
        <v>1070</v>
      </c>
      <c r="N4" s="110" t="s">
        <v>1071</v>
      </c>
      <c r="O4" s="241" t="s">
        <v>1072</v>
      </c>
      <c r="P4" s="241" t="s">
        <v>1073</v>
      </c>
      <c r="Q4" s="110" t="s">
        <v>1074</v>
      </c>
      <c r="R4" s="110" t="s">
        <v>1474</v>
      </c>
      <c r="S4" s="110" t="s">
        <v>1076</v>
      </c>
      <c r="T4" s="110" t="s">
        <v>1475</v>
      </c>
      <c r="U4" s="234" t="s">
        <v>1476</v>
      </c>
      <c r="V4" s="234" t="s">
        <v>1477</v>
      </c>
      <c r="W4" s="242" t="s">
        <v>1462</v>
      </c>
      <c r="X4" s="234" t="s">
        <v>1478</v>
      </c>
      <c r="Y4" s="234" t="s">
        <v>1479</v>
      </c>
      <c r="Z4" s="234" t="s">
        <v>1480</v>
      </c>
      <c r="AA4" s="243" t="s">
        <v>1481</v>
      </c>
      <c r="AB4" s="243" t="s">
        <v>1482</v>
      </c>
      <c r="AC4" s="244" t="s">
        <v>1483</v>
      </c>
      <c r="AD4" s="243" t="s">
        <v>1484</v>
      </c>
      <c r="AE4" s="243" t="s">
        <v>1485</v>
      </c>
      <c r="AF4" s="243" t="s">
        <v>1486</v>
      </c>
      <c r="AG4" s="243" t="s">
        <v>1487</v>
      </c>
      <c r="AH4" s="243" t="s">
        <v>1488</v>
      </c>
      <c r="AI4" s="243" t="s">
        <v>1489</v>
      </c>
      <c r="AJ4" s="243" t="s">
        <v>1490</v>
      </c>
      <c r="AK4" s="243" t="s">
        <v>1491</v>
      </c>
      <c r="AL4" s="243" t="s">
        <v>1492</v>
      </c>
      <c r="AM4" s="243" t="s">
        <v>1493</v>
      </c>
      <c r="AN4" s="243" t="s">
        <v>1494</v>
      </c>
      <c r="AO4" s="243" t="s">
        <v>1495</v>
      </c>
      <c r="AP4" s="243" t="s">
        <v>1496</v>
      </c>
      <c r="AQ4" s="243" t="s">
        <v>1497</v>
      </c>
    </row>
    <row r="5" spans="1:43" ht="14.4">
      <c r="A5" s="245" t="s">
        <v>1080</v>
      </c>
      <c r="B5" s="245">
        <v>1</v>
      </c>
      <c r="C5" s="245">
        <v>2</v>
      </c>
      <c r="D5" s="245">
        <f t="shared" ref="D5:AQ5" si="0">C5+1</f>
        <v>3</v>
      </c>
      <c r="E5" s="245">
        <f t="shared" si="0"/>
        <v>4</v>
      </c>
      <c r="F5" s="245">
        <f t="shared" si="0"/>
        <v>5</v>
      </c>
      <c r="G5" s="245">
        <f t="shared" si="0"/>
        <v>6</v>
      </c>
      <c r="H5" s="245">
        <f t="shared" si="0"/>
        <v>7</v>
      </c>
      <c r="I5" s="245">
        <f t="shared" si="0"/>
        <v>8</v>
      </c>
      <c r="J5" s="245">
        <f t="shared" si="0"/>
        <v>9</v>
      </c>
      <c r="K5" s="245">
        <f t="shared" si="0"/>
        <v>10</v>
      </c>
      <c r="L5" s="245">
        <f t="shared" si="0"/>
        <v>11</v>
      </c>
      <c r="M5" s="245">
        <f t="shared" si="0"/>
        <v>12</v>
      </c>
      <c r="N5" s="245">
        <f t="shared" si="0"/>
        <v>13</v>
      </c>
      <c r="O5" s="245">
        <f t="shared" si="0"/>
        <v>14</v>
      </c>
      <c r="P5" s="245">
        <f t="shared" si="0"/>
        <v>15</v>
      </c>
      <c r="Q5" s="245">
        <f t="shared" si="0"/>
        <v>16</v>
      </c>
      <c r="R5" s="245">
        <f t="shared" si="0"/>
        <v>17</v>
      </c>
      <c r="S5" s="245">
        <f t="shared" si="0"/>
        <v>18</v>
      </c>
      <c r="T5" s="245">
        <f t="shared" si="0"/>
        <v>19</v>
      </c>
      <c r="U5" s="245">
        <f t="shared" si="0"/>
        <v>20</v>
      </c>
      <c r="V5" s="245">
        <f t="shared" si="0"/>
        <v>21</v>
      </c>
      <c r="W5" s="245">
        <f t="shared" si="0"/>
        <v>22</v>
      </c>
      <c r="X5" s="245">
        <f t="shared" si="0"/>
        <v>23</v>
      </c>
      <c r="Y5" s="245">
        <f t="shared" si="0"/>
        <v>24</v>
      </c>
      <c r="Z5" s="245">
        <f t="shared" si="0"/>
        <v>25</v>
      </c>
      <c r="AA5" s="245">
        <f t="shared" si="0"/>
        <v>26</v>
      </c>
      <c r="AB5" s="245">
        <f t="shared" si="0"/>
        <v>27</v>
      </c>
      <c r="AC5" s="245">
        <f t="shared" si="0"/>
        <v>28</v>
      </c>
      <c r="AD5" s="245">
        <f t="shared" si="0"/>
        <v>29</v>
      </c>
      <c r="AE5" s="245">
        <f t="shared" si="0"/>
        <v>30</v>
      </c>
      <c r="AF5" s="245">
        <f t="shared" si="0"/>
        <v>31</v>
      </c>
      <c r="AG5" s="245">
        <f t="shared" si="0"/>
        <v>32</v>
      </c>
      <c r="AH5" s="245">
        <f t="shared" si="0"/>
        <v>33</v>
      </c>
      <c r="AI5" s="245">
        <f t="shared" si="0"/>
        <v>34</v>
      </c>
      <c r="AJ5" s="245">
        <f t="shared" si="0"/>
        <v>35</v>
      </c>
      <c r="AK5" s="245">
        <f t="shared" si="0"/>
        <v>36</v>
      </c>
      <c r="AL5" s="245">
        <f t="shared" si="0"/>
        <v>37</v>
      </c>
      <c r="AM5" s="245">
        <f t="shared" si="0"/>
        <v>38</v>
      </c>
      <c r="AN5" s="245">
        <f t="shared" si="0"/>
        <v>39</v>
      </c>
      <c r="AO5" s="245">
        <f t="shared" si="0"/>
        <v>40</v>
      </c>
      <c r="AP5" s="245">
        <f t="shared" si="0"/>
        <v>41</v>
      </c>
      <c r="AQ5" s="245">
        <f t="shared" si="0"/>
        <v>42</v>
      </c>
    </row>
    <row r="6" spans="1:43" ht="14.4">
      <c r="A6" s="4">
        <v>1</v>
      </c>
      <c r="B6" s="4" t="s">
        <v>180</v>
      </c>
      <c r="C6" s="4" t="s">
        <v>1498</v>
      </c>
      <c r="D6" s="4" t="s">
        <v>1499</v>
      </c>
      <c r="E6" s="246" t="s">
        <v>1500</v>
      </c>
      <c r="F6" s="44" t="s">
        <v>1501</v>
      </c>
      <c r="G6" s="247" t="s">
        <v>1502</v>
      </c>
      <c r="H6" s="248" t="s">
        <v>1503</v>
      </c>
      <c r="I6" s="248" t="s">
        <v>1504</v>
      </c>
      <c r="J6" s="249" t="str">
        <f t="shared" ref="J6:J151" si="1">LEFT(K6,1)&amp;RIGHT(K6,1)&amp;"_"&amp;L6&amp;"_"&amp;O6&amp;"L-"&amp;LEFT(Q6,1)&amp;"_"&amp;S6</f>
        <v>D1_S02_10L-m_R01</v>
      </c>
      <c r="K6" s="43" t="s">
        <v>81</v>
      </c>
      <c r="L6" s="43" t="s">
        <v>1081</v>
      </c>
      <c r="M6" s="43" t="s">
        <v>184</v>
      </c>
      <c r="N6" s="43" t="s">
        <v>1162</v>
      </c>
      <c r="O6" s="43">
        <v>10</v>
      </c>
      <c r="P6" s="43">
        <v>5.0000000000000604</v>
      </c>
      <c r="Q6" s="43" t="s">
        <v>1163</v>
      </c>
      <c r="R6" s="43" t="s">
        <v>1084</v>
      </c>
      <c r="S6" s="250" t="s">
        <v>1085</v>
      </c>
      <c r="T6" s="250"/>
      <c r="U6" s="117"/>
      <c r="V6" s="251" t="s">
        <v>1505</v>
      </c>
      <c r="W6" s="252" t="s">
        <v>1506</v>
      </c>
      <c r="X6" s="4" t="s">
        <v>1507</v>
      </c>
      <c r="Y6" s="4" t="s">
        <v>1508</v>
      </c>
      <c r="Z6" s="4" t="s">
        <v>1509</v>
      </c>
      <c r="AA6" s="229" t="s">
        <v>1510</v>
      </c>
      <c r="AB6" s="229">
        <v>53045526</v>
      </c>
      <c r="AC6" s="253" t="s">
        <v>1511</v>
      </c>
      <c r="AD6" s="229" t="s">
        <v>1512</v>
      </c>
      <c r="AE6" s="229">
        <v>74.22</v>
      </c>
      <c r="AF6" s="229">
        <v>33.56</v>
      </c>
      <c r="AG6" s="229">
        <v>53045526</v>
      </c>
      <c r="AH6" s="229">
        <v>16.670000000000002</v>
      </c>
      <c r="AI6" s="229">
        <v>14.66</v>
      </c>
      <c r="AJ6" s="229">
        <v>32.729999999999997</v>
      </c>
      <c r="AK6" s="229">
        <v>19.29</v>
      </c>
      <c r="AL6" s="229">
        <v>19.350000000000001</v>
      </c>
      <c r="AM6" s="229">
        <v>0.01</v>
      </c>
      <c r="AN6" s="229">
        <v>49.35</v>
      </c>
      <c r="AO6" s="229">
        <v>68.03</v>
      </c>
      <c r="AP6" s="229">
        <v>53015820</v>
      </c>
      <c r="AQ6" s="229">
        <v>52960017</v>
      </c>
    </row>
    <row r="7" spans="1:43" ht="14.4">
      <c r="A7" s="4">
        <v>2</v>
      </c>
      <c r="B7" s="4" t="s">
        <v>190</v>
      </c>
      <c r="C7" s="4" t="s">
        <v>1513</v>
      </c>
      <c r="D7" s="4" t="s">
        <v>1514</v>
      </c>
      <c r="E7" s="246" t="s">
        <v>1500</v>
      </c>
      <c r="F7" s="44" t="s">
        <v>1515</v>
      </c>
      <c r="G7" s="247" t="s">
        <v>1516</v>
      </c>
      <c r="H7" s="248" t="s">
        <v>1517</v>
      </c>
      <c r="I7" s="248" t="s">
        <v>1504</v>
      </c>
      <c r="J7" s="249" t="str">
        <f t="shared" si="1"/>
        <v>D1_S02_10L-m_R02</v>
      </c>
      <c r="K7" s="43" t="s">
        <v>81</v>
      </c>
      <c r="L7" s="43" t="s">
        <v>1081</v>
      </c>
      <c r="M7" s="43" t="s">
        <v>184</v>
      </c>
      <c r="N7" s="43" t="s">
        <v>1162</v>
      </c>
      <c r="O7" s="43">
        <v>10</v>
      </c>
      <c r="P7" s="43">
        <v>6.9999999999999796</v>
      </c>
      <c r="Q7" s="43" t="s">
        <v>1163</v>
      </c>
      <c r="R7" s="43" t="s">
        <v>1084</v>
      </c>
      <c r="S7" s="250" t="s">
        <v>1091</v>
      </c>
      <c r="T7" s="250"/>
      <c r="U7" s="117"/>
      <c r="V7" s="251" t="s">
        <v>1518</v>
      </c>
      <c r="W7" s="252" t="s">
        <v>1506</v>
      </c>
      <c r="X7" s="4" t="s">
        <v>1519</v>
      </c>
      <c r="Y7" s="4" t="s">
        <v>1508</v>
      </c>
      <c r="Z7" s="4" t="s">
        <v>1509</v>
      </c>
      <c r="AA7" s="229" t="s">
        <v>1510</v>
      </c>
      <c r="AB7" s="229">
        <v>53037251</v>
      </c>
      <c r="AC7" s="253" t="s">
        <v>1511</v>
      </c>
      <c r="AD7" s="229" t="s">
        <v>1512</v>
      </c>
      <c r="AE7" s="229">
        <v>73.739999999999995</v>
      </c>
      <c r="AF7" s="229">
        <v>33.43</v>
      </c>
      <c r="AG7" s="229">
        <v>53037251</v>
      </c>
      <c r="AH7" s="229">
        <v>16.670000000000002</v>
      </c>
      <c r="AI7" s="229">
        <v>14.66</v>
      </c>
      <c r="AJ7" s="229">
        <v>21.05</v>
      </c>
      <c r="AK7" s="229">
        <v>12</v>
      </c>
      <c r="AL7" s="229">
        <v>12.2</v>
      </c>
      <c r="AM7" s="229">
        <v>0</v>
      </c>
      <c r="AN7" s="229">
        <v>47.38</v>
      </c>
      <c r="AO7" s="229">
        <v>66.209999999999994</v>
      </c>
      <c r="AP7" s="229">
        <v>53007518</v>
      </c>
      <c r="AQ7" s="229">
        <v>52958124</v>
      </c>
    </row>
    <row r="8" spans="1:43" ht="14.4">
      <c r="A8" s="4">
        <v>3</v>
      </c>
      <c r="B8" s="4" t="s">
        <v>195</v>
      </c>
      <c r="C8" s="4" t="s">
        <v>1520</v>
      </c>
      <c r="D8" s="4" t="s">
        <v>1521</v>
      </c>
      <c r="E8" s="246" t="s">
        <v>1500</v>
      </c>
      <c r="F8" s="44" t="s">
        <v>1522</v>
      </c>
      <c r="G8" s="247" t="s">
        <v>1523</v>
      </c>
      <c r="H8" s="248" t="s">
        <v>1524</v>
      </c>
      <c r="I8" s="248" t="s">
        <v>1504</v>
      </c>
      <c r="J8" s="249" t="str">
        <f t="shared" si="1"/>
        <v>D1_S02_10L-m_R03</v>
      </c>
      <c r="K8" s="43" t="s">
        <v>81</v>
      </c>
      <c r="L8" s="43" t="s">
        <v>1081</v>
      </c>
      <c r="M8" s="43" t="s">
        <v>184</v>
      </c>
      <c r="N8" s="43" t="s">
        <v>1162</v>
      </c>
      <c r="O8" s="43">
        <v>10</v>
      </c>
      <c r="P8" s="43">
        <v>5.9999999999999796</v>
      </c>
      <c r="Q8" s="43" t="s">
        <v>1163</v>
      </c>
      <c r="R8" s="43" t="s">
        <v>1084</v>
      </c>
      <c r="S8" s="250" t="s">
        <v>1095</v>
      </c>
      <c r="T8" s="250"/>
      <c r="U8" s="117"/>
      <c r="V8" s="251" t="s">
        <v>1525</v>
      </c>
      <c r="W8" s="252" t="s">
        <v>1506</v>
      </c>
      <c r="X8" s="4" t="s">
        <v>1526</v>
      </c>
      <c r="Y8" s="4" t="s">
        <v>1508</v>
      </c>
      <c r="Z8" s="4" t="s">
        <v>1509</v>
      </c>
      <c r="AA8" s="229" t="s">
        <v>1510</v>
      </c>
      <c r="AB8" s="229">
        <v>77338442</v>
      </c>
      <c r="AC8" s="253" t="s">
        <v>1511</v>
      </c>
      <c r="AD8" s="229" t="s">
        <v>1512</v>
      </c>
      <c r="AE8" s="229">
        <v>80.37</v>
      </c>
      <c r="AF8" s="229">
        <v>35.15</v>
      </c>
      <c r="AG8" s="229">
        <v>77338442</v>
      </c>
      <c r="AH8" s="229">
        <v>16.670000000000002</v>
      </c>
      <c r="AI8" s="229">
        <v>21.8</v>
      </c>
      <c r="AJ8" s="229">
        <v>14.56</v>
      </c>
      <c r="AK8" s="229">
        <v>9.16</v>
      </c>
      <c r="AL8" s="229">
        <v>8.76</v>
      </c>
      <c r="AM8" s="229">
        <v>0</v>
      </c>
      <c r="AN8" s="229">
        <v>30.79</v>
      </c>
      <c r="AO8" s="229">
        <v>59.64</v>
      </c>
      <c r="AP8" s="229">
        <v>77308408</v>
      </c>
      <c r="AQ8" s="229">
        <v>77264557</v>
      </c>
    </row>
    <row r="9" spans="1:43" ht="14.4">
      <c r="A9" s="4">
        <v>4</v>
      </c>
      <c r="B9" s="4" t="s">
        <v>111</v>
      </c>
      <c r="C9" s="4" t="s">
        <v>1527</v>
      </c>
      <c r="D9" s="4" t="s">
        <v>1528</v>
      </c>
      <c r="E9" s="246" t="s">
        <v>1500</v>
      </c>
      <c r="F9" s="44" t="s">
        <v>1529</v>
      </c>
      <c r="G9" s="247" t="s">
        <v>1530</v>
      </c>
      <c r="H9" s="248" t="s">
        <v>1531</v>
      </c>
      <c r="I9" s="248" t="s">
        <v>1504</v>
      </c>
      <c r="J9" s="249" t="str">
        <f t="shared" si="1"/>
        <v>D1_S02_10L-s_R01</v>
      </c>
      <c r="K9" s="43" t="s">
        <v>81</v>
      </c>
      <c r="L9" s="43" t="s">
        <v>1081</v>
      </c>
      <c r="M9" s="43" t="s">
        <v>115</v>
      </c>
      <c r="N9" s="43" t="s">
        <v>1099</v>
      </c>
      <c r="O9" s="43">
        <v>10</v>
      </c>
      <c r="P9" s="43">
        <v>58</v>
      </c>
      <c r="Q9" s="43" t="s">
        <v>1083</v>
      </c>
      <c r="R9" s="43" t="s">
        <v>1084</v>
      </c>
      <c r="S9" s="250" t="s">
        <v>1085</v>
      </c>
      <c r="T9" s="250"/>
      <c r="U9" s="117"/>
      <c r="V9" s="251" t="s">
        <v>1532</v>
      </c>
      <c r="W9" s="252" t="s">
        <v>1506</v>
      </c>
      <c r="X9" s="4" t="s">
        <v>1533</v>
      </c>
      <c r="Y9" s="4" t="s">
        <v>1508</v>
      </c>
      <c r="Z9" s="4" t="s">
        <v>1509</v>
      </c>
      <c r="AA9" s="229" t="s">
        <v>1510</v>
      </c>
      <c r="AB9" s="229">
        <v>62620125</v>
      </c>
      <c r="AC9" s="253" t="s">
        <v>1511</v>
      </c>
      <c r="AD9" s="229" t="s">
        <v>1512</v>
      </c>
      <c r="AE9" s="229">
        <v>77.27</v>
      </c>
      <c r="AF9" s="229">
        <v>34.39</v>
      </c>
      <c r="AG9" s="229">
        <v>62620125</v>
      </c>
      <c r="AH9" s="229">
        <v>16.670000000000002</v>
      </c>
      <c r="AI9" s="229">
        <v>17.46</v>
      </c>
      <c r="AJ9" s="229">
        <v>16.71</v>
      </c>
      <c r="AK9" s="229">
        <v>11.04</v>
      </c>
      <c r="AL9" s="229">
        <v>12.4</v>
      </c>
      <c r="AM9" s="229">
        <v>0</v>
      </c>
      <c r="AN9" s="229">
        <v>45.18</v>
      </c>
      <c r="AO9" s="229">
        <v>62.46</v>
      </c>
      <c r="AP9" s="229">
        <v>62609781</v>
      </c>
      <c r="AQ9" s="229">
        <v>62556828</v>
      </c>
    </row>
    <row r="10" spans="1:43" ht="14.4">
      <c r="A10" s="4">
        <v>5</v>
      </c>
      <c r="B10" s="4" t="s">
        <v>136</v>
      </c>
      <c r="C10" s="4" t="s">
        <v>1534</v>
      </c>
      <c r="D10" s="4" t="s">
        <v>1535</v>
      </c>
      <c r="E10" s="246" t="s">
        <v>1500</v>
      </c>
      <c r="F10" s="44" t="s">
        <v>1536</v>
      </c>
      <c r="G10" s="247" t="s">
        <v>1537</v>
      </c>
      <c r="H10" s="248" t="s">
        <v>1538</v>
      </c>
      <c r="I10" s="248" t="s">
        <v>1504</v>
      </c>
      <c r="J10" s="249" t="str">
        <f t="shared" si="1"/>
        <v>D1_S02_10L-s_R02</v>
      </c>
      <c r="K10" s="43" t="s">
        <v>81</v>
      </c>
      <c r="L10" s="43" t="s">
        <v>1081</v>
      </c>
      <c r="M10" s="43" t="s">
        <v>115</v>
      </c>
      <c r="N10" s="43" t="s">
        <v>1099</v>
      </c>
      <c r="O10" s="43">
        <v>10</v>
      </c>
      <c r="P10" s="43">
        <v>58.000000000000099</v>
      </c>
      <c r="Q10" s="43" t="s">
        <v>1083</v>
      </c>
      <c r="R10" s="43" t="s">
        <v>1084</v>
      </c>
      <c r="S10" s="250" t="s">
        <v>1091</v>
      </c>
      <c r="T10" s="250"/>
      <c r="U10" s="117"/>
      <c r="V10" s="251" t="s">
        <v>1539</v>
      </c>
      <c r="W10" s="252" t="s">
        <v>1506</v>
      </c>
      <c r="X10" s="4" t="s">
        <v>1540</v>
      </c>
      <c r="Y10" s="4" t="s">
        <v>1508</v>
      </c>
      <c r="Z10" s="4" t="s">
        <v>1509</v>
      </c>
      <c r="AA10" s="229" t="s">
        <v>1510</v>
      </c>
      <c r="AB10" s="229">
        <v>65165356</v>
      </c>
      <c r="AC10" s="253" t="s">
        <v>1511</v>
      </c>
      <c r="AD10" s="229" t="s">
        <v>1512</v>
      </c>
      <c r="AE10" s="229">
        <v>76.5</v>
      </c>
      <c r="AF10" s="229">
        <v>34.18</v>
      </c>
      <c r="AG10" s="229">
        <v>65165356</v>
      </c>
      <c r="AH10" s="229">
        <v>16.670000000000002</v>
      </c>
      <c r="AI10" s="229">
        <v>18.010000000000002</v>
      </c>
      <c r="AJ10" s="229">
        <v>37.36</v>
      </c>
      <c r="AK10" s="229">
        <v>25.09</v>
      </c>
      <c r="AL10" s="229">
        <v>26.28</v>
      </c>
      <c r="AM10" s="229">
        <v>0.01</v>
      </c>
      <c r="AN10" s="229">
        <v>47.98</v>
      </c>
      <c r="AO10" s="229">
        <v>64.87</v>
      </c>
      <c r="AP10" s="229">
        <v>65128384</v>
      </c>
      <c r="AQ10" s="229">
        <v>65040586</v>
      </c>
    </row>
    <row r="11" spans="1:43" ht="14.4">
      <c r="A11" s="4">
        <v>6</v>
      </c>
      <c r="B11" s="4" t="s">
        <v>158</v>
      </c>
      <c r="C11" s="4" t="s">
        <v>1541</v>
      </c>
      <c r="D11" s="4" t="s">
        <v>1542</v>
      </c>
      <c r="E11" s="246" t="s">
        <v>1500</v>
      </c>
      <c r="F11" s="44" t="s">
        <v>1543</v>
      </c>
      <c r="G11" s="247" t="s">
        <v>1544</v>
      </c>
      <c r="H11" s="248" t="s">
        <v>1545</v>
      </c>
      <c r="I11" s="248" t="s">
        <v>1504</v>
      </c>
      <c r="J11" s="249" t="str">
        <f t="shared" si="1"/>
        <v>D1_S02_10L-s_R03</v>
      </c>
      <c r="K11" s="43" t="s">
        <v>81</v>
      </c>
      <c r="L11" s="43" t="s">
        <v>1081</v>
      </c>
      <c r="M11" s="43" t="s">
        <v>115</v>
      </c>
      <c r="N11" s="43" t="s">
        <v>1099</v>
      </c>
      <c r="O11" s="43">
        <v>10</v>
      </c>
      <c r="P11" s="43">
        <v>54.000000000000099</v>
      </c>
      <c r="Q11" s="43" t="s">
        <v>1083</v>
      </c>
      <c r="R11" s="43" t="s">
        <v>1084</v>
      </c>
      <c r="S11" s="250" t="s">
        <v>1095</v>
      </c>
      <c r="T11" s="250"/>
      <c r="U11" s="117"/>
      <c r="V11" s="251" t="s">
        <v>1546</v>
      </c>
      <c r="W11" s="252" t="s">
        <v>1506</v>
      </c>
      <c r="X11" s="4" t="s">
        <v>1547</v>
      </c>
      <c r="Y11" s="4" t="s">
        <v>1508</v>
      </c>
      <c r="Z11" s="4" t="s">
        <v>1509</v>
      </c>
      <c r="AA11" s="229" t="s">
        <v>1510</v>
      </c>
      <c r="AB11" s="229">
        <v>64317957</v>
      </c>
      <c r="AC11" s="253" t="s">
        <v>1511</v>
      </c>
      <c r="AD11" s="229" t="s">
        <v>1512</v>
      </c>
      <c r="AE11" s="229">
        <v>75.08</v>
      </c>
      <c r="AF11" s="229">
        <v>33.799999999999997</v>
      </c>
      <c r="AG11" s="229">
        <v>64317957</v>
      </c>
      <c r="AH11" s="229">
        <v>16.670000000000002</v>
      </c>
      <c r="AI11" s="229">
        <v>17.78</v>
      </c>
      <c r="AJ11" s="229">
        <v>27.95</v>
      </c>
      <c r="AK11" s="229">
        <v>16.899999999999999</v>
      </c>
      <c r="AL11" s="229">
        <v>18.07</v>
      </c>
      <c r="AM11" s="229">
        <v>0</v>
      </c>
      <c r="AN11" s="229">
        <v>46.95</v>
      </c>
      <c r="AO11" s="229">
        <v>65.95</v>
      </c>
      <c r="AP11" s="229">
        <v>64281707</v>
      </c>
      <c r="AQ11" s="229">
        <v>64224521</v>
      </c>
    </row>
    <row r="12" spans="1:43" ht="14.4">
      <c r="A12" s="4">
        <v>7</v>
      </c>
      <c r="B12" s="4" t="s">
        <v>77</v>
      </c>
      <c r="C12" s="4" t="s">
        <v>1548</v>
      </c>
      <c r="D12" s="4" t="s">
        <v>1549</v>
      </c>
      <c r="E12" s="246" t="s">
        <v>1500</v>
      </c>
      <c r="F12" s="44" t="s">
        <v>1550</v>
      </c>
      <c r="G12" s="247" t="s">
        <v>1551</v>
      </c>
      <c r="H12" s="248" t="s">
        <v>1552</v>
      </c>
      <c r="I12" s="248" t="s">
        <v>1504</v>
      </c>
      <c r="J12" s="249" t="str">
        <f t="shared" si="1"/>
        <v>D1_S02_1L-s_R01</v>
      </c>
      <c r="K12" s="43" t="s">
        <v>81</v>
      </c>
      <c r="L12" s="43" t="s">
        <v>1081</v>
      </c>
      <c r="M12" s="43" t="s">
        <v>86</v>
      </c>
      <c r="N12" s="43" t="s">
        <v>1082</v>
      </c>
      <c r="O12" s="43">
        <v>1</v>
      </c>
      <c r="P12" s="43">
        <v>14.000000000000099</v>
      </c>
      <c r="Q12" s="43" t="s">
        <v>1083</v>
      </c>
      <c r="R12" s="43" t="s">
        <v>1084</v>
      </c>
      <c r="S12" s="250" t="s">
        <v>1085</v>
      </c>
      <c r="T12" s="250"/>
      <c r="U12" s="117"/>
      <c r="V12" s="251" t="s">
        <v>1553</v>
      </c>
      <c r="W12" s="252" t="s">
        <v>1506</v>
      </c>
      <c r="X12" s="4" t="s">
        <v>1554</v>
      </c>
      <c r="Y12" s="4" t="s">
        <v>1508</v>
      </c>
      <c r="Z12" s="4" t="s">
        <v>1509</v>
      </c>
      <c r="AA12" s="229" t="s">
        <v>1510</v>
      </c>
      <c r="AB12" s="229">
        <v>53285418</v>
      </c>
      <c r="AC12" s="253" t="s">
        <v>1511</v>
      </c>
      <c r="AD12" s="229" t="s">
        <v>1512</v>
      </c>
      <c r="AE12" s="229">
        <v>77.98</v>
      </c>
      <c r="AF12" s="229">
        <v>34.57</v>
      </c>
      <c r="AG12" s="229">
        <v>53285418</v>
      </c>
      <c r="AH12" s="229">
        <v>16.670000000000002</v>
      </c>
      <c r="AI12" s="229">
        <v>14.85</v>
      </c>
      <c r="AJ12" s="229">
        <v>17.72</v>
      </c>
      <c r="AK12" s="229">
        <v>11.96</v>
      </c>
      <c r="AL12" s="229">
        <v>12.17</v>
      </c>
      <c r="AM12" s="229">
        <v>0</v>
      </c>
      <c r="AN12" s="229">
        <v>47.01</v>
      </c>
      <c r="AO12" s="229">
        <v>62.82</v>
      </c>
      <c r="AP12" s="229">
        <v>53276793</v>
      </c>
      <c r="AQ12" s="229">
        <v>53228571</v>
      </c>
    </row>
    <row r="13" spans="1:43" ht="14.4">
      <c r="A13" s="4">
        <v>8</v>
      </c>
      <c r="B13" s="4" t="s">
        <v>99</v>
      </c>
      <c r="C13" s="4" t="s">
        <v>1555</v>
      </c>
      <c r="D13" s="4" t="s">
        <v>1556</v>
      </c>
      <c r="E13" s="246" t="s">
        <v>1500</v>
      </c>
      <c r="F13" s="44" t="s">
        <v>1557</v>
      </c>
      <c r="G13" s="247" t="s">
        <v>1558</v>
      </c>
      <c r="H13" s="248" t="s">
        <v>1559</v>
      </c>
      <c r="I13" s="248" t="s">
        <v>1504</v>
      </c>
      <c r="J13" s="249" t="str">
        <f t="shared" si="1"/>
        <v>D1_S02_1L-s_R02</v>
      </c>
      <c r="K13" s="43" t="s">
        <v>81</v>
      </c>
      <c r="L13" s="43" t="s">
        <v>1081</v>
      </c>
      <c r="M13" s="43" t="s">
        <v>86</v>
      </c>
      <c r="N13" s="43" t="s">
        <v>1082</v>
      </c>
      <c r="O13" s="43">
        <v>1</v>
      </c>
      <c r="P13" s="43">
        <v>14.000000000000099</v>
      </c>
      <c r="Q13" s="43" t="s">
        <v>1083</v>
      </c>
      <c r="R13" s="43" t="s">
        <v>1084</v>
      </c>
      <c r="S13" s="250" t="s">
        <v>1091</v>
      </c>
      <c r="T13" s="250"/>
      <c r="U13" s="117"/>
      <c r="V13" s="251" t="s">
        <v>1560</v>
      </c>
      <c r="W13" s="252" t="s">
        <v>1506</v>
      </c>
      <c r="X13" s="4" t="s">
        <v>1561</v>
      </c>
      <c r="Y13" s="4" t="s">
        <v>1508</v>
      </c>
      <c r="Z13" s="4" t="s">
        <v>1509</v>
      </c>
      <c r="AA13" s="229" t="s">
        <v>1510</v>
      </c>
      <c r="AB13" s="229">
        <v>57222780</v>
      </c>
      <c r="AC13" s="253" t="s">
        <v>1511</v>
      </c>
      <c r="AD13" s="229" t="s">
        <v>1512</v>
      </c>
      <c r="AE13" s="229">
        <v>77.5</v>
      </c>
      <c r="AF13" s="229">
        <v>34.450000000000003</v>
      </c>
      <c r="AG13" s="229">
        <v>57222780</v>
      </c>
      <c r="AH13" s="229">
        <v>16.670000000000002</v>
      </c>
      <c r="AI13" s="229">
        <v>15.95</v>
      </c>
      <c r="AJ13" s="229">
        <v>15.51</v>
      </c>
      <c r="AK13" s="229">
        <v>10.38</v>
      </c>
      <c r="AL13" s="229">
        <v>10.28</v>
      </c>
      <c r="AM13" s="229">
        <v>0</v>
      </c>
      <c r="AN13" s="229">
        <v>43.16</v>
      </c>
      <c r="AO13" s="229">
        <v>60.97</v>
      </c>
      <c r="AP13" s="229">
        <v>57213325</v>
      </c>
      <c r="AQ13" s="229">
        <v>57155613</v>
      </c>
    </row>
    <row r="14" spans="1:43" ht="14.4">
      <c r="A14" s="4">
        <v>9</v>
      </c>
      <c r="B14" s="4" t="s">
        <v>105</v>
      </c>
      <c r="C14" s="4" t="s">
        <v>1562</v>
      </c>
      <c r="D14" s="4" t="s">
        <v>1563</v>
      </c>
      <c r="E14" s="246" t="s">
        <v>1500</v>
      </c>
      <c r="F14" s="44" t="s">
        <v>1564</v>
      </c>
      <c r="G14" s="247" t="s">
        <v>1565</v>
      </c>
      <c r="H14" s="248" t="s">
        <v>1566</v>
      </c>
      <c r="I14" s="248" t="s">
        <v>1504</v>
      </c>
      <c r="J14" s="249" t="str">
        <f t="shared" si="1"/>
        <v>D1_S02_1L-s_R03</v>
      </c>
      <c r="K14" s="43" t="s">
        <v>81</v>
      </c>
      <c r="L14" s="43" t="s">
        <v>1081</v>
      </c>
      <c r="M14" s="43" t="s">
        <v>86</v>
      </c>
      <c r="N14" s="43" t="s">
        <v>1082</v>
      </c>
      <c r="O14" s="43">
        <v>1</v>
      </c>
      <c r="P14" s="43">
        <v>14.000000000000099</v>
      </c>
      <c r="Q14" s="43" t="s">
        <v>1083</v>
      </c>
      <c r="R14" s="43" t="s">
        <v>1084</v>
      </c>
      <c r="S14" s="250" t="s">
        <v>1095</v>
      </c>
      <c r="T14" s="250"/>
      <c r="U14" s="117"/>
      <c r="V14" s="251" t="s">
        <v>1567</v>
      </c>
      <c r="W14" s="252" t="s">
        <v>1506</v>
      </c>
      <c r="X14" s="4" t="s">
        <v>1568</v>
      </c>
      <c r="Y14" s="4" t="s">
        <v>1508</v>
      </c>
      <c r="Z14" s="4" t="s">
        <v>1509</v>
      </c>
      <c r="AA14" s="229" t="s">
        <v>1510</v>
      </c>
      <c r="AB14" s="229">
        <v>51280978</v>
      </c>
      <c r="AC14" s="253" t="s">
        <v>1511</v>
      </c>
      <c r="AD14" s="229" t="s">
        <v>1512</v>
      </c>
      <c r="AE14" s="229">
        <v>76.510000000000005</v>
      </c>
      <c r="AF14" s="229">
        <v>34.18</v>
      </c>
      <c r="AG14" s="229">
        <v>51280978</v>
      </c>
      <c r="AH14" s="229">
        <v>16.670000000000002</v>
      </c>
      <c r="AI14" s="229">
        <v>14.3</v>
      </c>
      <c r="AJ14" s="229">
        <v>15.33</v>
      </c>
      <c r="AK14" s="229">
        <v>9.83</v>
      </c>
      <c r="AL14" s="229">
        <v>9.9700000000000006</v>
      </c>
      <c r="AM14" s="229">
        <v>0.01</v>
      </c>
      <c r="AN14" s="229">
        <v>46.7</v>
      </c>
      <c r="AO14" s="229">
        <v>63.21</v>
      </c>
      <c r="AP14" s="229">
        <v>51272451</v>
      </c>
      <c r="AQ14" s="229">
        <v>51217703</v>
      </c>
    </row>
    <row r="15" spans="1:43" ht="14.4">
      <c r="A15" s="4">
        <v>10</v>
      </c>
      <c r="B15" s="4" t="s">
        <v>119</v>
      </c>
      <c r="C15" s="4" t="s">
        <v>1569</v>
      </c>
      <c r="D15" s="4" t="s">
        <v>1570</v>
      </c>
      <c r="E15" s="246" t="s">
        <v>1500</v>
      </c>
      <c r="F15" s="44" t="s">
        <v>1571</v>
      </c>
      <c r="G15" s="247" t="s">
        <v>1572</v>
      </c>
      <c r="H15" s="248" t="s">
        <v>1573</v>
      </c>
      <c r="I15" s="248" t="s">
        <v>1504</v>
      </c>
      <c r="J15" s="249" t="str">
        <f t="shared" si="1"/>
        <v>D1_S02_2.5L-s_R01.1</v>
      </c>
      <c r="K15" s="43" t="s">
        <v>81</v>
      </c>
      <c r="L15" s="43" t="s">
        <v>1081</v>
      </c>
      <c r="M15" s="43" t="s">
        <v>115</v>
      </c>
      <c r="N15" s="43" t="s">
        <v>1104</v>
      </c>
      <c r="O15" s="43">
        <v>2.5</v>
      </c>
      <c r="P15" s="43">
        <v>58</v>
      </c>
      <c r="Q15" s="43" t="s">
        <v>1083</v>
      </c>
      <c r="R15" s="43" t="s">
        <v>1084</v>
      </c>
      <c r="S15" s="250" t="s">
        <v>1105</v>
      </c>
      <c r="T15" s="250"/>
      <c r="U15" s="117"/>
      <c r="V15" s="251" t="s">
        <v>1574</v>
      </c>
      <c r="W15" s="252" t="s">
        <v>1506</v>
      </c>
      <c r="X15" s="4" t="s">
        <v>1575</v>
      </c>
      <c r="Y15" s="4" t="s">
        <v>1508</v>
      </c>
      <c r="Z15" s="4" t="s">
        <v>1509</v>
      </c>
      <c r="AA15" s="229" t="s">
        <v>1510</v>
      </c>
      <c r="AB15" s="229">
        <v>52783620</v>
      </c>
      <c r="AC15" s="253" t="s">
        <v>1511</v>
      </c>
      <c r="AD15" s="229" t="s">
        <v>1512</v>
      </c>
      <c r="AE15" s="229">
        <v>75.08</v>
      </c>
      <c r="AF15" s="229">
        <v>33.799999999999997</v>
      </c>
      <c r="AG15" s="229">
        <v>52783620</v>
      </c>
      <c r="AH15" s="229">
        <v>16.670000000000002</v>
      </c>
      <c r="AI15" s="229">
        <v>14.71</v>
      </c>
      <c r="AJ15" s="229">
        <v>26.97</v>
      </c>
      <c r="AK15" s="229">
        <v>15.55</v>
      </c>
      <c r="AL15" s="229">
        <v>16.329999999999998</v>
      </c>
      <c r="AM15" s="229">
        <v>0.01</v>
      </c>
      <c r="AN15" s="229">
        <v>45.75</v>
      </c>
      <c r="AO15" s="229">
        <v>64</v>
      </c>
      <c r="AP15" s="229">
        <v>52775077</v>
      </c>
      <c r="AQ15" s="229">
        <v>52707603</v>
      </c>
    </row>
    <row r="16" spans="1:43" ht="14.4">
      <c r="A16" s="4">
        <v>11</v>
      </c>
      <c r="B16" s="4" t="s">
        <v>124</v>
      </c>
      <c r="C16" s="4" t="s">
        <v>1576</v>
      </c>
      <c r="D16" s="4" t="s">
        <v>1577</v>
      </c>
      <c r="E16" s="246" t="s">
        <v>1500</v>
      </c>
      <c r="F16" s="44" t="s">
        <v>1578</v>
      </c>
      <c r="G16" s="247" t="s">
        <v>1579</v>
      </c>
      <c r="H16" s="248" t="s">
        <v>1580</v>
      </c>
      <c r="I16" s="248" t="s">
        <v>1504</v>
      </c>
      <c r="J16" s="249" t="str">
        <f t="shared" si="1"/>
        <v>D1_S02_2.5L-s_R01.2</v>
      </c>
      <c r="K16" s="43" t="s">
        <v>81</v>
      </c>
      <c r="L16" s="43" t="s">
        <v>1081</v>
      </c>
      <c r="M16" s="43" t="s">
        <v>115</v>
      </c>
      <c r="N16" s="43" t="s">
        <v>1104</v>
      </c>
      <c r="O16" s="43">
        <v>2.5</v>
      </c>
      <c r="P16" s="43">
        <v>58</v>
      </c>
      <c r="Q16" s="43" t="s">
        <v>1083</v>
      </c>
      <c r="R16" s="43" t="s">
        <v>1084</v>
      </c>
      <c r="S16" s="250" t="s">
        <v>1109</v>
      </c>
      <c r="T16" s="250"/>
      <c r="U16" s="117"/>
      <c r="V16" s="251" t="s">
        <v>1581</v>
      </c>
      <c r="W16" s="252" t="s">
        <v>1506</v>
      </c>
      <c r="X16" s="4" t="s">
        <v>1582</v>
      </c>
      <c r="Y16" s="4" t="s">
        <v>1508</v>
      </c>
      <c r="Z16" s="4" t="s">
        <v>1509</v>
      </c>
      <c r="AA16" s="229" t="s">
        <v>1510</v>
      </c>
      <c r="AB16" s="229">
        <v>63354597</v>
      </c>
      <c r="AC16" s="253" t="s">
        <v>1511</v>
      </c>
      <c r="AD16" s="229" t="s">
        <v>1512</v>
      </c>
      <c r="AE16" s="229">
        <v>76.84</v>
      </c>
      <c r="AF16" s="229">
        <v>34.29</v>
      </c>
      <c r="AG16" s="229">
        <v>63354597</v>
      </c>
      <c r="AH16" s="229">
        <v>16.670000000000002</v>
      </c>
      <c r="AI16" s="229">
        <v>17.66</v>
      </c>
      <c r="AJ16" s="229">
        <v>21.95</v>
      </c>
      <c r="AK16" s="229">
        <v>13.9</v>
      </c>
      <c r="AL16" s="229">
        <v>14.29</v>
      </c>
      <c r="AM16" s="229">
        <v>0.01</v>
      </c>
      <c r="AN16" s="229">
        <v>43.67</v>
      </c>
      <c r="AO16" s="229">
        <v>62.35</v>
      </c>
      <c r="AP16" s="229">
        <v>63344112</v>
      </c>
      <c r="AQ16" s="229">
        <v>63291816</v>
      </c>
    </row>
    <row r="17" spans="1:43" ht="14.4">
      <c r="A17" s="4">
        <v>12</v>
      </c>
      <c r="B17" s="4" t="s">
        <v>128</v>
      </c>
      <c r="C17" s="4" t="s">
        <v>1583</v>
      </c>
      <c r="D17" s="4" t="s">
        <v>1584</v>
      </c>
      <c r="E17" s="246" t="s">
        <v>1500</v>
      </c>
      <c r="F17" s="44" t="s">
        <v>1585</v>
      </c>
      <c r="G17" s="247" t="s">
        <v>1586</v>
      </c>
      <c r="H17" s="248" t="s">
        <v>1587</v>
      </c>
      <c r="I17" s="248" t="s">
        <v>1504</v>
      </c>
      <c r="J17" s="249" t="str">
        <f t="shared" si="1"/>
        <v>D1_S02_2.5L-s_R01.3</v>
      </c>
      <c r="K17" s="43" t="s">
        <v>81</v>
      </c>
      <c r="L17" s="43" t="s">
        <v>1081</v>
      </c>
      <c r="M17" s="43" t="s">
        <v>115</v>
      </c>
      <c r="N17" s="43" t="s">
        <v>1104</v>
      </c>
      <c r="O17" s="43">
        <v>2.5</v>
      </c>
      <c r="P17" s="43">
        <v>58</v>
      </c>
      <c r="Q17" s="43" t="s">
        <v>1083</v>
      </c>
      <c r="R17" s="43" t="s">
        <v>1084</v>
      </c>
      <c r="S17" s="250" t="s">
        <v>1113</v>
      </c>
      <c r="T17" s="250"/>
      <c r="U17" s="117"/>
      <c r="V17" s="251" t="s">
        <v>1588</v>
      </c>
      <c r="W17" s="252" t="s">
        <v>1506</v>
      </c>
      <c r="X17" s="4" t="s">
        <v>1589</v>
      </c>
      <c r="Y17" s="4" t="s">
        <v>1508</v>
      </c>
      <c r="Z17" s="4" t="s">
        <v>1509</v>
      </c>
      <c r="AA17" s="229" t="s">
        <v>1510</v>
      </c>
      <c r="AB17" s="229">
        <v>44454850</v>
      </c>
      <c r="AC17" s="253" t="s">
        <v>1511</v>
      </c>
      <c r="AD17" s="229" t="s">
        <v>1512</v>
      </c>
      <c r="AE17" s="229">
        <v>76.010000000000005</v>
      </c>
      <c r="AF17" s="229">
        <v>34.04</v>
      </c>
      <c r="AG17" s="229">
        <v>44454850</v>
      </c>
      <c r="AH17" s="229">
        <v>16.670000000000002</v>
      </c>
      <c r="AI17" s="229">
        <v>12.29</v>
      </c>
      <c r="AJ17" s="229">
        <v>29.95</v>
      </c>
      <c r="AK17" s="229">
        <v>19.579999999999998</v>
      </c>
      <c r="AL17" s="229">
        <v>20.95</v>
      </c>
      <c r="AM17" s="229">
        <v>0.02</v>
      </c>
      <c r="AN17" s="229">
        <v>49.9</v>
      </c>
      <c r="AO17" s="229">
        <v>66.13</v>
      </c>
      <c r="AP17" s="229">
        <v>44429701</v>
      </c>
      <c r="AQ17" s="229">
        <v>44374052</v>
      </c>
    </row>
    <row r="18" spans="1:43" ht="14.4">
      <c r="A18" s="4">
        <v>13</v>
      </c>
      <c r="B18" s="4" t="s">
        <v>132</v>
      </c>
      <c r="C18" s="4" t="s">
        <v>1590</v>
      </c>
      <c r="D18" s="4" t="s">
        <v>1591</v>
      </c>
      <c r="E18" s="246" t="s">
        <v>1500</v>
      </c>
      <c r="F18" s="44" t="s">
        <v>1592</v>
      </c>
      <c r="G18" s="247" t="s">
        <v>1593</v>
      </c>
      <c r="H18" s="248" t="s">
        <v>1594</v>
      </c>
      <c r="I18" s="248" t="s">
        <v>1504</v>
      </c>
      <c r="J18" s="249" t="str">
        <f t="shared" si="1"/>
        <v>D1_S02_2.5L-s_R01.4</v>
      </c>
      <c r="K18" s="43" t="s">
        <v>81</v>
      </c>
      <c r="L18" s="43" t="s">
        <v>1081</v>
      </c>
      <c r="M18" s="43" t="s">
        <v>115</v>
      </c>
      <c r="N18" s="43" t="s">
        <v>1104</v>
      </c>
      <c r="O18" s="43">
        <v>2.5</v>
      </c>
      <c r="P18" s="43">
        <v>58</v>
      </c>
      <c r="Q18" s="43" t="s">
        <v>1083</v>
      </c>
      <c r="R18" s="43" t="s">
        <v>1084</v>
      </c>
      <c r="S18" s="250" t="s">
        <v>1117</v>
      </c>
      <c r="T18" s="250"/>
      <c r="U18" s="117"/>
      <c r="V18" s="251" t="s">
        <v>1595</v>
      </c>
      <c r="W18" s="252" t="s">
        <v>1506</v>
      </c>
      <c r="X18" s="4" t="s">
        <v>1596</v>
      </c>
      <c r="Y18" s="4" t="s">
        <v>1508</v>
      </c>
      <c r="Z18" s="4" t="s">
        <v>1509</v>
      </c>
      <c r="AA18" s="229" t="s">
        <v>1510</v>
      </c>
      <c r="AB18" s="229">
        <v>61958256</v>
      </c>
      <c r="AC18" s="253" t="s">
        <v>1511</v>
      </c>
      <c r="AD18" s="229" t="s">
        <v>1512</v>
      </c>
      <c r="AE18" s="229">
        <v>75.16</v>
      </c>
      <c r="AF18" s="229">
        <v>33.83</v>
      </c>
      <c r="AG18" s="229">
        <v>61958256</v>
      </c>
      <c r="AH18" s="229">
        <v>16.670000000000002</v>
      </c>
      <c r="AI18" s="229">
        <v>17.13</v>
      </c>
      <c r="AJ18" s="229">
        <v>25.69</v>
      </c>
      <c r="AK18" s="229">
        <v>15.41</v>
      </c>
      <c r="AL18" s="229">
        <v>15.77</v>
      </c>
      <c r="AM18" s="229">
        <v>0.01</v>
      </c>
      <c r="AN18" s="229">
        <v>44.99</v>
      </c>
      <c r="AO18" s="229">
        <v>65.06</v>
      </c>
      <c r="AP18" s="229">
        <v>61923045</v>
      </c>
      <c r="AQ18" s="229">
        <v>61854633</v>
      </c>
    </row>
    <row r="19" spans="1:43" ht="14.4">
      <c r="A19" s="4">
        <v>14</v>
      </c>
      <c r="B19" s="4" t="s">
        <v>374</v>
      </c>
      <c r="C19" s="4" t="s">
        <v>1597</v>
      </c>
      <c r="D19" s="4" t="s">
        <v>1598</v>
      </c>
      <c r="E19" s="246" t="s">
        <v>1500</v>
      </c>
      <c r="F19" s="44" t="s">
        <v>1599</v>
      </c>
      <c r="G19" s="247" t="s">
        <v>1600</v>
      </c>
      <c r="H19" s="248" t="s">
        <v>1601</v>
      </c>
      <c r="I19" s="248" t="s">
        <v>1504</v>
      </c>
      <c r="J19" s="249" t="str">
        <f t="shared" si="1"/>
        <v>D1_S023_100L-m_R01</v>
      </c>
      <c r="K19" s="43" t="s">
        <v>81</v>
      </c>
      <c r="L19" s="43" t="s">
        <v>1174</v>
      </c>
      <c r="M19" s="43" t="s">
        <v>274</v>
      </c>
      <c r="N19" s="43" t="s">
        <v>1196</v>
      </c>
      <c r="O19" s="43">
        <v>100</v>
      </c>
      <c r="P19" s="43">
        <v>140</v>
      </c>
      <c r="Q19" s="43" t="s">
        <v>1163</v>
      </c>
      <c r="R19" s="43" t="s">
        <v>1208</v>
      </c>
      <c r="S19" s="250" t="s">
        <v>1085</v>
      </c>
      <c r="T19" s="250"/>
      <c r="U19" s="117"/>
      <c r="V19" s="251" t="s">
        <v>1602</v>
      </c>
      <c r="W19" s="252" t="s">
        <v>1506</v>
      </c>
      <c r="X19" s="4" t="s">
        <v>1603</v>
      </c>
      <c r="Y19" s="4" t="s">
        <v>1508</v>
      </c>
      <c r="Z19" s="4" t="s">
        <v>1509</v>
      </c>
      <c r="AA19" s="229" t="s">
        <v>1510</v>
      </c>
      <c r="AB19" s="229">
        <v>62157238</v>
      </c>
      <c r="AC19" s="253" t="s">
        <v>1511</v>
      </c>
      <c r="AD19" s="229" t="s">
        <v>1512</v>
      </c>
      <c r="AE19" s="229">
        <v>79.78</v>
      </c>
      <c r="AF19" s="229">
        <v>34.97</v>
      </c>
      <c r="AG19" s="229">
        <v>62157238</v>
      </c>
      <c r="AH19" s="229">
        <v>16.670000000000002</v>
      </c>
      <c r="AI19" s="229">
        <v>17.100000000000001</v>
      </c>
      <c r="AJ19" s="229">
        <v>21.05</v>
      </c>
      <c r="AK19" s="229">
        <v>12.6</v>
      </c>
      <c r="AL19" s="229">
        <v>13.03</v>
      </c>
      <c r="AM19" s="229">
        <v>0</v>
      </c>
      <c r="AN19" s="229">
        <v>30.4</v>
      </c>
      <c r="AO19" s="229">
        <v>59.2</v>
      </c>
      <c r="AP19" s="229">
        <v>62135075</v>
      </c>
      <c r="AQ19" s="229">
        <v>62079818</v>
      </c>
    </row>
    <row r="20" spans="1:43" ht="14.4">
      <c r="A20" s="4">
        <v>15</v>
      </c>
      <c r="B20" s="4" t="s">
        <v>309</v>
      </c>
      <c r="C20" s="4" t="s">
        <v>1604</v>
      </c>
      <c r="D20" s="4" t="s">
        <v>1605</v>
      </c>
      <c r="E20" s="246" t="s">
        <v>1500</v>
      </c>
      <c r="F20" s="44" t="s">
        <v>1606</v>
      </c>
      <c r="G20" s="247" t="s">
        <v>1607</v>
      </c>
      <c r="H20" s="248" t="s">
        <v>1608</v>
      </c>
      <c r="I20" s="248" t="s">
        <v>1504</v>
      </c>
      <c r="J20" s="249" t="str">
        <f t="shared" si="1"/>
        <v>D1_S023_100L-m_R02</v>
      </c>
      <c r="K20" s="43" t="s">
        <v>81</v>
      </c>
      <c r="L20" s="43" t="s">
        <v>1174</v>
      </c>
      <c r="M20" s="43" t="s">
        <v>274</v>
      </c>
      <c r="N20" s="43" t="s">
        <v>1196</v>
      </c>
      <c r="O20" s="43">
        <v>100</v>
      </c>
      <c r="P20" s="43">
        <v>152</v>
      </c>
      <c r="Q20" s="43" t="s">
        <v>1163</v>
      </c>
      <c r="R20" s="43" t="s">
        <v>1197</v>
      </c>
      <c r="S20" s="250" t="s">
        <v>1091</v>
      </c>
      <c r="T20" s="250"/>
      <c r="U20" s="117"/>
      <c r="V20" s="251" t="s">
        <v>1609</v>
      </c>
      <c r="W20" s="252" t="s">
        <v>1506</v>
      </c>
      <c r="X20" s="4" t="s">
        <v>1610</v>
      </c>
      <c r="Y20" s="4" t="s">
        <v>1508</v>
      </c>
      <c r="Z20" s="4" t="s">
        <v>1509</v>
      </c>
      <c r="AA20" s="229" t="s">
        <v>1510</v>
      </c>
      <c r="AB20" s="229">
        <v>65732965</v>
      </c>
      <c r="AC20" s="253" t="s">
        <v>1511</v>
      </c>
      <c r="AD20" s="229" t="s">
        <v>1512</v>
      </c>
      <c r="AE20" s="229">
        <v>81.150000000000006</v>
      </c>
      <c r="AF20" s="229">
        <v>35.39</v>
      </c>
      <c r="AG20" s="229">
        <v>65732965</v>
      </c>
      <c r="AH20" s="229">
        <v>16.670000000000002</v>
      </c>
      <c r="AI20" s="229">
        <v>18.22</v>
      </c>
      <c r="AJ20" s="229">
        <v>14.78</v>
      </c>
      <c r="AK20" s="229">
        <v>10.27</v>
      </c>
      <c r="AL20" s="229">
        <v>9.34</v>
      </c>
      <c r="AM20" s="229">
        <v>0</v>
      </c>
      <c r="AN20" s="229">
        <v>30.83</v>
      </c>
      <c r="AO20" s="229">
        <v>56.8</v>
      </c>
      <c r="AP20" s="229">
        <v>65710829</v>
      </c>
      <c r="AQ20" s="229">
        <v>65671402</v>
      </c>
    </row>
    <row r="21" spans="1:43" ht="15.75" customHeight="1">
      <c r="A21" s="4">
        <v>16</v>
      </c>
      <c r="B21" s="4" t="s">
        <v>380</v>
      </c>
      <c r="C21" s="4" t="s">
        <v>1611</v>
      </c>
      <c r="D21" s="4" t="s">
        <v>1612</v>
      </c>
      <c r="E21" s="246" t="s">
        <v>1500</v>
      </c>
      <c r="F21" s="44" t="s">
        <v>1613</v>
      </c>
      <c r="G21" s="247" t="s">
        <v>1614</v>
      </c>
      <c r="H21" s="248" t="s">
        <v>1615</v>
      </c>
      <c r="I21" s="248" t="s">
        <v>1504</v>
      </c>
      <c r="J21" s="249" t="str">
        <f t="shared" si="1"/>
        <v>D1_S023_100L-m_R02</v>
      </c>
      <c r="K21" s="43" t="s">
        <v>81</v>
      </c>
      <c r="L21" s="43" t="s">
        <v>1174</v>
      </c>
      <c r="M21" s="43" t="s">
        <v>274</v>
      </c>
      <c r="N21" s="43" t="s">
        <v>1196</v>
      </c>
      <c r="O21" s="43">
        <v>100</v>
      </c>
      <c r="P21" s="43">
        <v>132</v>
      </c>
      <c r="Q21" s="43" t="s">
        <v>1163</v>
      </c>
      <c r="R21" s="43" t="s">
        <v>1208</v>
      </c>
      <c r="S21" s="250" t="s">
        <v>1091</v>
      </c>
      <c r="T21" s="250"/>
      <c r="U21" s="117"/>
      <c r="V21" s="251" t="s">
        <v>1616</v>
      </c>
      <c r="W21" s="252" t="s">
        <v>1506</v>
      </c>
      <c r="X21" s="4" t="s">
        <v>1617</v>
      </c>
      <c r="Y21" s="4" t="s">
        <v>1508</v>
      </c>
      <c r="Z21" s="4" t="s">
        <v>1509</v>
      </c>
      <c r="AA21" s="229" t="s">
        <v>1510</v>
      </c>
      <c r="AB21" s="229">
        <v>65999920</v>
      </c>
      <c r="AC21" s="253" t="s">
        <v>1511</v>
      </c>
      <c r="AD21" s="229" t="s">
        <v>1512</v>
      </c>
      <c r="AE21" s="229">
        <v>80.38</v>
      </c>
      <c r="AF21" s="229">
        <v>35.14</v>
      </c>
      <c r="AG21" s="229">
        <v>65999920</v>
      </c>
      <c r="AH21" s="229">
        <v>16.670000000000002</v>
      </c>
      <c r="AI21" s="229">
        <v>18.16</v>
      </c>
      <c r="AJ21" s="229">
        <v>21.13</v>
      </c>
      <c r="AK21" s="229">
        <v>13.08</v>
      </c>
      <c r="AL21" s="229">
        <v>13.16</v>
      </c>
      <c r="AM21" s="229">
        <v>0</v>
      </c>
      <c r="AN21" s="229">
        <v>28.46</v>
      </c>
      <c r="AO21" s="229">
        <v>58.84</v>
      </c>
      <c r="AP21" s="229">
        <v>65978112</v>
      </c>
      <c r="AQ21" s="229">
        <v>65948147</v>
      </c>
    </row>
    <row r="22" spans="1:43" ht="15.75" customHeight="1">
      <c r="A22" s="4">
        <v>17</v>
      </c>
      <c r="B22" s="4" t="s">
        <v>385</v>
      </c>
      <c r="C22" s="4" t="s">
        <v>1618</v>
      </c>
      <c r="D22" s="4" t="s">
        <v>1619</v>
      </c>
      <c r="E22" s="246" t="s">
        <v>1500</v>
      </c>
      <c r="F22" s="44" t="s">
        <v>1620</v>
      </c>
      <c r="G22" s="247" t="s">
        <v>1621</v>
      </c>
      <c r="H22" s="248" t="s">
        <v>1622</v>
      </c>
      <c r="I22" s="248" t="s">
        <v>1504</v>
      </c>
      <c r="J22" s="249" t="str">
        <f t="shared" si="1"/>
        <v>D1_S023_100L-m_R03</v>
      </c>
      <c r="K22" s="43" t="s">
        <v>81</v>
      </c>
      <c r="L22" s="43" t="s">
        <v>1174</v>
      </c>
      <c r="M22" s="43" t="s">
        <v>274</v>
      </c>
      <c r="N22" s="43" t="s">
        <v>1196</v>
      </c>
      <c r="O22" s="43">
        <v>100</v>
      </c>
      <c r="P22" s="43">
        <v>285</v>
      </c>
      <c r="Q22" s="43" t="s">
        <v>1163</v>
      </c>
      <c r="R22" s="43" t="s">
        <v>1208</v>
      </c>
      <c r="S22" s="250" t="s">
        <v>1095</v>
      </c>
      <c r="T22" s="250"/>
      <c r="U22" s="117"/>
      <c r="V22" s="251" t="s">
        <v>1623</v>
      </c>
      <c r="W22" s="252" t="s">
        <v>1506</v>
      </c>
      <c r="X22" s="4" t="s">
        <v>1624</v>
      </c>
      <c r="Y22" s="4" t="s">
        <v>1508</v>
      </c>
      <c r="Z22" s="4" t="s">
        <v>1509</v>
      </c>
      <c r="AA22" s="229" t="s">
        <v>1510</v>
      </c>
      <c r="AB22" s="229">
        <v>62779493</v>
      </c>
      <c r="AC22" s="253" t="s">
        <v>1511</v>
      </c>
      <c r="AD22" s="229" t="s">
        <v>1512</v>
      </c>
      <c r="AE22" s="229">
        <v>75.180000000000007</v>
      </c>
      <c r="AF22" s="229">
        <v>33.869999999999997</v>
      </c>
      <c r="AG22" s="229">
        <v>62779493</v>
      </c>
      <c r="AH22" s="229">
        <v>16.670000000000002</v>
      </c>
      <c r="AI22" s="229">
        <v>17.77</v>
      </c>
      <c r="AJ22" s="229">
        <v>16.84</v>
      </c>
      <c r="AK22" s="229">
        <v>10.95</v>
      </c>
      <c r="AL22" s="229">
        <v>10.86</v>
      </c>
      <c r="AM22" s="229">
        <v>0</v>
      </c>
      <c r="AN22" s="229">
        <v>46.24</v>
      </c>
      <c r="AO22" s="229">
        <v>61.45</v>
      </c>
      <c r="AP22" s="229">
        <v>62763478</v>
      </c>
      <c r="AQ22" s="229">
        <v>62730239</v>
      </c>
    </row>
    <row r="23" spans="1:43" ht="15.75" customHeight="1">
      <c r="A23" s="4">
        <v>18</v>
      </c>
      <c r="B23" s="4" t="s">
        <v>201</v>
      </c>
      <c r="C23" s="4" t="s">
        <v>1625</v>
      </c>
      <c r="D23" s="4" t="s">
        <v>1626</v>
      </c>
      <c r="E23" s="246" t="s">
        <v>1500</v>
      </c>
      <c r="F23" s="44" t="s">
        <v>1627</v>
      </c>
      <c r="G23" s="247" t="s">
        <v>1628</v>
      </c>
      <c r="H23" s="248" t="s">
        <v>1629</v>
      </c>
      <c r="I23" s="248" t="s">
        <v>1504</v>
      </c>
      <c r="J23" s="249" t="str">
        <f t="shared" si="1"/>
        <v>D1_S023_10L-m_R01</v>
      </c>
      <c r="K23" s="43" t="s">
        <v>81</v>
      </c>
      <c r="L23" s="43" t="s">
        <v>1174</v>
      </c>
      <c r="M23" s="43" t="s">
        <v>205</v>
      </c>
      <c r="N23" s="43" t="s">
        <v>1162</v>
      </c>
      <c r="O23" s="43">
        <v>10</v>
      </c>
      <c r="P23" s="43">
        <v>4.9999999999999796</v>
      </c>
      <c r="Q23" s="43" t="s">
        <v>1163</v>
      </c>
      <c r="R23" s="43" t="s">
        <v>1175</v>
      </c>
      <c r="S23" s="250" t="s">
        <v>1085</v>
      </c>
      <c r="T23" s="250"/>
      <c r="U23" s="117"/>
      <c r="V23" s="251" t="s">
        <v>1630</v>
      </c>
      <c r="W23" s="252" t="s">
        <v>1506</v>
      </c>
      <c r="X23" s="4" t="s">
        <v>1631</v>
      </c>
      <c r="Y23" s="4" t="s">
        <v>1508</v>
      </c>
      <c r="Z23" s="4" t="s">
        <v>1509</v>
      </c>
      <c r="AA23" s="229" t="s">
        <v>1510</v>
      </c>
      <c r="AB23" s="229">
        <v>62351151</v>
      </c>
      <c r="AC23" s="253" t="s">
        <v>1511</v>
      </c>
      <c r="AD23" s="229" t="s">
        <v>1512</v>
      </c>
      <c r="AE23" s="229">
        <v>79.930000000000007</v>
      </c>
      <c r="AF23" s="229">
        <v>35.04</v>
      </c>
      <c r="AG23" s="229">
        <v>62351151</v>
      </c>
      <c r="AH23" s="229">
        <v>16.670000000000002</v>
      </c>
      <c r="AI23" s="229">
        <v>17.57</v>
      </c>
      <c r="AJ23" s="229">
        <v>13.96</v>
      </c>
      <c r="AK23" s="229">
        <v>8.33</v>
      </c>
      <c r="AL23" s="229">
        <v>7.98</v>
      </c>
      <c r="AM23" s="229">
        <v>0</v>
      </c>
      <c r="AN23" s="229">
        <v>28.85</v>
      </c>
      <c r="AO23" s="229">
        <v>59.3</v>
      </c>
      <c r="AP23" s="229">
        <v>62326369</v>
      </c>
      <c r="AQ23" s="229">
        <v>62248568</v>
      </c>
    </row>
    <row r="24" spans="1:43" ht="15.75" customHeight="1">
      <c r="A24" s="4">
        <v>19</v>
      </c>
      <c r="B24" s="4" t="s">
        <v>210</v>
      </c>
      <c r="C24" s="4" t="s">
        <v>1632</v>
      </c>
      <c r="D24" s="4" t="s">
        <v>1633</v>
      </c>
      <c r="E24" s="246" t="s">
        <v>1500</v>
      </c>
      <c r="F24" s="44" t="s">
        <v>1634</v>
      </c>
      <c r="G24" s="247" t="s">
        <v>1635</v>
      </c>
      <c r="H24" s="248" t="s">
        <v>1636</v>
      </c>
      <c r="I24" s="248" t="s">
        <v>1504</v>
      </c>
      <c r="J24" s="249" t="str">
        <f t="shared" si="1"/>
        <v>D1_S023_10L-m_R02</v>
      </c>
      <c r="K24" s="43" t="s">
        <v>81</v>
      </c>
      <c r="L24" s="43" t="s">
        <v>1174</v>
      </c>
      <c r="M24" s="43" t="s">
        <v>205</v>
      </c>
      <c r="N24" s="43" t="s">
        <v>1162</v>
      </c>
      <c r="O24" s="43">
        <v>10</v>
      </c>
      <c r="P24" s="43">
        <v>6.9999999999999796</v>
      </c>
      <c r="Q24" s="43" t="s">
        <v>1163</v>
      </c>
      <c r="R24" s="43" t="s">
        <v>1175</v>
      </c>
      <c r="S24" s="250" t="s">
        <v>1091</v>
      </c>
      <c r="T24" s="250"/>
      <c r="U24" s="117"/>
      <c r="V24" s="251" t="s">
        <v>1637</v>
      </c>
      <c r="W24" s="252" t="s">
        <v>1506</v>
      </c>
      <c r="X24" s="4" t="s">
        <v>1638</v>
      </c>
      <c r="Y24" s="4" t="s">
        <v>1508</v>
      </c>
      <c r="Z24" s="4" t="s">
        <v>1509</v>
      </c>
      <c r="AA24" s="229" t="s">
        <v>1510</v>
      </c>
      <c r="AB24" s="229">
        <v>45107289</v>
      </c>
      <c r="AC24" s="253" t="s">
        <v>1511</v>
      </c>
      <c r="AD24" s="229" t="s">
        <v>1512</v>
      </c>
      <c r="AE24" s="229">
        <v>80.709999999999994</v>
      </c>
      <c r="AF24" s="229">
        <v>35.24</v>
      </c>
      <c r="AG24" s="229">
        <v>45107289</v>
      </c>
      <c r="AH24" s="229">
        <v>16.670000000000002</v>
      </c>
      <c r="AI24" s="229">
        <v>12.71</v>
      </c>
      <c r="AJ24" s="229">
        <v>36.53</v>
      </c>
      <c r="AK24" s="229">
        <v>23.19</v>
      </c>
      <c r="AL24" s="229">
        <v>24.35</v>
      </c>
      <c r="AM24" s="229">
        <v>0.01</v>
      </c>
      <c r="AN24" s="229">
        <v>34.590000000000003</v>
      </c>
      <c r="AO24" s="229">
        <v>61.48</v>
      </c>
      <c r="AP24" s="229">
        <v>45089682</v>
      </c>
      <c r="AQ24" s="229">
        <v>45048186</v>
      </c>
    </row>
    <row r="25" spans="1:43" ht="15.75" customHeight="1">
      <c r="A25" s="4">
        <v>20</v>
      </c>
      <c r="B25" s="4" t="s">
        <v>216</v>
      </c>
      <c r="C25" s="4" t="s">
        <v>1639</v>
      </c>
      <c r="D25" s="4" t="s">
        <v>1640</v>
      </c>
      <c r="E25" s="246" t="s">
        <v>1500</v>
      </c>
      <c r="F25" s="44" t="s">
        <v>1641</v>
      </c>
      <c r="G25" s="247" t="s">
        <v>1642</v>
      </c>
      <c r="H25" s="248" t="s">
        <v>1643</v>
      </c>
      <c r="I25" s="248" t="s">
        <v>1504</v>
      </c>
      <c r="J25" s="249" t="str">
        <f t="shared" si="1"/>
        <v>D1_S023_10L-m_R03</v>
      </c>
      <c r="K25" s="43" t="s">
        <v>81</v>
      </c>
      <c r="L25" s="43" t="s">
        <v>1174</v>
      </c>
      <c r="M25" s="43" t="s">
        <v>205</v>
      </c>
      <c r="N25" s="43" t="s">
        <v>1162</v>
      </c>
      <c r="O25" s="43">
        <v>10</v>
      </c>
      <c r="P25" s="43">
        <v>5.9999999999999796</v>
      </c>
      <c r="Q25" s="43" t="s">
        <v>1163</v>
      </c>
      <c r="R25" s="43" t="s">
        <v>1175</v>
      </c>
      <c r="S25" s="250" t="s">
        <v>1095</v>
      </c>
      <c r="T25" s="250"/>
      <c r="U25" s="117"/>
      <c r="V25" s="251" t="s">
        <v>1644</v>
      </c>
      <c r="W25" s="252" t="s">
        <v>1506</v>
      </c>
      <c r="X25" s="4" t="s">
        <v>1645</v>
      </c>
      <c r="Y25" s="4" t="s">
        <v>1508</v>
      </c>
      <c r="Z25" s="4" t="s">
        <v>1509</v>
      </c>
      <c r="AA25" s="229" t="s">
        <v>1510</v>
      </c>
      <c r="AB25" s="229">
        <v>52029104</v>
      </c>
      <c r="AC25" s="253" t="s">
        <v>1511</v>
      </c>
      <c r="AD25" s="229" t="s">
        <v>1512</v>
      </c>
      <c r="AE25" s="229">
        <v>78.790000000000006</v>
      </c>
      <c r="AF25" s="229">
        <v>34.71</v>
      </c>
      <c r="AG25" s="229">
        <v>52029104</v>
      </c>
      <c r="AH25" s="229">
        <v>16.670000000000002</v>
      </c>
      <c r="AI25" s="229">
        <v>14.66</v>
      </c>
      <c r="AJ25" s="229">
        <v>23.61</v>
      </c>
      <c r="AK25" s="229">
        <v>13.46</v>
      </c>
      <c r="AL25" s="229">
        <v>14.07</v>
      </c>
      <c r="AM25" s="229">
        <v>0</v>
      </c>
      <c r="AN25" s="229">
        <v>34.11</v>
      </c>
      <c r="AO25" s="229">
        <v>62.63</v>
      </c>
      <c r="AP25" s="229">
        <v>52008757</v>
      </c>
      <c r="AQ25" s="229">
        <v>51964626</v>
      </c>
    </row>
    <row r="26" spans="1:43" ht="15.75" customHeight="1">
      <c r="A26" s="4">
        <v>21</v>
      </c>
      <c r="B26" s="4" t="s">
        <v>371</v>
      </c>
      <c r="C26" s="4" t="s">
        <v>1646</v>
      </c>
      <c r="D26" s="4" t="s">
        <v>1647</v>
      </c>
      <c r="E26" s="246" t="s">
        <v>1500</v>
      </c>
      <c r="F26" s="44" t="s">
        <v>1648</v>
      </c>
      <c r="G26" s="247" t="s">
        <v>1649</v>
      </c>
      <c r="H26" s="248" t="s">
        <v>1650</v>
      </c>
      <c r="I26" s="248" t="s">
        <v>1504</v>
      </c>
      <c r="J26" s="249" t="str">
        <f t="shared" si="1"/>
        <v>D1_S023_496L-m_R00</v>
      </c>
      <c r="K26" s="43" t="s">
        <v>81</v>
      </c>
      <c r="L26" s="43" t="s">
        <v>1174</v>
      </c>
      <c r="M26" s="43" t="s">
        <v>274</v>
      </c>
      <c r="N26" s="43" t="s">
        <v>1247</v>
      </c>
      <c r="O26" s="43">
        <v>496</v>
      </c>
      <c r="P26" s="43">
        <v>445</v>
      </c>
      <c r="Q26" s="43" t="s">
        <v>1163</v>
      </c>
      <c r="R26" s="43" t="s">
        <v>1208</v>
      </c>
      <c r="S26" s="250" t="s">
        <v>1209</v>
      </c>
      <c r="T26" s="250"/>
      <c r="U26" s="117"/>
      <c r="V26" s="251" t="s">
        <v>1651</v>
      </c>
      <c r="W26" s="252" t="s">
        <v>1506</v>
      </c>
      <c r="X26" s="4" t="s">
        <v>1652</v>
      </c>
      <c r="Y26" s="4" t="s">
        <v>1508</v>
      </c>
      <c r="Z26" s="4" t="s">
        <v>1509</v>
      </c>
      <c r="AA26" s="229" t="s">
        <v>1653</v>
      </c>
      <c r="AB26" s="229">
        <v>66233645</v>
      </c>
      <c r="AC26" s="253" t="s">
        <v>1511</v>
      </c>
      <c r="AD26" s="229" t="s">
        <v>1512</v>
      </c>
      <c r="AE26" s="229">
        <v>80.27</v>
      </c>
      <c r="AF26" s="229">
        <v>35.11</v>
      </c>
      <c r="AG26" s="229">
        <v>66233645</v>
      </c>
      <c r="AH26" s="229">
        <v>16.670000000000002</v>
      </c>
      <c r="AI26" s="229">
        <v>18.22</v>
      </c>
      <c r="AJ26" s="229">
        <v>24.94</v>
      </c>
      <c r="AK26" s="229">
        <v>15.07</v>
      </c>
      <c r="AL26" s="229">
        <v>15.6</v>
      </c>
      <c r="AM26" s="229">
        <v>0</v>
      </c>
      <c r="AN26" s="229">
        <v>28.33</v>
      </c>
      <c r="AO26" s="229">
        <v>59.27</v>
      </c>
      <c r="AP26" s="229">
        <v>66212780</v>
      </c>
      <c r="AQ26" s="229">
        <v>66198747</v>
      </c>
    </row>
    <row r="27" spans="1:43" ht="15.75" customHeight="1">
      <c r="A27" s="4">
        <v>22</v>
      </c>
      <c r="B27" s="4" t="s">
        <v>303</v>
      </c>
      <c r="C27" s="4" t="s">
        <v>1654</v>
      </c>
      <c r="D27" s="4" t="s">
        <v>1655</v>
      </c>
      <c r="E27" s="246" t="s">
        <v>1500</v>
      </c>
      <c r="F27" s="44" t="s">
        <v>1656</v>
      </c>
      <c r="G27" s="247" t="s">
        <v>1657</v>
      </c>
      <c r="H27" s="248" t="s">
        <v>1658</v>
      </c>
      <c r="I27" s="248" t="s">
        <v>1504</v>
      </c>
      <c r="J27" s="249" t="str">
        <f t="shared" si="1"/>
        <v>D1_S023_60L-m_R01</v>
      </c>
      <c r="K27" s="43" t="s">
        <v>81</v>
      </c>
      <c r="L27" s="43" t="s">
        <v>1174</v>
      </c>
      <c r="M27" s="43" t="s">
        <v>274</v>
      </c>
      <c r="N27" s="43" t="s">
        <v>1196</v>
      </c>
      <c r="O27" s="43">
        <v>60</v>
      </c>
      <c r="P27" s="43">
        <v>225</v>
      </c>
      <c r="Q27" s="43" t="s">
        <v>1163</v>
      </c>
      <c r="R27" s="43" t="s">
        <v>1197</v>
      </c>
      <c r="S27" s="250" t="s">
        <v>1085</v>
      </c>
      <c r="T27" s="250"/>
      <c r="U27" s="117"/>
      <c r="V27" s="251" t="s">
        <v>1659</v>
      </c>
      <c r="W27" s="252" t="s">
        <v>1506</v>
      </c>
      <c r="X27" s="4" t="s">
        <v>1660</v>
      </c>
      <c r="Y27" s="4" t="s">
        <v>1508</v>
      </c>
      <c r="Z27" s="4" t="s">
        <v>1509</v>
      </c>
      <c r="AA27" s="229" t="s">
        <v>1510</v>
      </c>
      <c r="AB27" s="229">
        <v>67061677</v>
      </c>
      <c r="AC27" s="253" t="s">
        <v>1511</v>
      </c>
      <c r="AD27" s="229" t="s">
        <v>1512</v>
      </c>
      <c r="AE27" s="229">
        <v>76.77</v>
      </c>
      <c r="AF27" s="229">
        <v>34.24</v>
      </c>
      <c r="AG27" s="229">
        <v>67061677</v>
      </c>
      <c r="AH27" s="229">
        <v>16.670000000000002</v>
      </c>
      <c r="AI27" s="229">
        <v>18.96</v>
      </c>
      <c r="AJ27" s="229">
        <v>11.11</v>
      </c>
      <c r="AK27" s="229">
        <v>5.97</v>
      </c>
      <c r="AL27" s="229">
        <v>5.28</v>
      </c>
      <c r="AM27" s="229">
        <v>0.01</v>
      </c>
      <c r="AN27" s="229">
        <v>36.68</v>
      </c>
      <c r="AO27" s="229">
        <v>63.88</v>
      </c>
      <c r="AP27" s="229">
        <v>67026221</v>
      </c>
      <c r="AQ27" s="229">
        <v>66972004</v>
      </c>
    </row>
    <row r="28" spans="1:43" ht="15.75" customHeight="1">
      <c r="A28" s="4">
        <v>23</v>
      </c>
      <c r="B28" s="4" t="s">
        <v>315</v>
      </c>
      <c r="C28" s="4" t="s">
        <v>1661</v>
      </c>
      <c r="D28" s="4" t="s">
        <v>1662</v>
      </c>
      <c r="E28" s="246" t="s">
        <v>1500</v>
      </c>
      <c r="F28" s="44" t="s">
        <v>1663</v>
      </c>
      <c r="G28" s="247" t="s">
        <v>1664</v>
      </c>
      <c r="H28" s="248" t="s">
        <v>1665</v>
      </c>
      <c r="I28" s="248" t="s">
        <v>1504</v>
      </c>
      <c r="J28" s="249" t="str">
        <f t="shared" si="1"/>
        <v>D1_S023_60L-m_R03</v>
      </c>
      <c r="K28" s="43" t="s">
        <v>81</v>
      </c>
      <c r="L28" s="43" t="s">
        <v>1174</v>
      </c>
      <c r="M28" s="43" t="s">
        <v>274</v>
      </c>
      <c r="N28" s="43" t="s">
        <v>1196</v>
      </c>
      <c r="O28" s="43">
        <v>60</v>
      </c>
      <c r="P28" s="43">
        <v>167</v>
      </c>
      <c r="Q28" s="43" t="s">
        <v>1163</v>
      </c>
      <c r="R28" s="43" t="s">
        <v>1197</v>
      </c>
      <c r="S28" s="250" t="s">
        <v>1095</v>
      </c>
      <c r="T28" s="250"/>
      <c r="U28" s="117"/>
      <c r="V28" s="251" t="s">
        <v>1666</v>
      </c>
      <c r="W28" s="252" t="s">
        <v>1506</v>
      </c>
      <c r="X28" s="4" t="s">
        <v>1667</v>
      </c>
      <c r="Y28" s="4" t="s">
        <v>1508</v>
      </c>
      <c r="Z28" s="4" t="s">
        <v>1509</v>
      </c>
      <c r="AA28" s="229" t="s">
        <v>1510</v>
      </c>
      <c r="AB28" s="229">
        <v>55476391</v>
      </c>
      <c r="AC28" s="253" t="s">
        <v>1511</v>
      </c>
      <c r="AD28" s="229" t="s">
        <v>1512</v>
      </c>
      <c r="AE28" s="229">
        <v>79.37</v>
      </c>
      <c r="AF28" s="229">
        <v>34.9</v>
      </c>
      <c r="AG28" s="229">
        <v>55476391</v>
      </c>
      <c r="AH28" s="229">
        <v>16.670000000000002</v>
      </c>
      <c r="AI28" s="229">
        <v>15.38</v>
      </c>
      <c r="AJ28" s="229">
        <v>12.63</v>
      </c>
      <c r="AK28" s="229">
        <v>8.0500000000000007</v>
      </c>
      <c r="AL28" s="229">
        <v>7.52</v>
      </c>
      <c r="AM28" s="229">
        <v>0</v>
      </c>
      <c r="AN28" s="229">
        <v>31.44</v>
      </c>
      <c r="AO28" s="229">
        <v>59.15</v>
      </c>
      <c r="AP28" s="229">
        <v>55458400</v>
      </c>
      <c r="AQ28" s="229">
        <v>55422434</v>
      </c>
    </row>
    <row r="29" spans="1:43" ht="15.75" customHeight="1">
      <c r="A29" s="4">
        <v>24</v>
      </c>
      <c r="B29" s="4" t="s">
        <v>271</v>
      </c>
      <c r="C29" s="4" t="s">
        <v>1668</v>
      </c>
      <c r="D29" s="4" t="s">
        <v>1669</v>
      </c>
      <c r="E29" s="4" t="s">
        <v>1670</v>
      </c>
      <c r="F29" s="44" t="s">
        <v>1671</v>
      </c>
      <c r="G29" s="254" t="s">
        <v>1672</v>
      </c>
      <c r="H29" s="4" t="s">
        <v>1673</v>
      </c>
      <c r="I29" s="4" t="s">
        <v>1504</v>
      </c>
      <c r="J29" s="249" t="str">
        <f t="shared" si="1"/>
        <v>D1_S023_716L-m_R00</v>
      </c>
      <c r="K29" s="43" t="s">
        <v>81</v>
      </c>
      <c r="L29" s="43" t="s">
        <v>1174</v>
      </c>
      <c r="M29" s="43" t="s">
        <v>274</v>
      </c>
      <c r="N29" s="43" t="s">
        <v>1207</v>
      </c>
      <c r="O29" s="43">
        <v>716</v>
      </c>
      <c r="P29" s="43">
        <v>174.75</v>
      </c>
      <c r="Q29" s="43" t="s">
        <v>1163</v>
      </c>
      <c r="R29" s="43" t="s">
        <v>1208</v>
      </c>
      <c r="S29" s="43" t="s">
        <v>1209</v>
      </c>
      <c r="T29" s="255"/>
      <c r="U29" s="255"/>
      <c r="V29" s="251" t="s">
        <v>1456</v>
      </c>
      <c r="W29" s="4"/>
      <c r="X29" s="4" t="s">
        <v>1674</v>
      </c>
      <c r="Y29" s="229" t="s">
        <v>1675</v>
      </c>
      <c r="Z29" s="4" t="s">
        <v>1509</v>
      </c>
      <c r="AB29" s="4">
        <v>114349577</v>
      </c>
      <c r="AD29" s="253"/>
      <c r="AQ29" s="4">
        <v>114276187</v>
      </c>
    </row>
    <row r="30" spans="1:43" ht="15.75" customHeight="1">
      <c r="A30" s="4">
        <v>25</v>
      </c>
      <c r="B30" s="4" t="s">
        <v>341</v>
      </c>
      <c r="C30" s="4" t="s">
        <v>1676</v>
      </c>
      <c r="D30" s="4" t="s">
        <v>1677</v>
      </c>
      <c r="E30" s="246" t="s">
        <v>1500</v>
      </c>
      <c r="F30" s="44" t="s">
        <v>1678</v>
      </c>
      <c r="G30" s="247" t="s">
        <v>1679</v>
      </c>
      <c r="H30" s="248" t="s">
        <v>1680</v>
      </c>
      <c r="I30" s="248" t="s">
        <v>1504</v>
      </c>
      <c r="J30" s="249" t="str">
        <f t="shared" si="1"/>
        <v>D1_S20_100L-m_R01</v>
      </c>
      <c r="K30" s="43" t="s">
        <v>81</v>
      </c>
      <c r="L30" s="43" t="s">
        <v>1201</v>
      </c>
      <c r="M30" s="43" t="s">
        <v>259</v>
      </c>
      <c r="N30" s="43" t="s">
        <v>1196</v>
      </c>
      <c r="O30" s="43">
        <v>100</v>
      </c>
      <c r="P30" s="43">
        <v>98</v>
      </c>
      <c r="Q30" s="43" t="s">
        <v>1163</v>
      </c>
      <c r="R30" s="43" t="s">
        <v>1208</v>
      </c>
      <c r="S30" s="250" t="s">
        <v>1085</v>
      </c>
      <c r="T30" s="250"/>
      <c r="U30" s="117"/>
      <c r="V30" s="251" t="s">
        <v>1681</v>
      </c>
      <c r="W30" s="252" t="s">
        <v>1506</v>
      </c>
      <c r="X30" s="4" t="s">
        <v>1682</v>
      </c>
      <c r="Y30" s="4" t="s">
        <v>1508</v>
      </c>
      <c r="Z30" s="4" t="s">
        <v>1509</v>
      </c>
      <c r="AA30" s="229" t="s">
        <v>1510</v>
      </c>
      <c r="AB30" s="229">
        <v>60864385</v>
      </c>
      <c r="AC30" s="253" t="s">
        <v>1511</v>
      </c>
      <c r="AD30" s="229" t="s">
        <v>1512</v>
      </c>
      <c r="AE30" s="229">
        <v>78.36</v>
      </c>
      <c r="AF30" s="229">
        <v>34.58</v>
      </c>
      <c r="AG30" s="229">
        <v>60864385</v>
      </c>
      <c r="AH30" s="229">
        <v>16.670000000000002</v>
      </c>
      <c r="AI30" s="229">
        <v>16.739999999999998</v>
      </c>
      <c r="AJ30" s="229">
        <v>16.579999999999998</v>
      </c>
      <c r="AK30" s="229">
        <v>9.5500000000000007</v>
      </c>
      <c r="AL30" s="229">
        <v>9.25</v>
      </c>
      <c r="AM30" s="229">
        <v>0.01</v>
      </c>
      <c r="AN30" s="229">
        <v>32.85</v>
      </c>
      <c r="AO30" s="229">
        <v>61.01</v>
      </c>
      <c r="AP30" s="229">
        <v>60844033</v>
      </c>
      <c r="AQ30" s="229">
        <v>60804746</v>
      </c>
    </row>
    <row r="31" spans="1:43" ht="15.75" customHeight="1">
      <c r="A31" s="4">
        <v>26</v>
      </c>
      <c r="B31" s="4" t="s">
        <v>291</v>
      </c>
      <c r="C31" s="4" t="s">
        <v>1683</v>
      </c>
      <c r="D31" s="4" t="s">
        <v>1684</v>
      </c>
      <c r="E31" s="246" t="s">
        <v>1500</v>
      </c>
      <c r="F31" s="44" t="s">
        <v>1685</v>
      </c>
      <c r="G31" s="247" t="s">
        <v>1686</v>
      </c>
      <c r="H31" s="248" t="s">
        <v>1687</v>
      </c>
      <c r="I31" s="248" t="s">
        <v>1504</v>
      </c>
      <c r="J31" s="249" t="str">
        <f t="shared" si="1"/>
        <v>D1_S20_100L-m_R02</v>
      </c>
      <c r="K31" s="43" t="s">
        <v>81</v>
      </c>
      <c r="L31" s="43" t="s">
        <v>1201</v>
      </c>
      <c r="M31" s="43" t="s">
        <v>259</v>
      </c>
      <c r="N31" s="43" t="s">
        <v>1196</v>
      </c>
      <c r="O31" s="43">
        <v>100</v>
      </c>
      <c r="P31" s="43">
        <v>152</v>
      </c>
      <c r="Q31" s="43" t="s">
        <v>1163</v>
      </c>
      <c r="R31" s="43" t="s">
        <v>1197</v>
      </c>
      <c r="S31" s="250" t="s">
        <v>1091</v>
      </c>
      <c r="T31" s="250"/>
      <c r="U31" s="117"/>
      <c r="V31" s="251" t="s">
        <v>1688</v>
      </c>
      <c r="W31" s="252" t="s">
        <v>1506</v>
      </c>
      <c r="X31" s="4" t="s">
        <v>1689</v>
      </c>
      <c r="Y31" s="4" t="s">
        <v>1508</v>
      </c>
      <c r="Z31" s="4" t="s">
        <v>1509</v>
      </c>
      <c r="AA31" s="229" t="s">
        <v>1510</v>
      </c>
      <c r="AB31" s="229">
        <v>63902298</v>
      </c>
      <c r="AC31" s="253" t="s">
        <v>1511</v>
      </c>
      <c r="AD31" s="229" t="s">
        <v>1512</v>
      </c>
      <c r="AE31" s="229">
        <v>77.22</v>
      </c>
      <c r="AF31" s="229">
        <v>34.36</v>
      </c>
      <c r="AG31" s="229">
        <v>63902298</v>
      </c>
      <c r="AH31" s="229">
        <v>16.670000000000002</v>
      </c>
      <c r="AI31" s="229">
        <v>18.07</v>
      </c>
      <c r="AJ31" s="229">
        <v>20.87</v>
      </c>
      <c r="AK31" s="229">
        <v>12.46</v>
      </c>
      <c r="AL31" s="229">
        <v>13.05</v>
      </c>
      <c r="AM31" s="229">
        <v>0</v>
      </c>
      <c r="AN31" s="229">
        <v>40.090000000000003</v>
      </c>
      <c r="AO31" s="229">
        <v>64.72</v>
      </c>
      <c r="AP31" s="229">
        <v>63868079</v>
      </c>
      <c r="AQ31" s="229">
        <v>63822755</v>
      </c>
    </row>
    <row r="32" spans="1:43" ht="15.75" customHeight="1">
      <c r="A32" s="4">
        <v>27</v>
      </c>
      <c r="B32" s="4" t="s">
        <v>347</v>
      </c>
      <c r="C32" s="4" t="s">
        <v>1690</v>
      </c>
      <c r="D32" s="4" t="s">
        <v>1691</v>
      </c>
      <c r="E32" s="246" t="s">
        <v>1500</v>
      </c>
      <c r="F32" s="44" t="s">
        <v>1692</v>
      </c>
      <c r="G32" s="247" t="s">
        <v>1693</v>
      </c>
      <c r="H32" s="248" t="s">
        <v>1694</v>
      </c>
      <c r="I32" s="248" t="s">
        <v>1504</v>
      </c>
      <c r="J32" s="249" t="str">
        <f t="shared" si="1"/>
        <v>D1_S20_100L-m_R02</v>
      </c>
      <c r="K32" s="43" t="s">
        <v>81</v>
      </c>
      <c r="L32" s="43" t="s">
        <v>1201</v>
      </c>
      <c r="M32" s="43" t="s">
        <v>259</v>
      </c>
      <c r="N32" s="43" t="s">
        <v>1196</v>
      </c>
      <c r="O32" s="43">
        <v>100</v>
      </c>
      <c r="P32" s="43">
        <v>110</v>
      </c>
      <c r="Q32" s="43" t="s">
        <v>1163</v>
      </c>
      <c r="R32" s="43" t="s">
        <v>1208</v>
      </c>
      <c r="S32" s="250" t="s">
        <v>1091</v>
      </c>
      <c r="T32" s="250"/>
      <c r="U32" s="117"/>
      <c r="V32" s="251" t="s">
        <v>1695</v>
      </c>
      <c r="W32" s="252" t="s">
        <v>1506</v>
      </c>
      <c r="X32" s="4" t="s">
        <v>1696</v>
      </c>
      <c r="Y32" s="4" t="s">
        <v>1508</v>
      </c>
      <c r="Z32" s="4" t="s">
        <v>1509</v>
      </c>
      <c r="AA32" s="229" t="s">
        <v>1510</v>
      </c>
      <c r="AB32" s="229">
        <v>36573050</v>
      </c>
      <c r="AC32" s="253" t="s">
        <v>1511</v>
      </c>
      <c r="AD32" s="229" t="s">
        <v>1512</v>
      </c>
      <c r="AE32" s="229">
        <v>80.34</v>
      </c>
      <c r="AF32" s="229">
        <v>35.11</v>
      </c>
      <c r="AG32" s="229">
        <v>36573050</v>
      </c>
      <c r="AH32" s="229">
        <v>16.670000000000002</v>
      </c>
      <c r="AI32" s="229">
        <v>10.06</v>
      </c>
      <c r="AJ32" s="229">
        <v>24.49</v>
      </c>
      <c r="AK32" s="229">
        <v>16.04</v>
      </c>
      <c r="AL32" s="229">
        <v>16.14</v>
      </c>
      <c r="AM32" s="229">
        <v>0.01</v>
      </c>
      <c r="AN32" s="229">
        <v>43.03</v>
      </c>
      <c r="AO32" s="229">
        <v>65.03</v>
      </c>
      <c r="AP32" s="229">
        <v>36560892</v>
      </c>
      <c r="AQ32" s="229">
        <v>36547167</v>
      </c>
    </row>
    <row r="33" spans="1:43" ht="15.75" customHeight="1">
      <c r="A33" s="4">
        <v>28</v>
      </c>
      <c r="B33" s="4" t="s">
        <v>353</v>
      </c>
      <c r="C33" s="4" t="s">
        <v>1697</v>
      </c>
      <c r="D33" s="4" t="s">
        <v>1698</v>
      </c>
      <c r="E33" s="246" t="s">
        <v>1500</v>
      </c>
      <c r="F33" s="44" t="s">
        <v>1699</v>
      </c>
      <c r="G33" s="247" t="s">
        <v>1700</v>
      </c>
      <c r="H33" s="248" t="s">
        <v>1701</v>
      </c>
      <c r="I33" s="248" t="s">
        <v>1504</v>
      </c>
      <c r="J33" s="249" t="str">
        <f t="shared" si="1"/>
        <v>D1_S20_100L-m_R03</v>
      </c>
      <c r="K33" s="43" t="s">
        <v>81</v>
      </c>
      <c r="L33" s="43" t="s">
        <v>1201</v>
      </c>
      <c r="M33" s="43" t="s">
        <v>259</v>
      </c>
      <c r="N33" s="43" t="s">
        <v>1196</v>
      </c>
      <c r="O33" s="43">
        <v>100</v>
      </c>
      <c r="P33" s="43">
        <v>285</v>
      </c>
      <c r="Q33" s="43" t="s">
        <v>1163</v>
      </c>
      <c r="R33" s="43" t="s">
        <v>1208</v>
      </c>
      <c r="S33" s="250" t="s">
        <v>1095</v>
      </c>
      <c r="T33" s="250"/>
      <c r="U33" s="117"/>
      <c r="V33" s="251" t="s">
        <v>1702</v>
      </c>
      <c r="W33" s="252" t="s">
        <v>1506</v>
      </c>
      <c r="X33" s="4" t="s">
        <v>1703</v>
      </c>
      <c r="Y33" s="4" t="s">
        <v>1508</v>
      </c>
      <c r="Z33" s="4" t="s">
        <v>1509</v>
      </c>
      <c r="AA33" s="229" t="s">
        <v>1510</v>
      </c>
      <c r="AB33" s="229">
        <v>53465611</v>
      </c>
      <c r="AC33" s="253" t="s">
        <v>1511</v>
      </c>
      <c r="AD33" s="229" t="s">
        <v>1512</v>
      </c>
      <c r="AE33" s="229">
        <v>78.959999999999994</v>
      </c>
      <c r="AF33" s="229">
        <v>34.74</v>
      </c>
      <c r="AG33" s="229">
        <v>53465611</v>
      </c>
      <c r="AH33" s="229">
        <v>16.670000000000002</v>
      </c>
      <c r="AI33" s="229">
        <v>14.71</v>
      </c>
      <c r="AJ33" s="229">
        <v>29.5</v>
      </c>
      <c r="AK33" s="229">
        <v>17.64</v>
      </c>
      <c r="AL33" s="229">
        <v>19.149999999999999</v>
      </c>
      <c r="AM33" s="229">
        <v>0.02</v>
      </c>
      <c r="AN33" s="229">
        <v>34.92</v>
      </c>
      <c r="AO33" s="229">
        <v>61.29</v>
      </c>
      <c r="AP33" s="229">
        <v>53447713</v>
      </c>
      <c r="AQ33" s="229">
        <v>53388791</v>
      </c>
    </row>
    <row r="34" spans="1:43" ht="15.75" customHeight="1">
      <c r="A34" s="4">
        <v>29</v>
      </c>
      <c r="B34" s="4" t="s">
        <v>283</v>
      </c>
      <c r="C34" s="4" t="s">
        <v>1704</v>
      </c>
      <c r="D34" s="4" t="s">
        <v>1705</v>
      </c>
      <c r="E34" s="246" t="s">
        <v>1500</v>
      </c>
      <c r="F34" s="44" t="s">
        <v>1706</v>
      </c>
      <c r="G34" s="247" t="s">
        <v>1707</v>
      </c>
      <c r="H34" s="248" t="s">
        <v>1708</v>
      </c>
      <c r="I34" s="248" t="s">
        <v>1504</v>
      </c>
      <c r="J34" s="249" t="str">
        <f t="shared" si="1"/>
        <v>D1_S20_120L-m_R01</v>
      </c>
      <c r="K34" s="43" t="s">
        <v>81</v>
      </c>
      <c r="L34" s="43" t="s">
        <v>1201</v>
      </c>
      <c r="M34" s="43" t="s">
        <v>259</v>
      </c>
      <c r="N34" s="43" t="s">
        <v>1196</v>
      </c>
      <c r="O34" s="43">
        <v>120</v>
      </c>
      <c r="P34" s="43">
        <v>225</v>
      </c>
      <c r="Q34" s="43" t="s">
        <v>1163</v>
      </c>
      <c r="R34" s="43" t="s">
        <v>1197</v>
      </c>
      <c r="S34" s="250" t="s">
        <v>1085</v>
      </c>
      <c r="T34" s="250"/>
      <c r="U34" s="117"/>
      <c r="V34" s="251" t="s">
        <v>1709</v>
      </c>
      <c r="W34" s="252" t="s">
        <v>1506</v>
      </c>
      <c r="X34" s="4" t="s">
        <v>1710</v>
      </c>
      <c r="Y34" s="4" t="s">
        <v>1508</v>
      </c>
      <c r="Z34" s="4" t="s">
        <v>1509</v>
      </c>
      <c r="AA34" s="229" t="s">
        <v>1510</v>
      </c>
      <c r="AB34" s="229">
        <v>49746585</v>
      </c>
      <c r="AC34" s="253" t="s">
        <v>1511</v>
      </c>
      <c r="AD34" s="229" t="s">
        <v>1512</v>
      </c>
      <c r="AE34" s="229">
        <v>76.09</v>
      </c>
      <c r="AF34" s="229">
        <v>34.04</v>
      </c>
      <c r="AG34" s="229">
        <v>49746585</v>
      </c>
      <c r="AH34" s="229">
        <v>16.670000000000002</v>
      </c>
      <c r="AI34" s="229">
        <v>14.06</v>
      </c>
      <c r="AJ34" s="229">
        <v>10.82</v>
      </c>
      <c r="AK34" s="229">
        <v>5.82</v>
      </c>
      <c r="AL34" s="229">
        <v>5.44</v>
      </c>
      <c r="AM34" s="229">
        <v>0</v>
      </c>
      <c r="AN34" s="229">
        <v>42.4</v>
      </c>
      <c r="AO34" s="229">
        <v>66.27</v>
      </c>
      <c r="AP34" s="229">
        <v>49719994</v>
      </c>
      <c r="AQ34" s="229">
        <v>49633529</v>
      </c>
    </row>
    <row r="35" spans="1:43" ht="15.75" customHeight="1">
      <c r="A35" s="4">
        <v>30</v>
      </c>
      <c r="B35" s="4" t="s">
        <v>256</v>
      </c>
      <c r="C35" s="4" t="s">
        <v>1711</v>
      </c>
      <c r="D35" s="4" t="s">
        <v>1712</v>
      </c>
      <c r="E35" s="246" t="s">
        <v>1500</v>
      </c>
      <c r="F35" s="44" t="s">
        <v>1713</v>
      </c>
      <c r="G35" s="247" t="s">
        <v>1714</v>
      </c>
      <c r="H35" s="248" t="s">
        <v>1715</v>
      </c>
      <c r="I35" s="248" t="s">
        <v>1504</v>
      </c>
      <c r="J35" s="249" t="str">
        <f t="shared" si="1"/>
        <v>D1_S20_30L-m_R123</v>
      </c>
      <c r="K35" s="43" t="s">
        <v>81</v>
      </c>
      <c r="L35" s="43" t="s">
        <v>1201</v>
      </c>
      <c r="M35" s="43" t="s">
        <v>259</v>
      </c>
      <c r="N35" s="43" t="s">
        <v>1196</v>
      </c>
      <c r="O35" s="43">
        <v>30</v>
      </c>
      <c r="P35" s="43">
        <v>91</v>
      </c>
      <c r="Q35" s="43" t="s">
        <v>1163</v>
      </c>
      <c r="R35" s="43" t="s">
        <v>1197</v>
      </c>
      <c r="S35" s="250" t="s">
        <v>1716</v>
      </c>
      <c r="T35" s="250"/>
      <c r="U35" s="117"/>
      <c r="V35" s="251" t="s">
        <v>1717</v>
      </c>
      <c r="W35" s="252" t="s">
        <v>1506</v>
      </c>
      <c r="X35" s="4" t="s">
        <v>1718</v>
      </c>
      <c r="Y35" s="4" t="s">
        <v>1508</v>
      </c>
      <c r="Z35" s="4" t="s">
        <v>1509</v>
      </c>
      <c r="AA35" s="229" t="s">
        <v>1510</v>
      </c>
      <c r="AB35" s="229">
        <v>46275563</v>
      </c>
      <c r="AC35" s="253" t="s">
        <v>1511</v>
      </c>
      <c r="AD35" s="229" t="s">
        <v>1512</v>
      </c>
      <c r="AE35" s="229">
        <v>78.510000000000005</v>
      </c>
      <c r="AF35" s="229">
        <v>34.65</v>
      </c>
      <c r="AG35" s="229">
        <v>46275563</v>
      </c>
      <c r="AH35" s="229">
        <v>16.670000000000002</v>
      </c>
      <c r="AI35" s="229">
        <v>13.04</v>
      </c>
      <c r="AJ35" s="229">
        <v>22.24</v>
      </c>
      <c r="AK35" s="229">
        <v>13.1</v>
      </c>
      <c r="AL35" s="229">
        <v>13.74</v>
      </c>
      <c r="AM35" s="229">
        <v>0.01</v>
      </c>
      <c r="AN35" s="229">
        <v>35.549999999999997</v>
      </c>
      <c r="AO35" s="229">
        <v>63.49</v>
      </c>
      <c r="AP35" s="229">
        <v>46257126</v>
      </c>
      <c r="AQ35" s="229">
        <v>46220735</v>
      </c>
    </row>
    <row r="36" spans="1:43" ht="15.75" customHeight="1">
      <c r="A36" s="4">
        <v>31</v>
      </c>
      <c r="B36" s="4" t="s">
        <v>336</v>
      </c>
      <c r="C36" s="4" t="s">
        <v>1719</v>
      </c>
      <c r="D36" s="4" t="s">
        <v>1720</v>
      </c>
      <c r="E36" s="246" t="s">
        <v>1500</v>
      </c>
      <c r="F36" s="44" t="s">
        <v>1721</v>
      </c>
      <c r="G36" s="247" t="s">
        <v>1722</v>
      </c>
      <c r="H36" s="248" t="s">
        <v>1723</v>
      </c>
      <c r="I36" s="248" t="s">
        <v>1504</v>
      </c>
      <c r="J36" s="249" t="str">
        <f t="shared" si="1"/>
        <v>D1_S20_496L-m_R00</v>
      </c>
      <c r="K36" s="43" t="s">
        <v>81</v>
      </c>
      <c r="L36" s="43" t="s">
        <v>1201</v>
      </c>
      <c r="M36" s="43" t="s">
        <v>259</v>
      </c>
      <c r="N36" s="43" t="s">
        <v>1247</v>
      </c>
      <c r="O36" s="43">
        <v>496</v>
      </c>
      <c r="P36" s="43">
        <v>445</v>
      </c>
      <c r="Q36" s="43" t="s">
        <v>1163</v>
      </c>
      <c r="R36" s="43" t="s">
        <v>1208</v>
      </c>
      <c r="S36" s="250" t="s">
        <v>1209</v>
      </c>
      <c r="T36" s="250"/>
      <c r="U36" s="117"/>
      <c r="V36" s="251" t="s">
        <v>1724</v>
      </c>
      <c r="W36" s="252" t="s">
        <v>1506</v>
      </c>
      <c r="X36" s="4" t="s">
        <v>1725</v>
      </c>
      <c r="Y36" s="4" t="s">
        <v>1508</v>
      </c>
      <c r="Z36" s="4" t="s">
        <v>1509</v>
      </c>
      <c r="AA36" s="229" t="s">
        <v>1653</v>
      </c>
      <c r="AB36" s="229">
        <v>66223964</v>
      </c>
      <c r="AC36" s="253" t="s">
        <v>1511</v>
      </c>
      <c r="AD36" s="229" t="s">
        <v>1512</v>
      </c>
      <c r="AE36" s="229">
        <v>79.599999999999994</v>
      </c>
      <c r="AF36" s="229">
        <v>34.96</v>
      </c>
      <c r="AG36" s="229">
        <v>66223964</v>
      </c>
      <c r="AH36" s="229">
        <v>16.670000000000002</v>
      </c>
      <c r="AI36" s="229">
        <v>18.350000000000001</v>
      </c>
      <c r="AJ36" s="229">
        <v>17.260000000000002</v>
      </c>
      <c r="AK36" s="229">
        <v>11.7</v>
      </c>
      <c r="AL36" s="229">
        <v>11.63</v>
      </c>
      <c r="AM36" s="229">
        <v>0</v>
      </c>
      <c r="AN36" s="229">
        <v>35.869999999999997</v>
      </c>
      <c r="AO36" s="229">
        <v>60.32</v>
      </c>
      <c r="AP36" s="229">
        <v>66201225</v>
      </c>
      <c r="AQ36" s="229">
        <v>66163772</v>
      </c>
    </row>
    <row r="37" spans="1:43" ht="15.75" customHeight="1">
      <c r="A37" s="4">
        <v>32</v>
      </c>
      <c r="B37" s="4" t="s">
        <v>297</v>
      </c>
      <c r="C37" s="4" t="s">
        <v>1726</v>
      </c>
      <c r="D37" s="4" t="s">
        <v>1727</v>
      </c>
      <c r="E37" s="246" t="s">
        <v>1500</v>
      </c>
      <c r="F37" s="44" t="s">
        <v>1728</v>
      </c>
      <c r="G37" s="247" t="s">
        <v>1729</v>
      </c>
      <c r="H37" s="248" t="s">
        <v>1730</v>
      </c>
      <c r="I37" s="248" t="s">
        <v>1504</v>
      </c>
      <c r="J37" s="249" t="str">
        <f t="shared" si="1"/>
        <v>D1_S20_60L-m_R03</v>
      </c>
      <c r="K37" s="43" t="s">
        <v>81</v>
      </c>
      <c r="L37" s="43" t="s">
        <v>1201</v>
      </c>
      <c r="M37" s="43" t="s">
        <v>259</v>
      </c>
      <c r="N37" s="43" t="s">
        <v>1196</v>
      </c>
      <c r="O37" s="43">
        <v>60</v>
      </c>
      <c r="P37" s="43">
        <v>167</v>
      </c>
      <c r="Q37" s="43" t="s">
        <v>1163</v>
      </c>
      <c r="R37" s="43" t="s">
        <v>1197</v>
      </c>
      <c r="S37" s="250" t="s">
        <v>1095</v>
      </c>
      <c r="T37" s="250"/>
      <c r="U37" s="117"/>
      <c r="V37" s="251" t="s">
        <v>1731</v>
      </c>
      <c r="W37" s="252" t="s">
        <v>1506</v>
      </c>
      <c r="X37" s="4" t="s">
        <v>1732</v>
      </c>
      <c r="Y37" s="4" t="s">
        <v>1508</v>
      </c>
      <c r="Z37" s="4" t="s">
        <v>1509</v>
      </c>
      <c r="AA37" s="229" t="s">
        <v>1510</v>
      </c>
      <c r="AB37" s="229">
        <v>57436407</v>
      </c>
      <c r="AC37" s="253" t="s">
        <v>1511</v>
      </c>
      <c r="AD37" s="229" t="s">
        <v>1512</v>
      </c>
      <c r="AE37" s="229">
        <v>75.709999999999994</v>
      </c>
      <c r="AF37" s="229">
        <v>33.94</v>
      </c>
      <c r="AG37" s="229">
        <v>57436407</v>
      </c>
      <c r="AH37" s="229">
        <v>16.670000000000002</v>
      </c>
      <c r="AI37" s="229">
        <v>16.239999999999998</v>
      </c>
      <c r="AJ37" s="229">
        <v>20</v>
      </c>
      <c r="AK37" s="229">
        <v>11.16</v>
      </c>
      <c r="AL37" s="229">
        <v>11.19</v>
      </c>
      <c r="AM37" s="229">
        <v>0.01</v>
      </c>
      <c r="AN37" s="229">
        <v>38.68</v>
      </c>
      <c r="AO37" s="229">
        <v>64.72</v>
      </c>
      <c r="AP37" s="229">
        <v>57405810</v>
      </c>
      <c r="AQ37" s="229">
        <v>57323412</v>
      </c>
    </row>
    <row r="38" spans="1:43" ht="15.75" customHeight="1">
      <c r="A38" s="4">
        <v>33</v>
      </c>
      <c r="B38" s="4" t="s">
        <v>265</v>
      </c>
      <c r="C38" s="4" t="s">
        <v>1733</v>
      </c>
      <c r="D38" s="4" t="s">
        <v>1734</v>
      </c>
      <c r="E38" s="4" t="s">
        <v>1670</v>
      </c>
      <c r="F38" s="44" t="s">
        <v>1735</v>
      </c>
      <c r="G38" s="254" t="s">
        <v>1736</v>
      </c>
      <c r="H38" s="4" t="s">
        <v>1737</v>
      </c>
      <c r="I38" s="4" t="s">
        <v>1504</v>
      </c>
      <c r="J38" s="249" t="str">
        <f t="shared" si="1"/>
        <v>D1_S20_776L-m_R00</v>
      </c>
      <c r="K38" s="43" t="s">
        <v>81</v>
      </c>
      <c r="L38" s="43" t="s">
        <v>1201</v>
      </c>
      <c r="M38" s="43" t="s">
        <v>259</v>
      </c>
      <c r="N38" s="43" t="s">
        <v>1207</v>
      </c>
      <c r="O38" s="43">
        <v>776</v>
      </c>
      <c r="P38" s="43">
        <v>166.75</v>
      </c>
      <c r="Q38" s="43" t="s">
        <v>1163</v>
      </c>
      <c r="R38" s="43" t="s">
        <v>1208</v>
      </c>
      <c r="S38" s="43" t="s">
        <v>1209</v>
      </c>
      <c r="T38" s="255"/>
      <c r="U38" s="255"/>
      <c r="V38" s="251" t="s">
        <v>1454</v>
      </c>
      <c r="W38" s="4"/>
      <c r="X38" s="4" t="s">
        <v>1738</v>
      </c>
      <c r="Y38" s="229" t="s">
        <v>1675</v>
      </c>
      <c r="Z38" s="4" t="s">
        <v>1509</v>
      </c>
      <c r="AB38" s="4">
        <v>117441628</v>
      </c>
      <c r="AD38" s="253"/>
      <c r="AQ38" s="4">
        <v>117393981</v>
      </c>
    </row>
    <row r="39" spans="1:43" ht="15.75" customHeight="1">
      <c r="A39" s="4">
        <v>34</v>
      </c>
      <c r="B39" s="4" t="s">
        <v>406</v>
      </c>
      <c r="C39" s="4" t="s">
        <v>1739</v>
      </c>
      <c r="D39" s="4" t="s">
        <v>1740</v>
      </c>
      <c r="E39" s="246" t="s">
        <v>1500</v>
      </c>
      <c r="F39" s="44" t="s">
        <v>1741</v>
      </c>
      <c r="G39" s="247" t="s">
        <v>1742</v>
      </c>
      <c r="H39" s="248" t="s">
        <v>1743</v>
      </c>
      <c r="I39" s="248" t="s">
        <v>1504</v>
      </c>
      <c r="J39" s="249" t="str">
        <f t="shared" si="1"/>
        <v>D1_S320_100L-m_R01</v>
      </c>
      <c r="K39" s="43" t="s">
        <v>81</v>
      </c>
      <c r="L39" s="43" t="s">
        <v>1185</v>
      </c>
      <c r="M39" s="43" t="s">
        <v>280</v>
      </c>
      <c r="N39" s="43" t="s">
        <v>1291</v>
      </c>
      <c r="O39" s="43">
        <v>100</v>
      </c>
      <c r="P39" s="43">
        <v>98</v>
      </c>
      <c r="Q39" s="43" t="s">
        <v>1163</v>
      </c>
      <c r="R39" s="43" t="s">
        <v>1208</v>
      </c>
      <c r="S39" s="250" t="s">
        <v>1085</v>
      </c>
      <c r="T39" s="250"/>
      <c r="U39" s="117"/>
      <c r="V39" s="251" t="s">
        <v>1744</v>
      </c>
      <c r="W39" s="252" t="s">
        <v>1506</v>
      </c>
      <c r="X39" s="4" t="s">
        <v>1745</v>
      </c>
      <c r="Y39" s="4" t="s">
        <v>1508</v>
      </c>
      <c r="Z39" s="4" t="s">
        <v>1509</v>
      </c>
      <c r="AA39" s="229" t="s">
        <v>1510</v>
      </c>
      <c r="AB39" s="229">
        <v>64830155</v>
      </c>
      <c r="AC39" s="253" t="s">
        <v>1511</v>
      </c>
      <c r="AD39" s="229" t="s">
        <v>1512</v>
      </c>
      <c r="AE39" s="229">
        <v>72.95</v>
      </c>
      <c r="AF39" s="229">
        <v>33.24</v>
      </c>
      <c r="AG39" s="229">
        <v>64830155</v>
      </c>
      <c r="AH39" s="229">
        <v>16.670000000000002</v>
      </c>
      <c r="AI39" s="229">
        <v>18.350000000000001</v>
      </c>
      <c r="AJ39" s="229">
        <v>28.3</v>
      </c>
      <c r="AK39" s="229">
        <v>17.559999999999999</v>
      </c>
      <c r="AL39" s="229">
        <v>18.03</v>
      </c>
      <c r="AM39" s="229">
        <v>0.01</v>
      </c>
      <c r="AN39" s="229">
        <v>55.17</v>
      </c>
      <c r="AO39" s="229">
        <v>68.47</v>
      </c>
      <c r="AP39" s="229">
        <v>64813065</v>
      </c>
      <c r="AQ39" s="229">
        <v>64768750</v>
      </c>
    </row>
    <row r="40" spans="1:43" ht="15.75" customHeight="1">
      <c r="A40" s="4">
        <v>35</v>
      </c>
      <c r="B40" s="4" t="s">
        <v>326</v>
      </c>
      <c r="C40" s="4" t="s">
        <v>1746</v>
      </c>
      <c r="D40" s="4" t="s">
        <v>1747</v>
      </c>
      <c r="E40" s="246" t="s">
        <v>1500</v>
      </c>
      <c r="F40" s="44" t="s">
        <v>1748</v>
      </c>
      <c r="G40" s="247" t="s">
        <v>1749</v>
      </c>
      <c r="H40" s="248" t="s">
        <v>1750</v>
      </c>
      <c r="I40" s="248" t="s">
        <v>1504</v>
      </c>
      <c r="J40" s="249" t="str">
        <f t="shared" si="1"/>
        <v>D1_S320_100L-m_R02</v>
      </c>
      <c r="K40" s="43" t="s">
        <v>81</v>
      </c>
      <c r="L40" s="43" t="s">
        <v>1185</v>
      </c>
      <c r="M40" s="43" t="s">
        <v>280</v>
      </c>
      <c r="N40" s="43" t="s">
        <v>1196</v>
      </c>
      <c r="O40" s="43">
        <v>100</v>
      </c>
      <c r="P40" s="43">
        <v>152</v>
      </c>
      <c r="Q40" s="43" t="s">
        <v>1163</v>
      </c>
      <c r="R40" s="43" t="s">
        <v>1197</v>
      </c>
      <c r="S40" s="250" t="s">
        <v>1091</v>
      </c>
      <c r="T40" s="250"/>
      <c r="U40" s="117"/>
      <c r="V40" s="251" t="s">
        <v>1751</v>
      </c>
      <c r="W40" s="252" t="s">
        <v>1506</v>
      </c>
      <c r="X40" s="4" t="s">
        <v>1752</v>
      </c>
      <c r="Y40" s="4" t="s">
        <v>1508</v>
      </c>
      <c r="Z40" s="4" t="s">
        <v>1509</v>
      </c>
      <c r="AA40" s="229" t="s">
        <v>1510</v>
      </c>
      <c r="AB40" s="229">
        <v>47188564</v>
      </c>
      <c r="AC40" s="253" t="s">
        <v>1511</v>
      </c>
      <c r="AD40" s="229" t="s">
        <v>1512</v>
      </c>
      <c r="AE40" s="229">
        <v>76.989999999999995</v>
      </c>
      <c r="AF40" s="229">
        <v>34.24</v>
      </c>
      <c r="AG40" s="229">
        <v>47188564</v>
      </c>
      <c r="AH40" s="229">
        <v>16.670000000000002</v>
      </c>
      <c r="AI40" s="229">
        <v>13.08</v>
      </c>
      <c r="AJ40" s="229">
        <v>34.700000000000003</v>
      </c>
      <c r="AK40" s="229">
        <v>20.97</v>
      </c>
      <c r="AL40" s="229">
        <v>22.18</v>
      </c>
      <c r="AM40" s="229">
        <v>0.02</v>
      </c>
      <c r="AN40" s="229">
        <v>44.08</v>
      </c>
      <c r="AO40" s="229">
        <v>67.2</v>
      </c>
      <c r="AP40" s="229">
        <v>47172623</v>
      </c>
      <c r="AQ40" s="229">
        <v>47118604</v>
      </c>
    </row>
    <row r="41" spans="1:43" ht="15.75" customHeight="1">
      <c r="A41" s="4">
        <v>36</v>
      </c>
      <c r="B41" s="4" t="s">
        <v>420</v>
      </c>
      <c r="C41" s="4" t="s">
        <v>1753</v>
      </c>
      <c r="D41" s="4" t="s">
        <v>1754</v>
      </c>
      <c r="E41" s="246" t="s">
        <v>1500</v>
      </c>
      <c r="F41" s="44" t="s">
        <v>1755</v>
      </c>
      <c r="G41" s="247" t="s">
        <v>1756</v>
      </c>
      <c r="H41" s="248" t="s">
        <v>1757</v>
      </c>
      <c r="I41" s="248" t="s">
        <v>1504</v>
      </c>
      <c r="J41" s="249" t="str">
        <f t="shared" si="1"/>
        <v>D1_S320_100L-m_R02</v>
      </c>
      <c r="K41" s="43" t="s">
        <v>81</v>
      </c>
      <c r="L41" s="43" t="s">
        <v>1185</v>
      </c>
      <c r="M41" s="43" t="s">
        <v>280</v>
      </c>
      <c r="N41" s="43" t="s">
        <v>1196</v>
      </c>
      <c r="O41" s="43">
        <v>100</v>
      </c>
      <c r="P41" s="43">
        <v>110</v>
      </c>
      <c r="Q41" s="43" t="s">
        <v>1163</v>
      </c>
      <c r="R41" s="43" t="s">
        <v>1208</v>
      </c>
      <c r="S41" s="250" t="s">
        <v>1091</v>
      </c>
      <c r="T41" s="250"/>
      <c r="U41" s="117"/>
      <c r="V41" s="251" t="s">
        <v>1758</v>
      </c>
      <c r="W41" s="252" t="s">
        <v>1506</v>
      </c>
      <c r="X41" s="4" t="s">
        <v>1759</v>
      </c>
      <c r="Y41" s="4" t="s">
        <v>1508</v>
      </c>
      <c r="Z41" s="4" t="s">
        <v>1509</v>
      </c>
      <c r="AA41" s="229" t="s">
        <v>1510</v>
      </c>
      <c r="AB41" s="229">
        <v>46802100</v>
      </c>
      <c r="AC41" s="253" t="s">
        <v>1511</v>
      </c>
      <c r="AD41" s="229" t="s">
        <v>1512</v>
      </c>
      <c r="AE41" s="229">
        <v>67.12</v>
      </c>
      <c r="AF41" s="229">
        <v>31.69</v>
      </c>
      <c r="AG41" s="229">
        <v>46802100</v>
      </c>
      <c r="AH41" s="229">
        <v>16.670000000000002</v>
      </c>
      <c r="AI41" s="229">
        <v>13.25</v>
      </c>
      <c r="AJ41" s="229">
        <v>13.87</v>
      </c>
      <c r="AK41" s="229">
        <v>7.71</v>
      </c>
      <c r="AL41" s="229">
        <v>7.44</v>
      </c>
      <c r="AM41" s="229">
        <v>0</v>
      </c>
      <c r="AN41" s="229">
        <v>60.19</v>
      </c>
      <c r="AO41" s="229">
        <v>71.069999999999993</v>
      </c>
      <c r="AP41" s="229">
        <v>46790014</v>
      </c>
      <c r="AQ41" s="229">
        <v>46749990</v>
      </c>
    </row>
    <row r="42" spans="1:43" ht="15.75" customHeight="1">
      <c r="A42" s="4">
        <v>37</v>
      </c>
      <c r="B42" s="4" t="s">
        <v>425</v>
      </c>
      <c r="C42" s="4" t="s">
        <v>1760</v>
      </c>
      <c r="D42" s="4" t="s">
        <v>1761</v>
      </c>
      <c r="E42" s="246" t="s">
        <v>1500</v>
      </c>
      <c r="F42" s="44" t="s">
        <v>1762</v>
      </c>
      <c r="G42" s="247" t="s">
        <v>1763</v>
      </c>
      <c r="H42" s="248" t="s">
        <v>1764</v>
      </c>
      <c r="I42" s="248" t="s">
        <v>1504</v>
      </c>
      <c r="J42" s="249" t="str">
        <f t="shared" si="1"/>
        <v>D1_S320_100L-m_R03</v>
      </c>
      <c r="K42" s="43" t="s">
        <v>81</v>
      </c>
      <c r="L42" s="43" t="s">
        <v>1185</v>
      </c>
      <c r="M42" s="43" t="s">
        <v>280</v>
      </c>
      <c r="N42" s="43" t="s">
        <v>1196</v>
      </c>
      <c r="O42" s="43">
        <v>100</v>
      </c>
      <c r="P42" s="43">
        <v>285</v>
      </c>
      <c r="Q42" s="43" t="s">
        <v>1163</v>
      </c>
      <c r="R42" s="43" t="s">
        <v>1208</v>
      </c>
      <c r="S42" s="250" t="s">
        <v>1095</v>
      </c>
      <c r="T42" s="250"/>
      <c r="U42" s="117"/>
      <c r="V42" s="251" t="s">
        <v>1765</v>
      </c>
      <c r="W42" s="252" t="s">
        <v>1506</v>
      </c>
      <c r="X42" s="4" t="s">
        <v>1766</v>
      </c>
      <c r="Y42" s="4" t="s">
        <v>1508</v>
      </c>
      <c r="Z42" s="4" t="s">
        <v>1509</v>
      </c>
      <c r="AA42" s="229" t="s">
        <v>1510</v>
      </c>
      <c r="AB42" s="229">
        <v>54872993</v>
      </c>
      <c r="AC42" s="253" t="s">
        <v>1511</v>
      </c>
      <c r="AD42" s="229" t="s">
        <v>1512</v>
      </c>
      <c r="AE42" s="229">
        <v>71.72</v>
      </c>
      <c r="AF42" s="229">
        <v>32.92</v>
      </c>
      <c r="AG42" s="229">
        <v>54872993</v>
      </c>
      <c r="AH42" s="229">
        <v>16.670000000000002</v>
      </c>
      <c r="AI42" s="229">
        <v>15.53</v>
      </c>
      <c r="AJ42" s="229">
        <v>12.03</v>
      </c>
      <c r="AK42" s="229">
        <v>6.73</v>
      </c>
      <c r="AL42" s="229">
        <v>6.34</v>
      </c>
      <c r="AM42" s="229">
        <v>0</v>
      </c>
      <c r="AN42" s="229">
        <v>52.07</v>
      </c>
      <c r="AO42" s="229">
        <v>67.67</v>
      </c>
      <c r="AP42" s="229">
        <v>54858923</v>
      </c>
      <c r="AQ42" s="229">
        <v>54836575</v>
      </c>
    </row>
    <row r="43" spans="1:43" ht="15.75" customHeight="1">
      <c r="A43" s="4">
        <v>38</v>
      </c>
      <c r="B43" s="4" t="s">
        <v>223</v>
      </c>
      <c r="C43" s="4" t="s">
        <v>1767</v>
      </c>
      <c r="D43" s="4" t="s">
        <v>1768</v>
      </c>
      <c r="E43" s="246" t="s">
        <v>1500</v>
      </c>
      <c r="F43" s="44" t="s">
        <v>1769</v>
      </c>
      <c r="G43" s="247" t="s">
        <v>1770</v>
      </c>
      <c r="H43" s="248" t="s">
        <v>1771</v>
      </c>
      <c r="I43" s="248" t="s">
        <v>1504</v>
      </c>
      <c r="J43" s="249" t="str">
        <f t="shared" si="1"/>
        <v>D1_S320_10L-m_R01</v>
      </c>
      <c r="K43" s="43" t="s">
        <v>81</v>
      </c>
      <c r="L43" s="43" t="s">
        <v>1185</v>
      </c>
      <c r="M43" s="43" t="s">
        <v>1772</v>
      </c>
      <c r="N43" s="43" t="s">
        <v>1162</v>
      </c>
      <c r="O43" s="43">
        <v>10</v>
      </c>
      <c r="P43" s="43">
        <v>4.9999999999999796</v>
      </c>
      <c r="Q43" s="43" t="s">
        <v>1163</v>
      </c>
      <c r="R43" s="43" t="s">
        <v>1175</v>
      </c>
      <c r="S43" s="250" t="s">
        <v>1085</v>
      </c>
      <c r="T43" s="250"/>
      <c r="U43" s="117"/>
      <c r="V43" s="251" t="s">
        <v>1773</v>
      </c>
      <c r="W43" s="252" t="s">
        <v>1506</v>
      </c>
      <c r="X43" s="4" t="s">
        <v>1774</v>
      </c>
      <c r="Y43" s="4" t="s">
        <v>1508</v>
      </c>
      <c r="Z43" s="4" t="s">
        <v>1509</v>
      </c>
      <c r="AA43" s="229" t="s">
        <v>1510</v>
      </c>
      <c r="AB43" s="229">
        <v>56554197</v>
      </c>
      <c r="AC43" s="253" t="s">
        <v>1511</v>
      </c>
      <c r="AD43" s="229" t="s">
        <v>1512</v>
      </c>
      <c r="AE43" s="229">
        <v>77.62</v>
      </c>
      <c r="AF43" s="229">
        <v>34.39</v>
      </c>
      <c r="AG43" s="229">
        <v>56554197</v>
      </c>
      <c r="AH43" s="229">
        <v>16.670000000000002</v>
      </c>
      <c r="AI43" s="229">
        <v>15.94</v>
      </c>
      <c r="AJ43" s="229">
        <v>32.020000000000003</v>
      </c>
      <c r="AK43" s="229">
        <v>17.98</v>
      </c>
      <c r="AL43" s="229">
        <v>18.54</v>
      </c>
      <c r="AM43" s="229">
        <v>0</v>
      </c>
      <c r="AN43" s="229">
        <v>40.020000000000003</v>
      </c>
      <c r="AO43" s="229">
        <v>66.489999999999995</v>
      </c>
      <c r="AP43" s="229">
        <v>56532361</v>
      </c>
      <c r="AQ43" s="229">
        <v>56492967</v>
      </c>
    </row>
    <row r="44" spans="1:43" ht="15.75" customHeight="1">
      <c r="A44" s="4">
        <v>39</v>
      </c>
      <c r="B44" s="4" t="s">
        <v>231</v>
      </c>
      <c r="C44" s="4" t="s">
        <v>1775</v>
      </c>
      <c r="D44" s="4" t="s">
        <v>1776</v>
      </c>
      <c r="E44" s="246" t="s">
        <v>1500</v>
      </c>
      <c r="F44" s="44" t="s">
        <v>1777</v>
      </c>
      <c r="G44" s="247" t="s">
        <v>1778</v>
      </c>
      <c r="H44" s="248" t="s">
        <v>1779</v>
      </c>
      <c r="I44" s="248" t="s">
        <v>1504</v>
      </c>
      <c r="J44" s="249" t="str">
        <f t="shared" si="1"/>
        <v>D1_S320_10L-m_R02</v>
      </c>
      <c r="K44" s="43" t="s">
        <v>81</v>
      </c>
      <c r="L44" s="43" t="s">
        <v>1185</v>
      </c>
      <c r="M44" s="43" t="s">
        <v>1772</v>
      </c>
      <c r="N44" s="43" t="s">
        <v>1162</v>
      </c>
      <c r="O44" s="43">
        <v>10</v>
      </c>
      <c r="P44" s="43">
        <v>6.9999999999999796</v>
      </c>
      <c r="Q44" s="43" t="s">
        <v>1163</v>
      </c>
      <c r="R44" s="43" t="s">
        <v>1175</v>
      </c>
      <c r="S44" s="250" t="s">
        <v>1091</v>
      </c>
      <c r="T44" s="250"/>
      <c r="U44" s="117"/>
      <c r="V44" s="251" t="s">
        <v>1780</v>
      </c>
      <c r="W44" s="252" t="s">
        <v>1506</v>
      </c>
      <c r="X44" s="4" t="s">
        <v>1781</v>
      </c>
      <c r="Y44" s="4" t="s">
        <v>1508</v>
      </c>
      <c r="Z44" s="4" t="s">
        <v>1509</v>
      </c>
      <c r="AA44" s="229" t="s">
        <v>1510</v>
      </c>
      <c r="AB44" s="229">
        <v>41729982</v>
      </c>
      <c r="AC44" s="253" t="s">
        <v>1511</v>
      </c>
      <c r="AD44" s="229" t="s">
        <v>1512</v>
      </c>
      <c r="AE44" s="229">
        <v>73.27</v>
      </c>
      <c r="AF44" s="229">
        <v>33.270000000000003</v>
      </c>
      <c r="AG44" s="229">
        <v>41729982</v>
      </c>
      <c r="AH44" s="229">
        <v>16.670000000000002</v>
      </c>
      <c r="AI44" s="229">
        <v>11.8</v>
      </c>
      <c r="AJ44" s="229">
        <v>19.18</v>
      </c>
      <c r="AK44" s="229">
        <v>8.57</v>
      </c>
      <c r="AL44" s="229">
        <v>9.4600000000000009</v>
      </c>
      <c r="AM44" s="229">
        <v>0</v>
      </c>
      <c r="AN44" s="229">
        <v>47.12</v>
      </c>
      <c r="AO44" s="229">
        <v>71.58</v>
      </c>
      <c r="AP44" s="229">
        <v>41708260</v>
      </c>
      <c r="AQ44" s="229">
        <v>41661311</v>
      </c>
    </row>
    <row r="45" spans="1:43" ht="15.75" customHeight="1">
      <c r="A45" s="4">
        <v>40</v>
      </c>
      <c r="B45" s="4" t="s">
        <v>236</v>
      </c>
      <c r="C45" s="4" t="s">
        <v>1782</v>
      </c>
      <c r="D45" s="4" t="s">
        <v>1783</v>
      </c>
      <c r="E45" s="246" t="s">
        <v>1500</v>
      </c>
      <c r="F45" s="44" t="s">
        <v>1784</v>
      </c>
      <c r="G45" s="247" t="s">
        <v>1785</v>
      </c>
      <c r="H45" s="248" t="s">
        <v>1786</v>
      </c>
      <c r="I45" s="248" t="s">
        <v>1504</v>
      </c>
      <c r="J45" s="249" t="str">
        <f t="shared" si="1"/>
        <v>D1_S320_10L-m_R03</v>
      </c>
      <c r="K45" s="43" t="s">
        <v>81</v>
      </c>
      <c r="L45" s="43" t="s">
        <v>1185</v>
      </c>
      <c r="M45" s="43" t="s">
        <v>1772</v>
      </c>
      <c r="N45" s="43" t="s">
        <v>1162</v>
      </c>
      <c r="O45" s="43">
        <v>10</v>
      </c>
      <c r="P45" s="43">
        <v>5.9999999999999796</v>
      </c>
      <c r="Q45" s="43" t="s">
        <v>1163</v>
      </c>
      <c r="R45" s="43" t="s">
        <v>1175</v>
      </c>
      <c r="S45" s="250" t="s">
        <v>1095</v>
      </c>
      <c r="T45" s="250"/>
      <c r="U45" s="117"/>
      <c r="V45" s="251" t="s">
        <v>1787</v>
      </c>
      <c r="W45" s="252" t="s">
        <v>1506</v>
      </c>
      <c r="X45" s="4" t="s">
        <v>1788</v>
      </c>
      <c r="Y45" s="4" t="s">
        <v>1508</v>
      </c>
      <c r="Z45" s="4" t="s">
        <v>1509</v>
      </c>
      <c r="AA45" s="229" t="s">
        <v>1510</v>
      </c>
      <c r="AB45" s="229">
        <v>56722007</v>
      </c>
      <c r="AC45" s="253" t="s">
        <v>1511</v>
      </c>
      <c r="AD45" s="229" t="s">
        <v>1512</v>
      </c>
      <c r="AE45" s="229">
        <v>73.819999999999993</v>
      </c>
      <c r="AF45" s="229">
        <v>33.409999999999997</v>
      </c>
      <c r="AG45" s="229">
        <v>56722007</v>
      </c>
      <c r="AH45" s="229">
        <v>16.670000000000002</v>
      </c>
      <c r="AI45" s="229">
        <v>16.04</v>
      </c>
      <c r="AJ45" s="229">
        <v>31.7</v>
      </c>
      <c r="AK45" s="229">
        <v>15.68</v>
      </c>
      <c r="AL45" s="229">
        <v>17.18</v>
      </c>
      <c r="AM45" s="229">
        <v>0.01</v>
      </c>
      <c r="AN45" s="229">
        <v>46.91</v>
      </c>
      <c r="AO45" s="229">
        <v>70.849999999999994</v>
      </c>
      <c r="AP45" s="229">
        <v>56692488</v>
      </c>
      <c r="AQ45" s="229">
        <v>56663478</v>
      </c>
    </row>
    <row r="46" spans="1:43" ht="15.75" customHeight="1">
      <c r="A46" s="4">
        <v>41</v>
      </c>
      <c r="B46" s="4" t="s">
        <v>402</v>
      </c>
      <c r="C46" s="4" t="s">
        <v>1789</v>
      </c>
      <c r="D46" s="4" t="s">
        <v>1790</v>
      </c>
      <c r="E46" s="246" t="s">
        <v>1500</v>
      </c>
      <c r="F46" s="44" t="s">
        <v>1791</v>
      </c>
      <c r="G46" s="247" t="s">
        <v>1792</v>
      </c>
      <c r="H46" s="248" t="s">
        <v>1793</v>
      </c>
      <c r="I46" s="248" t="s">
        <v>1504</v>
      </c>
      <c r="J46" s="249" t="str">
        <f t="shared" si="1"/>
        <v>D1_S320_496L-m_R00</v>
      </c>
      <c r="K46" s="43" t="s">
        <v>81</v>
      </c>
      <c r="L46" s="43" t="s">
        <v>1185</v>
      </c>
      <c r="M46" s="43" t="s">
        <v>280</v>
      </c>
      <c r="N46" s="43" t="s">
        <v>1247</v>
      </c>
      <c r="O46" s="43">
        <v>496</v>
      </c>
      <c r="P46" s="43">
        <v>445</v>
      </c>
      <c r="Q46" s="43" t="s">
        <v>1163</v>
      </c>
      <c r="R46" s="43" t="s">
        <v>1208</v>
      </c>
      <c r="S46" s="250" t="s">
        <v>1209</v>
      </c>
      <c r="T46" s="250"/>
      <c r="U46" s="117"/>
      <c r="V46" s="251" t="s">
        <v>1794</v>
      </c>
      <c r="W46" s="252" t="s">
        <v>1506</v>
      </c>
      <c r="X46" s="4" t="s">
        <v>1795</v>
      </c>
      <c r="Y46" s="4" t="s">
        <v>1508</v>
      </c>
      <c r="Z46" s="4" t="s">
        <v>1509</v>
      </c>
      <c r="AA46" s="229" t="s">
        <v>1653</v>
      </c>
      <c r="AB46" s="229">
        <v>56121119</v>
      </c>
      <c r="AC46" s="253" t="s">
        <v>1511</v>
      </c>
      <c r="AD46" s="229" t="s">
        <v>1512</v>
      </c>
      <c r="AE46" s="229">
        <v>72.58</v>
      </c>
      <c r="AF46" s="229">
        <v>33.14</v>
      </c>
      <c r="AG46" s="229">
        <v>56121119</v>
      </c>
      <c r="AH46" s="229">
        <v>16.670000000000002</v>
      </c>
      <c r="AI46" s="229">
        <v>15.89</v>
      </c>
      <c r="AJ46" s="229">
        <v>27.51</v>
      </c>
      <c r="AK46" s="229">
        <v>17.02</v>
      </c>
      <c r="AL46" s="229">
        <v>17.77</v>
      </c>
      <c r="AM46" s="229">
        <v>0</v>
      </c>
      <c r="AN46" s="229">
        <v>54.32</v>
      </c>
      <c r="AO46" s="229">
        <v>67.3</v>
      </c>
      <c r="AP46" s="229">
        <v>56106433</v>
      </c>
      <c r="AQ46" s="229">
        <v>56060193</v>
      </c>
    </row>
    <row r="47" spans="1:43" ht="15.75" customHeight="1">
      <c r="A47" s="4">
        <v>42</v>
      </c>
      <c r="B47" s="4" t="s">
        <v>321</v>
      </c>
      <c r="C47" s="4" t="s">
        <v>1796</v>
      </c>
      <c r="D47" s="4" t="s">
        <v>1797</v>
      </c>
      <c r="E47" s="246" t="s">
        <v>1500</v>
      </c>
      <c r="F47" s="44" t="s">
        <v>1798</v>
      </c>
      <c r="G47" s="247" t="s">
        <v>1799</v>
      </c>
      <c r="H47" s="248" t="s">
        <v>1800</v>
      </c>
      <c r="I47" s="248" t="s">
        <v>1504</v>
      </c>
      <c r="J47" s="249" t="str">
        <f t="shared" si="1"/>
        <v>D1_S320_60L-m_R01</v>
      </c>
      <c r="K47" s="43" t="s">
        <v>81</v>
      </c>
      <c r="L47" s="43" t="s">
        <v>1185</v>
      </c>
      <c r="M47" s="43" t="s">
        <v>280</v>
      </c>
      <c r="N47" s="43" t="s">
        <v>1196</v>
      </c>
      <c r="O47" s="43">
        <v>60</v>
      </c>
      <c r="P47" s="43">
        <v>225</v>
      </c>
      <c r="Q47" s="43" t="s">
        <v>1163</v>
      </c>
      <c r="R47" s="43" t="s">
        <v>1197</v>
      </c>
      <c r="S47" s="250" t="s">
        <v>1085</v>
      </c>
      <c r="T47" s="250"/>
      <c r="U47" s="117"/>
      <c r="V47" s="251" t="s">
        <v>1801</v>
      </c>
      <c r="W47" s="252" t="s">
        <v>1506</v>
      </c>
      <c r="X47" s="4" t="s">
        <v>1802</v>
      </c>
      <c r="Y47" s="4" t="s">
        <v>1508</v>
      </c>
      <c r="Z47" s="4" t="s">
        <v>1509</v>
      </c>
      <c r="AA47" s="229" t="s">
        <v>1510</v>
      </c>
      <c r="AB47" s="229">
        <v>58808515</v>
      </c>
      <c r="AC47" s="253" t="s">
        <v>1511</v>
      </c>
      <c r="AD47" s="229" t="s">
        <v>1512</v>
      </c>
      <c r="AE47" s="229">
        <v>77.14</v>
      </c>
      <c r="AF47" s="229">
        <v>34.29</v>
      </c>
      <c r="AG47" s="229">
        <v>58808515</v>
      </c>
      <c r="AH47" s="229">
        <v>16.670000000000002</v>
      </c>
      <c r="AI47" s="229">
        <v>16.3</v>
      </c>
      <c r="AJ47" s="229">
        <v>16.66</v>
      </c>
      <c r="AK47" s="229">
        <v>9.6300000000000008</v>
      </c>
      <c r="AL47" s="229">
        <v>9.92</v>
      </c>
      <c r="AM47" s="229">
        <v>0</v>
      </c>
      <c r="AN47" s="229">
        <v>37.07</v>
      </c>
      <c r="AO47" s="229">
        <v>63.98</v>
      </c>
      <c r="AP47" s="229">
        <v>58788953</v>
      </c>
      <c r="AQ47" s="229">
        <v>58730437</v>
      </c>
    </row>
    <row r="48" spans="1:43" ht="15.75" customHeight="1">
      <c r="A48" s="4">
        <v>43</v>
      </c>
      <c r="B48" s="4" t="s">
        <v>331</v>
      </c>
      <c r="C48" s="4" t="s">
        <v>1803</v>
      </c>
      <c r="D48" s="4" t="s">
        <v>1804</v>
      </c>
      <c r="E48" s="246" t="s">
        <v>1500</v>
      </c>
      <c r="F48" s="44" t="s">
        <v>1805</v>
      </c>
      <c r="G48" s="247" t="s">
        <v>1806</v>
      </c>
      <c r="H48" s="248" t="s">
        <v>1807</v>
      </c>
      <c r="I48" s="248" t="s">
        <v>1504</v>
      </c>
      <c r="J48" s="249" t="str">
        <f t="shared" si="1"/>
        <v>D1_S320_60L-m_R03</v>
      </c>
      <c r="K48" s="43" t="s">
        <v>81</v>
      </c>
      <c r="L48" s="43" t="s">
        <v>1185</v>
      </c>
      <c r="M48" s="43" t="s">
        <v>280</v>
      </c>
      <c r="N48" s="43" t="s">
        <v>1196</v>
      </c>
      <c r="O48" s="43">
        <v>60</v>
      </c>
      <c r="P48" s="43">
        <v>167</v>
      </c>
      <c r="Q48" s="43" t="s">
        <v>1163</v>
      </c>
      <c r="R48" s="43" t="s">
        <v>1197</v>
      </c>
      <c r="S48" s="250" t="s">
        <v>1095</v>
      </c>
      <c r="T48" s="250"/>
      <c r="U48" s="117"/>
      <c r="V48" s="251" t="s">
        <v>1808</v>
      </c>
      <c r="W48" s="252" t="s">
        <v>1506</v>
      </c>
      <c r="X48" s="4" t="s">
        <v>1809</v>
      </c>
      <c r="Y48" s="4" t="s">
        <v>1508</v>
      </c>
      <c r="Z48" s="4" t="s">
        <v>1509</v>
      </c>
      <c r="AA48" s="229" t="s">
        <v>1510</v>
      </c>
      <c r="AB48" s="229">
        <v>49725351</v>
      </c>
      <c r="AC48" s="253" t="s">
        <v>1511</v>
      </c>
      <c r="AD48" s="229" t="s">
        <v>1512</v>
      </c>
      <c r="AE48" s="229">
        <v>76.39</v>
      </c>
      <c r="AF48" s="229">
        <v>34.090000000000003</v>
      </c>
      <c r="AG48" s="229">
        <v>49725351</v>
      </c>
      <c r="AH48" s="229">
        <v>16.670000000000002</v>
      </c>
      <c r="AI48" s="229">
        <v>13.78</v>
      </c>
      <c r="AJ48" s="229">
        <v>20.41</v>
      </c>
      <c r="AK48" s="229">
        <v>11.52</v>
      </c>
      <c r="AL48" s="229">
        <v>12.61</v>
      </c>
      <c r="AM48" s="229">
        <v>0</v>
      </c>
      <c r="AN48" s="229">
        <v>37.64</v>
      </c>
      <c r="AO48" s="229">
        <v>64.709999999999994</v>
      </c>
      <c r="AP48" s="229">
        <v>49708604</v>
      </c>
      <c r="AQ48" s="229">
        <v>49666623</v>
      </c>
    </row>
    <row r="49" spans="1:43" ht="15.75" customHeight="1">
      <c r="A49" s="4">
        <v>44</v>
      </c>
      <c r="B49" s="4" t="s">
        <v>277</v>
      </c>
      <c r="C49" s="4" t="s">
        <v>1810</v>
      </c>
      <c r="D49" s="4" t="s">
        <v>1811</v>
      </c>
      <c r="E49" s="4" t="s">
        <v>1670</v>
      </c>
      <c r="F49" s="44" t="s">
        <v>1812</v>
      </c>
      <c r="G49" s="254" t="s">
        <v>1813</v>
      </c>
      <c r="H49" s="4" t="s">
        <v>1814</v>
      </c>
      <c r="I49" s="4" t="s">
        <v>1504</v>
      </c>
      <c r="J49" s="249" t="str">
        <f t="shared" si="1"/>
        <v>D1_S320_716L-m_R00</v>
      </c>
      <c r="K49" s="43" t="s">
        <v>81</v>
      </c>
      <c r="L49" s="43" t="s">
        <v>1185</v>
      </c>
      <c r="M49" s="43" t="s">
        <v>280</v>
      </c>
      <c r="N49" s="43" t="s">
        <v>1207</v>
      </c>
      <c r="O49" s="43">
        <v>716</v>
      </c>
      <c r="P49" s="43">
        <v>166.75</v>
      </c>
      <c r="Q49" s="43" t="s">
        <v>1163</v>
      </c>
      <c r="R49" s="43" t="s">
        <v>1208</v>
      </c>
      <c r="S49" s="43" t="s">
        <v>1209</v>
      </c>
      <c r="T49" s="255"/>
      <c r="U49" s="255"/>
      <c r="V49" s="251" t="s">
        <v>1458</v>
      </c>
      <c r="W49" s="4"/>
      <c r="X49" s="4" t="s">
        <v>1815</v>
      </c>
      <c r="Y49" s="229" t="s">
        <v>1675</v>
      </c>
      <c r="Z49" s="4" t="s">
        <v>1509</v>
      </c>
      <c r="AB49" s="4">
        <v>123310150</v>
      </c>
      <c r="AD49" s="253"/>
      <c r="AQ49" s="4">
        <v>123273135</v>
      </c>
    </row>
    <row r="50" spans="1:43" ht="15.75" hidden="1" customHeight="1">
      <c r="A50" s="4" t="s">
        <v>1816</v>
      </c>
      <c r="B50" s="256" t="s">
        <v>523</v>
      </c>
      <c r="C50" s="256" t="s">
        <v>1817</v>
      </c>
      <c r="D50" s="256" t="s">
        <v>1818</v>
      </c>
      <c r="E50" s="256" t="s">
        <v>1500</v>
      </c>
      <c r="F50" s="257" t="s">
        <v>1819</v>
      </c>
      <c r="G50" s="258" t="s">
        <v>1820</v>
      </c>
      <c r="H50" s="259" t="s">
        <v>1821</v>
      </c>
      <c r="I50" s="259" t="s">
        <v>1504</v>
      </c>
      <c r="J50" s="260" t="str">
        <f t="shared" si="1"/>
        <v>D2_S023_1000L-m_R00</v>
      </c>
      <c r="K50" s="261" t="s">
        <v>443</v>
      </c>
      <c r="L50" s="261" t="s">
        <v>1174</v>
      </c>
      <c r="M50" s="261" t="s">
        <v>274</v>
      </c>
      <c r="N50" s="261" t="s">
        <v>1310</v>
      </c>
      <c r="O50" s="261">
        <v>1000</v>
      </c>
      <c r="P50" s="261">
        <v>116</v>
      </c>
      <c r="Q50" s="261" t="s">
        <v>1163</v>
      </c>
      <c r="R50" s="261" t="s">
        <v>1208</v>
      </c>
      <c r="S50" s="262" t="s">
        <v>1209</v>
      </c>
      <c r="T50" s="262"/>
      <c r="U50" s="263"/>
      <c r="V50" s="264" t="s">
        <v>1822</v>
      </c>
      <c r="W50" s="265" t="s">
        <v>1506</v>
      </c>
      <c r="X50" s="256" t="s">
        <v>1823</v>
      </c>
      <c r="Y50" s="256" t="s">
        <v>1508</v>
      </c>
      <c r="Z50" s="256" t="s">
        <v>1509</v>
      </c>
      <c r="AA50" s="266" t="s">
        <v>1824</v>
      </c>
      <c r="AB50" s="266">
        <v>63557321</v>
      </c>
      <c r="AC50" s="267" t="s">
        <v>1511</v>
      </c>
      <c r="AD50" s="266" t="s">
        <v>1512</v>
      </c>
      <c r="AE50" s="266">
        <v>82.23</v>
      </c>
      <c r="AF50" s="266">
        <v>35.659999999999997</v>
      </c>
      <c r="AG50" s="266">
        <v>63557321</v>
      </c>
      <c r="AH50" s="266">
        <v>20</v>
      </c>
      <c r="AI50" s="266">
        <v>17.97</v>
      </c>
      <c r="AJ50" s="266">
        <v>30.98</v>
      </c>
      <c r="AK50" s="266">
        <v>20.64</v>
      </c>
      <c r="AL50" s="266">
        <v>21.82</v>
      </c>
      <c r="AM50" s="266">
        <v>0</v>
      </c>
      <c r="AN50" s="266">
        <v>28.51</v>
      </c>
      <c r="AO50" s="266">
        <v>59.33</v>
      </c>
      <c r="AP50" s="266">
        <v>63543285</v>
      </c>
      <c r="AQ50" s="266">
        <v>63459261</v>
      </c>
    </row>
    <row r="51" spans="1:43" ht="15.75" hidden="1" customHeight="1">
      <c r="A51" s="4" t="s">
        <v>1816</v>
      </c>
      <c r="B51" s="256" t="s">
        <v>598</v>
      </c>
      <c r="C51" s="256" t="s">
        <v>1825</v>
      </c>
      <c r="D51" s="256" t="s">
        <v>1826</v>
      </c>
      <c r="E51" s="256" t="s">
        <v>1500</v>
      </c>
      <c r="F51" s="257" t="s">
        <v>1827</v>
      </c>
      <c r="G51" s="258" t="s">
        <v>1828</v>
      </c>
      <c r="H51" s="259" t="s">
        <v>1829</v>
      </c>
      <c r="I51" s="259" t="s">
        <v>1504</v>
      </c>
      <c r="J51" s="260" t="str">
        <f t="shared" si="1"/>
        <v>D2_S023_100L-m_R11</v>
      </c>
      <c r="K51" s="261" t="s">
        <v>443</v>
      </c>
      <c r="L51" s="261" t="s">
        <v>1174</v>
      </c>
      <c r="M51" s="261" t="s">
        <v>274</v>
      </c>
      <c r="N51" s="261" t="s">
        <v>1196</v>
      </c>
      <c r="O51" s="261">
        <v>100</v>
      </c>
      <c r="P51" s="261">
        <v>153</v>
      </c>
      <c r="Q51" s="261" t="s">
        <v>1163</v>
      </c>
      <c r="R51" s="261" t="s">
        <v>1208</v>
      </c>
      <c r="S51" s="262" t="s">
        <v>1350</v>
      </c>
      <c r="T51" s="262"/>
      <c r="U51" s="263"/>
      <c r="V51" s="264" t="s">
        <v>1830</v>
      </c>
      <c r="W51" s="265" t="s">
        <v>1506</v>
      </c>
      <c r="X51" s="256" t="s">
        <v>1831</v>
      </c>
      <c r="Y51" s="256" t="s">
        <v>1508</v>
      </c>
      <c r="Z51" s="256" t="s">
        <v>1509</v>
      </c>
      <c r="AA51" s="266" t="s">
        <v>1510</v>
      </c>
      <c r="AB51" s="266">
        <v>75328760</v>
      </c>
      <c r="AC51" s="267" t="s">
        <v>1511</v>
      </c>
      <c r="AD51" s="266" t="s">
        <v>1512</v>
      </c>
      <c r="AE51" s="266">
        <v>79.87</v>
      </c>
      <c r="AF51" s="266">
        <v>35.020000000000003</v>
      </c>
      <c r="AG51" s="266">
        <v>75328760</v>
      </c>
      <c r="AH51" s="266">
        <v>20</v>
      </c>
      <c r="AI51" s="266">
        <v>21.3</v>
      </c>
      <c r="AJ51" s="266">
        <v>15.06</v>
      </c>
      <c r="AK51" s="266">
        <v>8.56</v>
      </c>
      <c r="AL51" s="266">
        <v>7.53</v>
      </c>
      <c r="AM51" s="266">
        <v>0.01</v>
      </c>
      <c r="AN51" s="266">
        <v>26.11</v>
      </c>
      <c r="AO51" s="266">
        <v>60.53</v>
      </c>
      <c r="AP51" s="266">
        <v>75312020</v>
      </c>
      <c r="AQ51" s="266">
        <v>75204280</v>
      </c>
    </row>
    <row r="52" spans="1:43" ht="15.75" hidden="1" customHeight="1">
      <c r="A52" s="4" t="s">
        <v>1816</v>
      </c>
      <c r="B52" s="256" t="s">
        <v>440</v>
      </c>
      <c r="C52" s="256" t="s">
        <v>1832</v>
      </c>
      <c r="D52" s="256" t="s">
        <v>1833</v>
      </c>
      <c r="E52" s="256" t="s">
        <v>1500</v>
      </c>
      <c r="F52" s="257" t="s">
        <v>1834</v>
      </c>
      <c r="G52" s="258" t="s">
        <v>1835</v>
      </c>
      <c r="H52" s="259" t="s">
        <v>1836</v>
      </c>
      <c r="I52" s="259" t="s">
        <v>1504</v>
      </c>
      <c r="J52" s="260" t="str">
        <f t="shared" si="1"/>
        <v>D2_S20_1000L-m_R00</v>
      </c>
      <c r="K52" s="261" t="s">
        <v>443</v>
      </c>
      <c r="L52" s="261" t="s">
        <v>1201</v>
      </c>
      <c r="M52" s="261" t="s">
        <v>259</v>
      </c>
      <c r="N52" s="261" t="s">
        <v>1310</v>
      </c>
      <c r="O52" s="261">
        <v>1000</v>
      </c>
      <c r="P52" s="261">
        <v>90.999999999999901</v>
      </c>
      <c r="Q52" s="261" t="s">
        <v>1163</v>
      </c>
      <c r="R52" s="261" t="s">
        <v>1208</v>
      </c>
      <c r="S52" s="262" t="s">
        <v>1209</v>
      </c>
      <c r="T52" s="262"/>
      <c r="U52" s="263"/>
      <c r="V52" s="264" t="s">
        <v>1837</v>
      </c>
      <c r="W52" s="265" t="s">
        <v>1506</v>
      </c>
      <c r="X52" s="256" t="s">
        <v>1838</v>
      </c>
      <c r="Y52" s="256" t="s">
        <v>1508</v>
      </c>
      <c r="Z52" s="256" t="s">
        <v>1509</v>
      </c>
      <c r="AA52" s="266" t="s">
        <v>1824</v>
      </c>
      <c r="AB52" s="266">
        <v>47249980</v>
      </c>
      <c r="AC52" s="267" t="s">
        <v>1511</v>
      </c>
      <c r="AD52" s="266" t="s">
        <v>1512</v>
      </c>
      <c r="AE52" s="266">
        <v>75.489999999999995</v>
      </c>
      <c r="AF52" s="266">
        <v>33.94</v>
      </c>
      <c r="AG52" s="266">
        <v>47249980</v>
      </c>
      <c r="AH52" s="266">
        <v>16.670000000000002</v>
      </c>
      <c r="AI52" s="266">
        <v>13.37</v>
      </c>
      <c r="AJ52" s="266">
        <v>19.059999999999999</v>
      </c>
      <c r="AK52" s="266">
        <v>12.88</v>
      </c>
      <c r="AL52" s="266">
        <v>12.39</v>
      </c>
      <c r="AM52" s="266">
        <v>0</v>
      </c>
      <c r="AN52" s="266">
        <v>49.99</v>
      </c>
      <c r="AO52" s="266">
        <v>63.41</v>
      </c>
      <c r="AP52" s="266">
        <v>47237542</v>
      </c>
      <c r="AQ52" s="266">
        <v>47198168</v>
      </c>
    </row>
    <row r="53" spans="1:43" ht="15.75" hidden="1" customHeight="1">
      <c r="A53" s="4" t="s">
        <v>1816</v>
      </c>
      <c r="B53" s="256" t="s">
        <v>511</v>
      </c>
      <c r="C53" s="256" t="s">
        <v>1839</v>
      </c>
      <c r="D53" s="256" t="s">
        <v>1840</v>
      </c>
      <c r="E53" s="256" t="s">
        <v>1500</v>
      </c>
      <c r="F53" s="257" t="s">
        <v>1841</v>
      </c>
      <c r="G53" s="258" t="s">
        <v>1842</v>
      </c>
      <c r="H53" s="259" t="s">
        <v>1843</v>
      </c>
      <c r="I53" s="259" t="s">
        <v>1504</v>
      </c>
      <c r="J53" s="260" t="str">
        <f t="shared" si="1"/>
        <v>D2_S20_100L-m_R11</v>
      </c>
      <c r="K53" s="261" t="s">
        <v>443</v>
      </c>
      <c r="L53" s="261" t="s">
        <v>1201</v>
      </c>
      <c r="M53" s="261" t="s">
        <v>259</v>
      </c>
      <c r="N53" s="261" t="s">
        <v>1196</v>
      </c>
      <c r="O53" s="261">
        <v>100</v>
      </c>
      <c r="P53" s="261">
        <v>93</v>
      </c>
      <c r="Q53" s="261" t="s">
        <v>1163</v>
      </c>
      <c r="R53" s="261" t="s">
        <v>1208</v>
      </c>
      <c r="S53" s="262" t="s">
        <v>1350</v>
      </c>
      <c r="T53" s="262"/>
      <c r="U53" s="263"/>
      <c r="V53" s="264" t="s">
        <v>1844</v>
      </c>
      <c r="W53" s="265" t="s">
        <v>1506</v>
      </c>
      <c r="X53" s="256" t="s">
        <v>1845</v>
      </c>
      <c r="Y53" s="256" t="s">
        <v>1508</v>
      </c>
      <c r="Z53" s="256" t="s">
        <v>1509</v>
      </c>
      <c r="AA53" s="266" t="s">
        <v>1510</v>
      </c>
      <c r="AB53" s="266">
        <v>43326298</v>
      </c>
      <c r="AC53" s="267" t="s">
        <v>1511</v>
      </c>
      <c r="AD53" s="266" t="s">
        <v>1512</v>
      </c>
      <c r="AE53" s="266">
        <v>74.650000000000006</v>
      </c>
      <c r="AF53" s="266">
        <v>33.6</v>
      </c>
      <c r="AG53" s="266">
        <v>43326298</v>
      </c>
      <c r="AH53" s="266">
        <v>20</v>
      </c>
      <c r="AI53" s="266">
        <v>12.25</v>
      </c>
      <c r="AJ53" s="266">
        <v>13.14</v>
      </c>
      <c r="AK53" s="266">
        <v>6.58</v>
      </c>
      <c r="AL53" s="266">
        <v>6.06</v>
      </c>
      <c r="AM53" s="266">
        <v>0</v>
      </c>
      <c r="AN53" s="266">
        <v>36.67</v>
      </c>
      <c r="AO53" s="266">
        <v>65.739999999999995</v>
      </c>
      <c r="AP53" s="266">
        <v>43316791</v>
      </c>
      <c r="AQ53" s="266">
        <v>43269150</v>
      </c>
    </row>
    <row r="54" spans="1:43" ht="15.75" hidden="1" customHeight="1">
      <c r="A54" s="4" t="s">
        <v>1816</v>
      </c>
      <c r="B54" s="256" t="s">
        <v>614</v>
      </c>
      <c r="C54" s="256" t="s">
        <v>1846</v>
      </c>
      <c r="D54" s="256" t="s">
        <v>1847</v>
      </c>
      <c r="E54" s="256" t="s">
        <v>1500</v>
      </c>
      <c r="F54" s="257" t="s">
        <v>1848</v>
      </c>
      <c r="G54" s="258" t="s">
        <v>1849</v>
      </c>
      <c r="H54" s="259" t="s">
        <v>1850</v>
      </c>
      <c r="I54" s="259" t="s">
        <v>1504</v>
      </c>
      <c r="J54" s="260" t="str">
        <f t="shared" si="1"/>
        <v>D2_S320_1000L-m_R00</v>
      </c>
      <c r="K54" s="261" t="s">
        <v>443</v>
      </c>
      <c r="L54" s="261" t="s">
        <v>1185</v>
      </c>
      <c r="M54" s="261" t="s">
        <v>280</v>
      </c>
      <c r="N54" s="261" t="s">
        <v>1310</v>
      </c>
      <c r="O54" s="261">
        <v>1000</v>
      </c>
      <c r="P54" s="261">
        <v>90.999999999999901</v>
      </c>
      <c r="Q54" s="261" t="s">
        <v>1163</v>
      </c>
      <c r="R54" s="261" t="s">
        <v>1208</v>
      </c>
      <c r="S54" s="262" t="s">
        <v>1209</v>
      </c>
      <c r="T54" s="262"/>
      <c r="U54" s="263"/>
      <c r="V54" s="264" t="s">
        <v>1851</v>
      </c>
      <c r="W54" s="265" t="s">
        <v>1506</v>
      </c>
      <c r="X54" s="256" t="s">
        <v>1852</v>
      </c>
      <c r="Y54" s="256" t="s">
        <v>1508</v>
      </c>
      <c r="Z54" s="256" t="s">
        <v>1509</v>
      </c>
      <c r="AA54" s="266" t="s">
        <v>1824</v>
      </c>
      <c r="AB54" s="266">
        <v>81628664</v>
      </c>
      <c r="AC54" s="267" t="s">
        <v>1511</v>
      </c>
      <c r="AD54" s="266" t="s">
        <v>1512</v>
      </c>
      <c r="AE54" s="266">
        <v>76.209999999999994</v>
      </c>
      <c r="AF54" s="266">
        <v>34</v>
      </c>
      <c r="AG54" s="266">
        <v>81628664</v>
      </c>
      <c r="AH54" s="266">
        <v>20</v>
      </c>
      <c r="AI54" s="266">
        <v>23.08</v>
      </c>
      <c r="AJ54" s="266">
        <v>13.22</v>
      </c>
      <c r="AK54" s="266">
        <v>6.54</v>
      </c>
      <c r="AL54" s="266">
        <v>6.65</v>
      </c>
      <c r="AM54" s="266">
        <v>0</v>
      </c>
      <c r="AN54" s="266">
        <v>35.89</v>
      </c>
      <c r="AO54" s="266">
        <v>66.25</v>
      </c>
      <c r="AP54" s="266">
        <v>81609952</v>
      </c>
      <c r="AQ54" s="266">
        <v>81479905</v>
      </c>
    </row>
    <row r="55" spans="1:43" ht="15.75" hidden="1" customHeight="1">
      <c r="A55" s="4" t="s">
        <v>1816</v>
      </c>
      <c r="B55" s="256" t="s">
        <v>669</v>
      </c>
      <c r="C55" s="256" t="s">
        <v>1853</v>
      </c>
      <c r="D55" s="256" t="s">
        <v>1854</v>
      </c>
      <c r="E55" s="256" t="s">
        <v>1500</v>
      </c>
      <c r="F55" s="257" t="s">
        <v>1855</v>
      </c>
      <c r="G55" s="258" t="s">
        <v>1856</v>
      </c>
      <c r="H55" s="259" t="s">
        <v>1857</v>
      </c>
      <c r="I55" s="259" t="s">
        <v>1504</v>
      </c>
      <c r="J55" s="260" t="str">
        <f t="shared" si="1"/>
        <v>D2_S320_100L-m_R11</v>
      </c>
      <c r="K55" s="261" t="s">
        <v>443</v>
      </c>
      <c r="L55" s="261" t="s">
        <v>1185</v>
      </c>
      <c r="M55" s="261" t="s">
        <v>280</v>
      </c>
      <c r="N55" s="261" t="s">
        <v>1196</v>
      </c>
      <c r="O55" s="261">
        <v>100</v>
      </c>
      <c r="P55" s="261">
        <v>93</v>
      </c>
      <c r="Q55" s="261" t="s">
        <v>1163</v>
      </c>
      <c r="R55" s="261" t="s">
        <v>1208</v>
      </c>
      <c r="S55" s="262" t="s">
        <v>1350</v>
      </c>
      <c r="T55" s="262"/>
      <c r="U55" s="263"/>
      <c r="V55" s="264" t="s">
        <v>1858</v>
      </c>
      <c r="W55" s="265" t="s">
        <v>1506</v>
      </c>
      <c r="X55" s="256" t="s">
        <v>1859</v>
      </c>
      <c r="Y55" s="256" t="s">
        <v>1508</v>
      </c>
      <c r="Z55" s="256" t="s">
        <v>1509</v>
      </c>
      <c r="AA55" s="266" t="s">
        <v>1510</v>
      </c>
      <c r="AB55" s="266">
        <v>69589594</v>
      </c>
      <c r="AC55" s="267" t="s">
        <v>1511</v>
      </c>
      <c r="AD55" s="266" t="s">
        <v>1512</v>
      </c>
      <c r="AE55" s="266">
        <v>76.41</v>
      </c>
      <c r="AF55" s="266">
        <v>34.06</v>
      </c>
      <c r="AG55" s="266">
        <v>69589594</v>
      </c>
      <c r="AH55" s="266">
        <v>20</v>
      </c>
      <c r="AI55" s="266">
        <v>19.670000000000002</v>
      </c>
      <c r="AJ55" s="266">
        <v>13.16</v>
      </c>
      <c r="AK55" s="266">
        <v>6.35</v>
      </c>
      <c r="AL55" s="266">
        <v>6.28</v>
      </c>
      <c r="AM55" s="266">
        <v>0.01</v>
      </c>
      <c r="AN55" s="266">
        <v>32.909999999999997</v>
      </c>
      <c r="AO55" s="266">
        <v>66.41</v>
      </c>
      <c r="AP55" s="266">
        <v>69573344</v>
      </c>
      <c r="AQ55" s="266">
        <v>69501229</v>
      </c>
    </row>
    <row r="56" spans="1:43" ht="15.75" customHeight="1">
      <c r="A56" s="4">
        <v>45</v>
      </c>
      <c r="B56" s="248" t="s">
        <v>180</v>
      </c>
      <c r="C56" s="248" t="s">
        <v>1498</v>
      </c>
      <c r="D56" s="248" t="s">
        <v>1499</v>
      </c>
      <c r="E56" s="246" t="s">
        <v>1860</v>
      </c>
      <c r="F56" s="44" t="s">
        <v>1861</v>
      </c>
      <c r="G56" s="247" t="s">
        <v>1862</v>
      </c>
      <c r="H56" s="248" t="s">
        <v>1863</v>
      </c>
      <c r="I56" s="248" t="s">
        <v>1864</v>
      </c>
      <c r="J56" s="249" t="str">
        <f t="shared" si="1"/>
        <v>D1_S02_10L-m_R01</v>
      </c>
      <c r="K56" s="43" t="s">
        <v>81</v>
      </c>
      <c r="L56" s="43" t="s">
        <v>1081</v>
      </c>
      <c r="M56" s="43" t="s">
        <v>184</v>
      </c>
      <c r="N56" s="43" t="s">
        <v>1162</v>
      </c>
      <c r="O56" s="43">
        <v>10</v>
      </c>
      <c r="P56" s="43">
        <v>5.0000000000000604</v>
      </c>
      <c r="Q56" s="43" t="s">
        <v>1163</v>
      </c>
      <c r="R56" s="43" t="s">
        <v>1084</v>
      </c>
      <c r="S56" s="250" t="s">
        <v>1085</v>
      </c>
      <c r="T56" s="250" t="s">
        <v>1865</v>
      </c>
      <c r="U56" s="268"/>
      <c r="V56" s="248" t="s">
        <v>1866</v>
      </c>
      <c r="W56" s="252" t="s">
        <v>1867</v>
      </c>
      <c r="X56" s="248" t="s">
        <v>1868</v>
      </c>
      <c r="Y56" s="4" t="s">
        <v>1869</v>
      </c>
      <c r="Z56" s="4" t="s">
        <v>1509</v>
      </c>
      <c r="AA56" s="229" t="s">
        <v>1870</v>
      </c>
      <c r="AB56" s="229">
        <v>1640245</v>
      </c>
      <c r="AC56" s="253" t="s">
        <v>1871</v>
      </c>
      <c r="AD56" s="229" t="s">
        <v>1512</v>
      </c>
      <c r="AE56" s="229">
        <v>94.72</v>
      </c>
      <c r="AF56" s="229">
        <v>38.340000000000003</v>
      </c>
      <c r="AG56" s="229">
        <v>1640245</v>
      </c>
      <c r="AH56" s="229">
        <v>2.13</v>
      </c>
      <c r="AI56" s="229">
        <v>2.19</v>
      </c>
      <c r="AJ56" s="229">
        <v>81.849999999999994</v>
      </c>
      <c r="AK56" s="229">
        <v>81.209999999999994</v>
      </c>
      <c r="AL56" s="229">
        <v>77.88</v>
      </c>
      <c r="AM56" s="229"/>
      <c r="AN56" s="229"/>
      <c r="AO56" s="229"/>
      <c r="AP56" s="229"/>
      <c r="AQ56" s="229">
        <v>1629259</v>
      </c>
    </row>
    <row r="57" spans="1:43" ht="15.75" customHeight="1">
      <c r="A57" s="4">
        <v>46</v>
      </c>
      <c r="B57" s="248" t="s">
        <v>190</v>
      </c>
      <c r="C57" s="248" t="s">
        <v>1513</v>
      </c>
      <c r="D57" s="248" t="s">
        <v>1514</v>
      </c>
      <c r="E57" s="246" t="s">
        <v>1860</v>
      </c>
      <c r="F57" s="44" t="s">
        <v>1872</v>
      </c>
      <c r="G57" s="247" t="s">
        <v>1873</v>
      </c>
      <c r="H57" s="248" t="s">
        <v>1874</v>
      </c>
      <c r="I57" s="248" t="s">
        <v>1864</v>
      </c>
      <c r="J57" s="249" t="str">
        <f t="shared" si="1"/>
        <v>D1_S02_10L-m_R02</v>
      </c>
      <c r="K57" s="43" t="s">
        <v>81</v>
      </c>
      <c r="L57" s="43" t="s">
        <v>1081</v>
      </c>
      <c r="M57" s="43" t="s">
        <v>184</v>
      </c>
      <c r="N57" s="43" t="s">
        <v>1162</v>
      </c>
      <c r="O57" s="43">
        <v>10</v>
      </c>
      <c r="P57" s="43">
        <v>6.9999999999999796</v>
      </c>
      <c r="Q57" s="43" t="s">
        <v>1163</v>
      </c>
      <c r="R57" s="43" t="s">
        <v>1084</v>
      </c>
      <c r="S57" s="250" t="s">
        <v>1091</v>
      </c>
      <c r="T57" s="250" t="s">
        <v>1865</v>
      </c>
      <c r="U57" s="268"/>
      <c r="V57" s="248" t="s">
        <v>1875</v>
      </c>
      <c r="W57" s="252" t="s">
        <v>1867</v>
      </c>
      <c r="X57" s="248" t="s">
        <v>1876</v>
      </c>
      <c r="Y57" s="4" t="s">
        <v>1869</v>
      </c>
      <c r="Z57" s="4" t="s">
        <v>1509</v>
      </c>
      <c r="AA57" s="229" t="s">
        <v>1870</v>
      </c>
      <c r="AB57" s="229">
        <v>1597616</v>
      </c>
      <c r="AC57" s="253" t="s">
        <v>1871</v>
      </c>
      <c r="AD57" s="229" t="s">
        <v>1512</v>
      </c>
      <c r="AE57" s="229">
        <v>94.82</v>
      </c>
      <c r="AF57" s="229">
        <v>38.36</v>
      </c>
      <c r="AG57" s="229">
        <v>1597616</v>
      </c>
      <c r="AH57" s="229">
        <v>2.13</v>
      </c>
      <c r="AI57" s="229">
        <v>2.13</v>
      </c>
      <c r="AJ57" s="229">
        <v>82.52</v>
      </c>
      <c r="AK57" s="229">
        <v>81.510000000000005</v>
      </c>
      <c r="AL57" s="229">
        <v>78.44</v>
      </c>
      <c r="AM57" s="229"/>
      <c r="AN57" s="229"/>
      <c r="AO57" s="229"/>
      <c r="AP57" s="229"/>
      <c r="AQ57" s="229">
        <v>1586496</v>
      </c>
    </row>
    <row r="58" spans="1:43" ht="15.75" customHeight="1">
      <c r="A58" s="4">
        <v>47</v>
      </c>
      <c r="B58" s="248" t="s">
        <v>195</v>
      </c>
      <c r="C58" s="248" t="s">
        <v>1520</v>
      </c>
      <c r="D58" s="248" t="s">
        <v>1521</v>
      </c>
      <c r="E58" s="246" t="s">
        <v>1860</v>
      </c>
      <c r="F58" s="44" t="s">
        <v>1877</v>
      </c>
      <c r="G58" s="247" t="s">
        <v>1878</v>
      </c>
      <c r="H58" s="248" t="s">
        <v>1879</v>
      </c>
      <c r="I58" s="248" t="s">
        <v>1864</v>
      </c>
      <c r="J58" s="249" t="str">
        <f t="shared" si="1"/>
        <v>D1_S02_10L-m_R03</v>
      </c>
      <c r="K58" s="43" t="s">
        <v>81</v>
      </c>
      <c r="L58" s="43" t="s">
        <v>1081</v>
      </c>
      <c r="M58" s="43" t="s">
        <v>184</v>
      </c>
      <c r="N58" s="43" t="s">
        <v>1162</v>
      </c>
      <c r="O58" s="43">
        <v>10</v>
      </c>
      <c r="P58" s="43">
        <v>5.9999999999999796</v>
      </c>
      <c r="Q58" s="43" t="s">
        <v>1163</v>
      </c>
      <c r="R58" s="43" t="s">
        <v>1084</v>
      </c>
      <c r="S58" s="250" t="s">
        <v>1095</v>
      </c>
      <c r="T58" s="250" t="s">
        <v>1865</v>
      </c>
      <c r="U58" s="268"/>
      <c r="V58" s="248" t="s">
        <v>1880</v>
      </c>
      <c r="W58" s="252" t="s">
        <v>1867</v>
      </c>
      <c r="X58" s="248" t="s">
        <v>1881</v>
      </c>
      <c r="Y58" s="4" t="s">
        <v>1869</v>
      </c>
      <c r="Z58" s="4" t="s">
        <v>1509</v>
      </c>
      <c r="AA58" s="229" t="s">
        <v>1870</v>
      </c>
      <c r="AB58" s="229">
        <v>1303251</v>
      </c>
      <c r="AC58" s="253" t="s">
        <v>1871</v>
      </c>
      <c r="AD58" s="229" t="s">
        <v>1512</v>
      </c>
      <c r="AE58" s="229">
        <v>94.59</v>
      </c>
      <c r="AF58" s="229">
        <v>38.29</v>
      </c>
      <c r="AG58" s="229">
        <v>1303251</v>
      </c>
      <c r="AH58" s="229">
        <v>2.13</v>
      </c>
      <c r="AI58" s="229">
        <v>1.74</v>
      </c>
      <c r="AJ58" s="229">
        <v>81.87</v>
      </c>
      <c r="AK58" s="229">
        <v>80.36</v>
      </c>
      <c r="AL58" s="229">
        <v>77.290000000000006</v>
      </c>
      <c r="AM58" s="229"/>
      <c r="AN58" s="229"/>
      <c r="AO58" s="229"/>
      <c r="AP58" s="229"/>
      <c r="AQ58" s="229">
        <v>1294990</v>
      </c>
    </row>
    <row r="59" spans="1:43" ht="15.75" customHeight="1">
      <c r="A59" s="4">
        <v>48</v>
      </c>
      <c r="B59" s="248" t="s">
        <v>111</v>
      </c>
      <c r="C59" s="248" t="s">
        <v>1527</v>
      </c>
      <c r="D59" s="248" t="s">
        <v>1528</v>
      </c>
      <c r="E59" s="246" t="s">
        <v>1860</v>
      </c>
      <c r="F59" s="44" t="s">
        <v>1882</v>
      </c>
      <c r="G59" s="247" t="s">
        <v>1883</v>
      </c>
      <c r="H59" s="248" t="s">
        <v>1884</v>
      </c>
      <c r="I59" s="248" t="s">
        <v>1864</v>
      </c>
      <c r="J59" s="249" t="str">
        <f t="shared" si="1"/>
        <v>D1_S02_10L-s_R01</v>
      </c>
      <c r="K59" s="43" t="s">
        <v>81</v>
      </c>
      <c r="L59" s="43" t="s">
        <v>1081</v>
      </c>
      <c r="M59" s="43" t="s">
        <v>115</v>
      </c>
      <c r="N59" s="43" t="s">
        <v>1099</v>
      </c>
      <c r="O59" s="43">
        <v>10</v>
      </c>
      <c r="P59" s="43">
        <v>58</v>
      </c>
      <c r="Q59" s="43" t="s">
        <v>1083</v>
      </c>
      <c r="R59" s="43" t="s">
        <v>1084</v>
      </c>
      <c r="S59" s="250" t="s">
        <v>1085</v>
      </c>
      <c r="T59" s="250" t="s">
        <v>1865</v>
      </c>
      <c r="U59" s="268"/>
      <c r="V59" s="248" t="s">
        <v>1885</v>
      </c>
      <c r="W59" s="252" t="s">
        <v>1867</v>
      </c>
      <c r="X59" s="248" t="s">
        <v>1886</v>
      </c>
      <c r="Y59" s="4" t="s">
        <v>1869</v>
      </c>
      <c r="Z59" s="4" t="s">
        <v>1509</v>
      </c>
      <c r="AA59" s="229" t="s">
        <v>1870</v>
      </c>
      <c r="AB59" s="229">
        <v>1245066</v>
      </c>
      <c r="AC59" s="253" t="s">
        <v>1871</v>
      </c>
      <c r="AD59" s="229" t="s">
        <v>1512</v>
      </c>
      <c r="AE59" s="229">
        <v>95.27</v>
      </c>
      <c r="AF59" s="229">
        <v>38.450000000000003</v>
      </c>
      <c r="AG59" s="229">
        <v>1245066</v>
      </c>
      <c r="AH59" s="229">
        <v>2.13</v>
      </c>
      <c r="AI59" s="229">
        <v>1.66</v>
      </c>
      <c r="AJ59" s="229">
        <v>82.47</v>
      </c>
      <c r="AK59" s="229">
        <v>81.81</v>
      </c>
      <c r="AL59" s="229">
        <v>78.459999999999994</v>
      </c>
      <c r="AM59" s="229"/>
      <c r="AN59" s="229"/>
      <c r="AO59" s="229"/>
      <c r="AP59" s="229"/>
      <c r="AQ59" s="229">
        <v>1238204</v>
      </c>
    </row>
    <row r="60" spans="1:43" ht="15.75" customHeight="1">
      <c r="A60" s="4">
        <v>49</v>
      </c>
      <c r="B60" s="248" t="s">
        <v>136</v>
      </c>
      <c r="C60" s="248" t="s">
        <v>1534</v>
      </c>
      <c r="D60" s="248" t="s">
        <v>1535</v>
      </c>
      <c r="E60" s="246" t="s">
        <v>1860</v>
      </c>
      <c r="F60" s="44" t="s">
        <v>1887</v>
      </c>
      <c r="G60" s="247" t="s">
        <v>1888</v>
      </c>
      <c r="H60" s="248" t="s">
        <v>1889</v>
      </c>
      <c r="I60" s="248" t="s">
        <v>1864</v>
      </c>
      <c r="J60" s="249" t="str">
        <f t="shared" si="1"/>
        <v>D1_S02_10L-s_R02</v>
      </c>
      <c r="K60" s="43" t="s">
        <v>81</v>
      </c>
      <c r="L60" s="43" t="s">
        <v>1081</v>
      </c>
      <c r="M60" s="43" t="s">
        <v>115</v>
      </c>
      <c r="N60" s="43" t="s">
        <v>1099</v>
      </c>
      <c r="O60" s="43">
        <v>10</v>
      </c>
      <c r="P60" s="43">
        <v>58.000000000000099</v>
      </c>
      <c r="Q60" s="43" t="s">
        <v>1083</v>
      </c>
      <c r="R60" s="43" t="s">
        <v>1084</v>
      </c>
      <c r="S60" s="250" t="s">
        <v>1091</v>
      </c>
      <c r="T60" s="250" t="s">
        <v>1865</v>
      </c>
      <c r="U60" s="268"/>
      <c r="V60" s="248" t="s">
        <v>1890</v>
      </c>
      <c r="W60" s="252" t="s">
        <v>1867</v>
      </c>
      <c r="X60" s="248" t="s">
        <v>1891</v>
      </c>
      <c r="Y60" s="4" t="s">
        <v>1869</v>
      </c>
      <c r="Z60" s="4" t="s">
        <v>1509</v>
      </c>
      <c r="AA60" s="229" t="s">
        <v>1870</v>
      </c>
      <c r="AB60" s="229">
        <v>1491539</v>
      </c>
      <c r="AC60" s="253" t="s">
        <v>1871</v>
      </c>
      <c r="AD60" s="229" t="s">
        <v>1512</v>
      </c>
      <c r="AE60" s="229">
        <v>95.08</v>
      </c>
      <c r="AF60" s="229">
        <v>38.42</v>
      </c>
      <c r="AG60" s="229">
        <v>1491539</v>
      </c>
      <c r="AH60" s="229">
        <v>2.13</v>
      </c>
      <c r="AI60" s="229">
        <v>1.99</v>
      </c>
      <c r="AJ60" s="229">
        <v>82.33</v>
      </c>
      <c r="AK60" s="229">
        <v>81.849999999999994</v>
      </c>
      <c r="AL60" s="229">
        <v>78.53</v>
      </c>
      <c r="AM60" s="229"/>
      <c r="AN60" s="229"/>
      <c r="AO60" s="229"/>
      <c r="AP60" s="229"/>
      <c r="AQ60" s="229">
        <v>1482277</v>
      </c>
    </row>
    <row r="61" spans="1:43" ht="15.75" customHeight="1">
      <c r="A61" s="4">
        <v>50</v>
      </c>
      <c r="B61" s="248" t="s">
        <v>158</v>
      </c>
      <c r="C61" s="248" t="s">
        <v>1541</v>
      </c>
      <c r="D61" s="248" t="s">
        <v>1542</v>
      </c>
      <c r="E61" s="246" t="s">
        <v>1860</v>
      </c>
      <c r="F61" s="44" t="s">
        <v>1892</v>
      </c>
      <c r="G61" s="247" t="s">
        <v>1893</v>
      </c>
      <c r="H61" s="248" t="s">
        <v>1894</v>
      </c>
      <c r="I61" s="248" t="s">
        <v>1864</v>
      </c>
      <c r="J61" s="249" t="str">
        <f t="shared" si="1"/>
        <v>D1_S02_10L-s_R03</v>
      </c>
      <c r="K61" s="43" t="s">
        <v>81</v>
      </c>
      <c r="L61" s="43" t="s">
        <v>1081</v>
      </c>
      <c r="M61" s="43" t="s">
        <v>115</v>
      </c>
      <c r="N61" s="43" t="s">
        <v>1099</v>
      </c>
      <c r="O61" s="43">
        <v>10</v>
      </c>
      <c r="P61" s="43">
        <v>54.000000000000099</v>
      </c>
      <c r="Q61" s="43" t="s">
        <v>1083</v>
      </c>
      <c r="R61" s="43" t="s">
        <v>1084</v>
      </c>
      <c r="S61" s="250" t="s">
        <v>1095</v>
      </c>
      <c r="T61" s="250" t="s">
        <v>1865</v>
      </c>
      <c r="U61" s="268"/>
      <c r="V61" s="248" t="s">
        <v>1895</v>
      </c>
      <c r="W61" s="252" t="s">
        <v>1867</v>
      </c>
      <c r="X61" s="248" t="s">
        <v>1896</v>
      </c>
      <c r="Y61" s="4" t="s">
        <v>1869</v>
      </c>
      <c r="Z61" s="4" t="s">
        <v>1509</v>
      </c>
      <c r="AA61" s="229" t="s">
        <v>1870</v>
      </c>
      <c r="AB61" s="229">
        <v>1274117</v>
      </c>
      <c r="AC61" s="253" t="s">
        <v>1871</v>
      </c>
      <c r="AD61" s="229" t="s">
        <v>1512</v>
      </c>
      <c r="AE61" s="229">
        <v>94.82</v>
      </c>
      <c r="AF61" s="229">
        <v>38.36</v>
      </c>
      <c r="AG61" s="229">
        <v>1274117</v>
      </c>
      <c r="AH61" s="229">
        <v>2.13</v>
      </c>
      <c r="AI61" s="229">
        <v>1.7</v>
      </c>
      <c r="AJ61" s="229">
        <v>82</v>
      </c>
      <c r="AK61" s="229">
        <v>81.22</v>
      </c>
      <c r="AL61" s="229">
        <v>77.81</v>
      </c>
      <c r="AM61" s="229"/>
      <c r="AN61" s="229"/>
      <c r="AO61" s="229"/>
      <c r="AP61" s="229"/>
      <c r="AQ61" s="229">
        <v>1265626</v>
      </c>
    </row>
    <row r="62" spans="1:43" ht="15.75" customHeight="1">
      <c r="A62" s="4">
        <v>51</v>
      </c>
      <c r="B62" s="248" t="s">
        <v>119</v>
      </c>
      <c r="C62" s="248" t="s">
        <v>1569</v>
      </c>
      <c r="D62" s="248" t="s">
        <v>1570</v>
      </c>
      <c r="E62" s="246" t="s">
        <v>1860</v>
      </c>
      <c r="F62" s="44" t="s">
        <v>1897</v>
      </c>
      <c r="G62" s="247" t="s">
        <v>1898</v>
      </c>
      <c r="H62" s="248" t="s">
        <v>1899</v>
      </c>
      <c r="I62" s="248" t="s">
        <v>1864</v>
      </c>
      <c r="J62" s="249" t="str">
        <f t="shared" si="1"/>
        <v>D1_S02_2.5L-s_R01.1</v>
      </c>
      <c r="K62" s="43" t="s">
        <v>81</v>
      </c>
      <c r="L62" s="43" t="s">
        <v>1081</v>
      </c>
      <c r="M62" s="43" t="s">
        <v>115</v>
      </c>
      <c r="N62" s="43" t="s">
        <v>1104</v>
      </c>
      <c r="O62" s="43">
        <v>2.5</v>
      </c>
      <c r="P62" s="43">
        <v>58</v>
      </c>
      <c r="Q62" s="43" t="s">
        <v>1083</v>
      </c>
      <c r="R62" s="43" t="s">
        <v>1084</v>
      </c>
      <c r="S62" s="250" t="s">
        <v>1105</v>
      </c>
      <c r="T62" s="250" t="s">
        <v>1865</v>
      </c>
      <c r="U62" s="268"/>
      <c r="V62" s="248" t="s">
        <v>1900</v>
      </c>
      <c r="W62" s="252" t="s">
        <v>1867</v>
      </c>
      <c r="X62" s="248" t="s">
        <v>1901</v>
      </c>
      <c r="Y62" s="4" t="s">
        <v>1869</v>
      </c>
      <c r="Z62" s="4" t="s">
        <v>1509</v>
      </c>
      <c r="AA62" s="229" t="s">
        <v>1870</v>
      </c>
      <c r="AB62" s="229">
        <v>1309090</v>
      </c>
      <c r="AC62" s="253" t="s">
        <v>1871</v>
      </c>
      <c r="AD62" s="229" t="s">
        <v>1512</v>
      </c>
      <c r="AE62" s="229">
        <v>94.57</v>
      </c>
      <c r="AF62" s="229">
        <v>38.29</v>
      </c>
      <c r="AG62" s="229">
        <v>1309090</v>
      </c>
      <c r="AH62" s="229">
        <v>2.13</v>
      </c>
      <c r="AI62" s="229">
        <v>1.75</v>
      </c>
      <c r="AJ62" s="229">
        <v>81.7</v>
      </c>
      <c r="AK62" s="229">
        <v>80.48</v>
      </c>
      <c r="AL62" s="229">
        <v>76.36</v>
      </c>
      <c r="AM62" s="229"/>
      <c r="AN62" s="229"/>
      <c r="AO62" s="229"/>
      <c r="AP62" s="229"/>
      <c r="AQ62" s="229">
        <v>1300291</v>
      </c>
    </row>
    <row r="63" spans="1:43" ht="15.75" customHeight="1">
      <c r="A63" s="4">
        <v>52</v>
      </c>
      <c r="B63" s="248" t="s">
        <v>124</v>
      </c>
      <c r="C63" s="248" t="s">
        <v>1576</v>
      </c>
      <c r="D63" s="248" t="s">
        <v>1577</v>
      </c>
      <c r="E63" s="246" t="s">
        <v>1860</v>
      </c>
      <c r="F63" s="44" t="s">
        <v>1902</v>
      </c>
      <c r="G63" s="247" t="s">
        <v>1903</v>
      </c>
      <c r="H63" s="248" t="s">
        <v>1904</v>
      </c>
      <c r="I63" s="248" t="s">
        <v>1864</v>
      </c>
      <c r="J63" s="249" t="str">
        <f t="shared" si="1"/>
        <v>D1_S02_2.5L-s_R01.2</v>
      </c>
      <c r="K63" s="43" t="s">
        <v>81</v>
      </c>
      <c r="L63" s="43" t="s">
        <v>1081</v>
      </c>
      <c r="M63" s="43" t="s">
        <v>115</v>
      </c>
      <c r="N63" s="43" t="s">
        <v>1104</v>
      </c>
      <c r="O63" s="43">
        <v>2.5</v>
      </c>
      <c r="P63" s="43">
        <v>58</v>
      </c>
      <c r="Q63" s="43" t="s">
        <v>1083</v>
      </c>
      <c r="R63" s="43" t="s">
        <v>1084</v>
      </c>
      <c r="S63" s="250" t="s">
        <v>1109</v>
      </c>
      <c r="T63" s="250" t="s">
        <v>1865</v>
      </c>
      <c r="U63" s="268"/>
      <c r="V63" s="248" t="s">
        <v>1905</v>
      </c>
      <c r="W63" s="252" t="s">
        <v>1867</v>
      </c>
      <c r="X63" s="248" t="s">
        <v>1906</v>
      </c>
      <c r="Y63" s="4" t="s">
        <v>1869</v>
      </c>
      <c r="Z63" s="4" t="s">
        <v>1509</v>
      </c>
      <c r="AA63" s="229" t="s">
        <v>1870</v>
      </c>
      <c r="AB63" s="229">
        <v>1140014</v>
      </c>
      <c r="AC63" s="253" t="s">
        <v>1871</v>
      </c>
      <c r="AD63" s="229" t="s">
        <v>1512</v>
      </c>
      <c r="AE63" s="229">
        <v>94.6</v>
      </c>
      <c r="AF63" s="229">
        <v>38.29</v>
      </c>
      <c r="AG63" s="229">
        <v>1140014</v>
      </c>
      <c r="AH63" s="229">
        <v>2.13</v>
      </c>
      <c r="AI63" s="229">
        <v>1.52</v>
      </c>
      <c r="AJ63" s="229">
        <v>81.819999999999993</v>
      </c>
      <c r="AK63" s="229">
        <v>80.7</v>
      </c>
      <c r="AL63" s="229">
        <v>77.569999999999993</v>
      </c>
      <c r="AM63" s="229"/>
      <c r="AN63" s="229"/>
      <c r="AO63" s="229"/>
      <c r="AP63" s="229"/>
      <c r="AQ63" s="229">
        <v>1131676</v>
      </c>
    </row>
    <row r="64" spans="1:43" ht="15.75" customHeight="1">
      <c r="A64" s="4">
        <v>53</v>
      </c>
      <c r="B64" s="248" t="s">
        <v>128</v>
      </c>
      <c r="C64" s="248" t="s">
        <v>1583</v>
      </c>
      <c r="D64" s="248" t="s">
        <v>1584</v>
      </c>
      <c r="E64" s="246" t="s">
        <v>1860</v>
      </c>
      <c r="F64" s="44" t="s">
        <v>1907</v>
      </c>
      <c r="G64" s="247" t="s">
        <v>1908</v>
      </c>
      <c r="H64" s="248" t="s">
        <v>1909</v>
      </c>
      <c r="I64" s="248" t="s">
        <v>1864</v>
      </c>
      <c r="J64" s="249" t="str">
        <f t="shared" si="1"/>
        <v>D1_S02_2.5L-s_R01.3</v>
      </c>
      <c r="K64" s="43" t="s">
        <v>81</v>
      </c>
      <c r="L64" s="43" t="s">
        <v>1081</v>
      </c>
      <c r="M64" s="43" t="s">
        <v>115</v>
      </c>
      <c r="N64" s="43" t="s">
        <v>1104</v>
      </c>
      <c r="O64" s="43">
        <v>2.5</v>
      </c>
      <c r="P64" s="43">
        <v>58</v>
      </c>
      <c r="Q64" s="43" t="s">
        <v>1083</v>
      </c>
      <c r="R64" s="43" t="s">
        <v>1084</v>
      </c>
      <c r="S64" s="250" t="s">
        <v>1113</v>
      </c>
      <c r="T64" s="250" t="s">
        <v>1865</v>
      </c>
      <c r="U64" s="268"/>
      <c r="V64" s="248" t="s">
        <v>1910</v>
      </c>
      <c r="W64" s="252" t="s">
        <v>1867</v>
      </c>
      <c r="X64" s="248" t="s">
        <v>1911</v>
      </c>
      <c r="Y64" s="4" t="s">
        <v>1869</v>
      </c>
      <c r="Z64" s="4" t="s">
        <v>1509</v>
      </c>
      <c r="AA64" s="229" t="s">
        <v>1870</v>
      </c>
      <c r="AB64" s="229">
        <v>1312122</v>
      </c>
      <c r="AC64" s="253" t="s">
        <v>1871</v>
      </c>
      <c r="AD64" s="229" t="s">
        <v>1512</v>
      </c>
      <c r="AE64" s="229">
        <v>94.82</v>
      </c>
      <c r="AF64" s="229">
        <v>38.35</v>
      </c>
      <c r="AG64" s="229">
        <v>1312122</v>
      </c>
      <c r="AH64" s="229">
        <v>2.13</v>
      </c>
      <c r="AI64" s="229">
        <v>1.75</v>
      </c>
      <c r="AJ64" s="229">
        <v>82.19</v>
      </c>
      <c r="AK64" s="229">
        <v>81.28</v>
      </c>
      <c r="AL64" s="229">
        <v>77.709999999999994</v>
      </c>
      <c r="AM64" s="229"/>
      <c r="AN64" s="229"/>
      <c r="AO64" s="229"/>
      <c r="AP64" s="229"/>
      <c r="AQ64" s="229">
        <v>1303309</v>
      </c>
    </row>
    <row r="65" spans="1:43" ht="15.75" customHeight="1">
      <c r="A65" s="4">
        <v>54</v>
      </c>
      <c r="B65" s="248" t="s">
        <v>132</v>
      </c>
      <c r="C65" s="248" t="s">
        <v>1590</v>
      </c>
      <c r="D65" s="248" t="s">
        <v>1591</v>
      </c>
      <c r="E65" s="246" t="s">
        <v>1860</v>
      </c>
      <c r="F65" s="44" t="s">
        <v>1912</v>
      </c>
      <c r="G65" s="247" t="s">
        <v>1913</v>
      </c>
      <c r="H65" s="248" t="s">
        <v>1914</v>
      </c>
      <c r="I65" s="248" t="s">
        <v>1864</v>
      </c>
      <c r="J65" s="249" t="str">
        <f t="shared" si="1"/>
        <v>D1_S02_2.5L-s_R01.4</v>
      </c>
      <c r="K65" s="43" t="s">
        <v>81</v>
      </c>
      <c r="L65" s="43" t="s">
        <v>1081</v>
      </c>
      <c r="M65" s="43" t="s">
        <v>115</v>
      </c>
      <c r="N65" s="43" t="s">
        <v>1104</v>
      </c>
      <c r="O65" s="43">
        <v>2.5</v>
      </c>
      <c r="P65" s="43">
        <v>58</v>
      </c>
      <c r="Q65" s="43" t="s">
        <v>1083</v>
      </c>
      <c r="R65" s="43" t="s">
        <v>1084</v>
      </c>
      <c r="S65" s="250" t="s">
        <v>1117</v>
      </c>
      <c r="T65" s="250" t="s">
        <v>1865</v>
      </c>
      <c r="U65" s="268"/>
      <c r="V65" s="248" t="s">
        <v>1915</v>
      </c>
      <c r="W65" s="252" t="s">
        <v>1867</v>
      </c>
      <c r="X65" s="248" t="s">
        <v>1916</v>
      </c>
      <c r="Y65" s="4" t="s">
        <v>1869</v>
      </c>
      <c r="Z65" s="4" t="s">
        <v>1509</v>
      </c>
      <c r="AA65" s="229" t="s">
        <v>1870</v>
      </c>
      <c r="AB65" s="229">
        <v>1252895</v>
      </c>
      <c r="AC65" s="253" t="s">
        <v>1871</v>
      </c>
      <c r="AD65" s="229" t="s">
        <v>1512</v>
      </c>
      <c r="AE65" s="229">
        <v>94.73</v>
      </c>
      <c r="AF65" s="229">
        <v>38.32</v>
      </c>
      <c r="AG65" s="229">
        <v>1252895</v>
      </c>
      <c r="AH65" s="229">
        <v>2.13</v>
      </c>
      <c r="AI65" s="229">
        <v>1.67</v>
      </c>
      <c r="AJ65" s="229">
        <v>81.53</v>
      </c>
      <c r="AK65" s="229">
        <v>80.930000000000007</v>
      </c>
      <c r="AL65" s="229">
        <v>77.42</v>
      </c>
      <c r="AM65" s="229"/>
      <c r="AN65" s="229"/>
      <c r="AO65" s="229"/>
      <c r="AP65" s="229"/>
      <c r="AQ65" s="229">
        <v>1244638</v>
      </c>
    </row>
    <row r="66" spans="1:43" ht="15.75" customHeight="1">
      <c r="A66" s="4">
        <v>55</v>
      </c>
      <c r="B66" s="248" t="s">
        <v>374</v>
      </c>
      <c r="C66" s="248" t="s">
        <v>1597</v>
      </c>
      <c r="D66" s="248" t="s">
        <v>1598</v>
      </c>
      <c r="E66" s="246" t="s">
        <v>1860</v>
      </c>
      <c r="F66" s="44" t="s">
        <v>1917</v>
      </c>
      <c r="G66" s="247" t="s">
        <v>1918</v>
      </c>
      <c r="H66" s="248" t="s">
        <v>1919</v>
      </c>
      <c r="I66" s="248" t="s">
        <v>1864</v>
      </c>
      <c r="J66" s="249" t="str">
        <f t="shared" si="1"/>
        <v>D1_S023_100L-m_R01</v>
      </c>
      <c r="K66" s="43" t="s">
        <v>81</v>
      </c>
      <c r="L66" s="43" t="s">
        <v>1174</v>
      </c>
      <c r="M66" s="43" t="s">
        <v>274</v>
      </c>
      <c r="N66" s="43" t="s">
        <v>1196</v>
      </c>
      <c r="O66" s="43">
        <v>100</v>
      </c>
      <c r="P66" s="43">
        <v>140</v>
      </c>
      <c r="Q66" s="43" t="s">
        <v>1163</v>
      </c>
      <c r="R66" s="43" t="s">
        <v>1208</v>
      </c>
      <c r="S66" s="250" t="s">
        <v>1085</v>
      </c>
      <c r="T66" s="250" t="s">
        <v>1865</v>
      </c>
      <c r="U66" s="268"/>
      <c r="V66" s="248" t="s">
        <v>1920</v>
      </c>
      <c r="W66" s="252" t="s">
        <v>1867</v>
      </c>
      <c r="X66" s="248" t="s">
        <v>1921</v>
      </c>
      <c r="Y66" s="4" t="s">
        <v>1869</v>
      </c>
      <c r="Z66" s="4" t="s">
        <v>1509</v>
      </c>
      <c r="AA66" s="229" t="s">
        <v>1870</v>
      </c>
      <c r="AB66" s="229">
        <v>1523226</v>
      </c>
      <c r="AC66" s="253" t="s">
        <v>1871</v>
      </c>
      <c r="AD66" s="229" t="s">
        <v>1512</v>
      </c>
      <c r="AE66" s="229">
        <v>94.77</v>
      </c>
      <c r="AF66" s="229">
        <v>38.35</v>
      </c>
      <c r="AG66" s="229">
        <v>1523226</v>
      </c>
      <c r="AH66" s="229">
        <v>2.13</v>
      </c>
      <c r="AI66" s="229">
        <v>2.0299999999999998</v>
      </c>
      <c r="AJ66" s="229">
        <v>82.87</v>
      </c>
      <c r="AK66" s="229">
        <v>82.1</v>
      </c>
      <c r="AL66" s="229">
        <v>78.75</v>
      </c>
      <c r="AM66" s="229"/>
      <c r="AN66" s="229"/>
      <c r="AO66" s="229"/>
      <c r="AP66" s="229"/>
      <c r="AQ66" s="229">
        <v>1512321</v>
      </c>
    </row>
    <row r="67" spans="1:43" ht="15.75" customHeight="1">
      <c r="A67" s="4">
        <v>56</v>
      </c>
      <c r="B67" s="248" t="s">
        <v>309</v>
      </c>
      <c r="C67" s="248" t="s">
        <v>1604</v>
      </c>
      <c r="D67" s="248" t="s">
        <v>1605</v>
      </c>
      <c r="E67" s="246" t="s">
        <v>1860</v>
      </c>
      <c r="F67" s="44" t="s">
        <v>1922</v>
      </c>
      <c r="G67" s="247" t="s">
        <v>1923</v>
      </c>
      <c r="H67" s="248" t="s">
        <v>1924</v>
      </c>
      <c r="I67" s="248" t="s">
        <v>1864</v>
      </c>
      <c r="J67" s="249" t="str">
        <f t="shared" si="1"/>
        <v>D1_S023_100L-m_R02</v>
      </c>
      <c r="K67" s="43" t="s">
        <v>81</v>
      </c>
      <c r="L67" s="43" t="s">
        <v>1174</v>
      </c>
      <c r="M67" s="43" t="s">
        <v>274</v>
      </c>
      <c r="N67" s="43" t="s">
        <v>1196</v>
      </c>
      <c r="O67" s="43">
        <v>100</v>
      </c>
      <c r="P67" s="43">
        <v>152</v>
      </c>
      <c r="Q67" s="43" t="s">
        <v>1163</v>
      </c>
      <c r="R67" s="43" t="s">
        <v>1197</v>
      </c>
      <c r="S67" s="250" t="s">
        <v>1091</v>
      </c>
      <c r="T67" s="250" t="s">
        <v>1865</v>
      </c>
      <c r="U67" s="268"/>
      <c r="V67" s="248" t="s">
        <v>1925</v>
      </c>
      <c r="W67" s="252" t="s">
        <v>1867</v>
      </c>
      <c r="X67" s="248" t="s">
        <v>1926</v>
      </c>
      <c r="Y67" s="4" t="s">
        <v>1869</v>
      </c>
      <c r="Z67" s="4" t="s">
        <v>1509</v>
      </c>
      <c r="AA67" s="229" t="s">
        <v>1870</v>
      </c>
      <c r="AB67" s="229">
        <v>1356752</v>
      </c>
      <c r="AC67" s="253" t="s">
        <v>1871</v>
      </c>
      <c r="AD67" s="229" t="s">
        <v>1512</v>
      </c>
      <c r="AE67" s="229">
        <v>95.22</v>
      </c>
      <c r="AF67" s="229">
        <v>38.450000000000003</v>
      </c>
      <c r="AG67" s="229">
        <v>1356752</v>
      </c>
      <c r="AH67" s="229">
        <v>2.13</v>
      </c>
      <c r="AI67" s="229">
        <v>1.81</v>
      </c>
      <c r="AJ67" s="229">
        <v>83.34</v>
      </c>
      <c r="AK67" s="229">
        <v>82.74</v>
      </c>
      <c r="AL67" s="229">
        <v>79.599999999999994</v>
      </c>
      <c r="AM67" s="229"/>
      <c r="AN67" s="229"/>
      <c r="AO67" s="229"/>
      <c r="AP67" s="229"/>
      <c r="AQ67" s="229">
        <v>1348638</v>
      </c>
    </row>
    <row r="68" spans="1:43" ht="15.75" customHeight="1">
      <c r="A68" s="4">
        <v>57</v>
      </c>
      <c r="B68" s="248" t="s">
        <v>380</v>
      </c>
      <c r="C68" s="248" t="s">
        <v>1611</v>
      </c>
      <c r="D68" s="248" t="s">
        <v>1612</v>
      </c>
      <c r="E68" s="246" t="s">
        <v>1860</v>
      </c>
      <c r="F68" s="44" t="s">
        <v>1927</v>
      </c>
      <c r="G68" s="247" t="s">
        <v>1928</v>
      </c>
      <c r="H68" s="248" t="s">
        <v>1929</v>
      </c>
      <c r="I68" s="248" t="s">
        <v>1864</v>
      </c>
      <c r="J68" s="249" t="str">
        <f t="shared" si="1"/>
        <v>D1_S023_100L-m_R02</v>
      </c>
      <c r="K68" s="43" t="s">
        <v>81</v>
      </c>
      <c r="L68" s="43" t="s">
        <v>1174</v>
      </c>
      <c r="M68" s="43" t="s">
        <v>274</v>
      </c>
      <c r="N68" s="43" t="s">
        <v>1196</v>
      </c>
      <c r="O68" s="43">
        <v>100</v>
      </c>
      <c r="P68" s="43">
        <v>132</v>
      </c>
      <c r="Q68" s="43" t="s">
        <v>1163</v>
      </c>
      <c r="R68" s="43" t="s">
        <v>1208</v>
      </c>
      <c r="S68" s="250" t="s">
        <v>1091</v>
      </c>
      <c r="T68" s="250" t="s">
        <v>1865</v>
      </c>
      <c r="U68" s="268"/>
      <c r="V68" s="248" t="s">
        <v>1930</v>
      </c>
      <c r="W68" s="252" t="s">
        <v>1867</v>
      </c>
      <c r="X68" s="248" t="s">
        <v>1931</v>
      </c>
      <c r="Y68" s="4" t="s">
        <v>1869</v>
      </c>
      <c r="Z68" s="4" t="s">
        <v>1509</v>
      </c>
      <c r="AA68" s="229" t="s">
        <v>1870</v>
      </c>
      <c r="AB68" s="229">
        <v>1451280</v>
      </c>
      <c r="AC68" s="253" t="s">
        <v>1871</v>
      </c>
      <c r="AD68" s="229" t="s">
        <v>1512</v>
      </c>
      <c r="AE68" s="229">
        <v>94.95</v>
      </c>
      <c r="AF68" s="229">
        <v>38.380000000000003</v>
      </c>
      <c r="AG68" s="229">
        <v>1451280</v>
      </c>
      <c r="AH68" s="229">
        <v>2.13</v>
      </c>
      <c r="AI68" s="229">
        <v>1.94</v>
      </c>
      <c r="AJ68" s="229">
        <v>82.71</v>
      </c>
      <c r="AK68" s="229">
        <v>81.98</v>
      </c>
      <c r="AL68" s="229">
        <v>78.849999999999994</v>
      </c>
      <c r="AM68" s="229"/>
      <c r="AN68" s="229"/>
      <c r="AO68" s="229"/>
      <c r="AP68" s="229"/>
      <c r="AQ68" s="229">
        <v>1441570</v>
      </c>
    </row>
    <row r="69" spans="1:43" ht="15.75" customHeight="1">
      <c r="A69" s="4">
        <v>58</v>
      </c>
      <c r="B69" s="248" t="s">
        <v>385</v>
      </c>
      <c r="C69" s="248" t="s">
        <v>1618</v>
      </c>
      <c r="D69" s="248" t="s">
        <v>1619</v>
      </c>
      <c r="E69" s="246" t="s">
        <v>1860</v>
      </c>
      <c r="F69" s="44" t="s">
        <v>1932</v>
      </c>
      <c r="G69" s="247" t="s">
        <v>1933</v>
      </c>
      <c r="H69" s="248" t="s">
        <v>1934</v>
      </c>
      <c r="I69" s="248" t="s">
        <v>1864</v>
      </c>
      <c r="J69" s="249" t="str">
        <f t="shared" si="1"/>
        <v>D1_S023_100L-m_R03</v>
      </c>
      <c r="K69" s="43" t="s">
        <v>81</v>
      </c>
      <c r="L69" s="43" t="s">
        <v>1174</v>
      </c>
      <c r="M69" s="43" t="s">
        <v>274</v>
      </c>
      <c r="N69" s="43" t="s">
        <v>1196</v>
      </c>
      <c r="O69" s="43">
        <v>100</v>
      </c>
      <c r="P69" s="43">
        <v>285</v>
      </c>
      <c r="Q69" s="43" t="s">
        <v>1163</v>
      </c>
      <c r="R69" s="43" t="s">
        <v>1208</v>
      </c>
      <c r="S69" s="250" t="s">
        <v>1095</v>
      </c>
      <c r="T69" s="250" t="s">
        <v>1865</v>
      </c>
      <c r="U69" s="268"/>
      <c r="V69" s="248" t="s">
        <v>1935</v>
      </c>
      <c r="W69" s="252" t="s">
        <v>1867</v>
      </c>
      <c r="X69" s="248" t="s">
        <v>1936</v>
      </c>
      <c r="Y69" s="4" t="s">
        <v>1869</v>
      </c>
      <c r="Z69" s="4" t="s">
        <v>1509</v>
      </c>
      <c r="AA69" s="229" t="s">
        <v>1870</v>
      </c>
      <c r="AB69" s="229">
        <v>1305825</v>
      </c>
      <c r="AC69" s="253" t="s">
        <v>1871</v>
      </c>
      <c r="AD69" s="229" t="s">
        <v>1512</v>
      </c>
      <c r="AE69" s="229">
        <v>94.88</v>
      </c>
      <c r="AF69" s="229">
        <v>38.36</v>
      </c>
      <c r="AG69" s="229">
        <v>1305825</v>
      </c>
      <c r="AH69" s="229">
        <v>2.13</v>
      </c>
      <c r="AI69" s="229">
        <v>1.74</v>
      </c>
      <c r="AJ69" s="229">
        <v>82.98</v>
      </c>
      <c r="AK69" s="229">
        <v>82.17</v>
      </c>
      <c r="AL69" s="229">
        <v>79.27</v>
      </c>
      <c r="AM69" s="229"/>
      <c r="AN69" s="229"/>
      <c r="AO69" s="229"/>
      <c r="AP69" s="229"/>
      <c r="AQ69" s="229">
        <v>1297212</v>
      </c>
    </row>
    <row r="70" spans="1:43" ht="15.75" customHeight="1">
      <c r="A70" s="4">
        <v>59</v>
      </c>
      <c r="B70" s="248" t="s">
        <v>201</v>
      </c>
      <c r="C70" s="248" t="s">
        <v>1625</v>
      </c>
      <c r="D70" s="248" t="s">
        <v>1626</v>
      </c>
      <c r="E70" s="246" t="s">
        <v>1860</v>
      </c>
      <c r="F70" s="44" t="s">
        <v>1937</v>
      </c>
      <c r="G70" s="247" t="s">
        <v>1938</v>
      </c>
      <c r="H70" s="248" t="s">
        <v>1939</v>
      </c>
      <c r="I70" s="248" t="s">
        <v>1864</v>
      </c>
      <c r="J70" s="249" t="str">
        <f t="shared" si="1"/>
        <v>D1_S023_10L-m_R01</v>
      </c>
      <c r="K70" s="43" t="s">
        <v>81</v>
      </c>
      <c r="L70" s="43" t="s">
        <v>1174</v>
      </c>
      <c r="M70" s="43" t="s">
        <v>205</v>
      </c>
      <c r="N70" s="43" t="s">
        <v>1162</v>
      </c>
      <c r="O70" s="43">
        <v>10</v>
      </c>
      <c r="P70" s="43">
        <v>4.9999999999999796</v>
      </c>
      <c r="Q70" s="43" t="s">
        <v>1163</v>
      </c>
      <c r="R70" s="43" t="s">
        <v>1175</v>
      </c>
      <c r="S70" s="250" t="s">
        <v>1085</v>
      </c>
      <c r="T70" s="250" t="s">
        <v>1865</v>
      </c>
      <c r="U70" s="268"/>
      <c r="V70" s="248" t="s">
        <v>1940</v>
      </c>
      <c r="W70" s="252" t="s">
        <v>1867</v>
      </c>
      <c r="X70" s="248" t="s">
        <v>1941</v>
      </c>
      <c r="Y70" s="4" t="s">
        <v>1869</v>
      </c>
      <c r="Z70" s="4" t="s">
        <v>1509</v>
      </c>
      <c r="AA70" s="229" t="s">
        <v>1870</v>
      </c>
      <c r="AB70" s="229">
        <v>1316755</v>
      </c>
      <c r="AC70" s="253" t="s">
        <v>1871</v>
      </c>
      <c r="AD70" s="229" t="s">
        <v>1512</v>
      </c>
      <c r="AE70" s="229">
        <v>95.07</v>
      </c>
      <c r="AF70" s="229">
        <v>38.4</v>
      </c>
      <c r="AG70" s="229">
        <v>1316755</v>
      </c>
      <c r="AH70" s="229">
        <v>2.13</v>
      </c>
      <c r="AI70" s="229">
        <v>1.76</v>
      </c>
      <c r="AJ70" s="229">
        <v>83.19</v>
      </c>
      <c r="AK70" s="229">
        <v>82.49</v>
      </c>
      <c r="AL70" s="229">
        <v>78.98</v>
      </c>
      <c r="AM70" s="229"/>
      <c r="AN70" s="229"/>
      <c r="AO70" s="229"/>
      <c r="AP70" s="229"/>
      <c r="AQ70" s="229">
        <v>1308559</v>
      </c>
    </row>
    <row r="71" spans="1:43" ht="15.75" customHeight="1">
      <c r="A71" s="4">
        <v>60</v>
      </c>
      <c r="B71" s="248" t="s">
        <v>210</v>
      </c>
      <c r="C71" s="248" t="s">
        <v>1632</v>
      </c>
      <c r="D71" s="248" t="s">
        <v>1633</v>
      </c>
      <c r="E71" s="246" t="s">
        <v>1860</v>
      </c>
      <c r="F71" s="44" t="s">
        <v>1942</v>
      </c>
      <c r="G71" s="247" t="s">
        <v>1943</v>
      </c>
      <c r="H71" s="248" t="s">
        <v>1944</v>
      </c>
      <c r="I71" s="248" t="s">
        <v>1864</v>
      </c>
      <c r="J71" s="249" t="str">
        <f t="shared" si="1"/>
        <v>D1_S023_10L-m_R02</v>
      </c>
      <c r="K71" s="43" t="s">
        <v>81</v>
      </c>
      <c r="L71" s="43" t="s">
        <v>1174</v>
      </c>
      <c r="M71" s="43" t="s">
        <v>205</v>
      </c>
      <c r="N71" s="43" t="s">
        <v>1162</v>
      </c>
      <c r="O71" s="43">
        <v>10</v>
      </c>
      <c r="P71" s="43">
        <v>6.9999999999999796</v>
      </c>
      <c r="Q71" s="43" t="s">
        <v>1163</v>
      </c>
      <c r="R71" s="43" t="s">
        <v>1175</v>
      </c>
      <c r="S71" s="250" t="s">
        <v>1091</v>
      </c>
      <c r="T71" s="250" t="s">
        <v>1865</v>
      </c>
      <c r="U71" s="268"/>
      <c r="V71" s="248" t="s">
        <v>1945</v>
      </c>
      <c r="W71" s="252" t="s">
        <v>1867</v>
      </c>
      <c r="X71" s="248" t="s">
        <v>1946</v>
      </c>
      <c r="Y71" s="4" t="s">
        <v>1869</v>
      </c>
      <c r="Z71" s="4" t="s">
        <v>1509</v>
      </c>
      <c r="AA71" s="229" t="s">
        <v>1870</v>
      </c>
      <c r="AB71" s="229">
        <v>1580808</v>
      </c>
      <c r="AC71" s="253" t="s">
        <v>1871</v>
      </c>
      <c r="AD71" s="229" t="s">
        <v>1512</v>
      </c>
      <c r="AE71" s="229">
        <v>95.05</v>
      </c>
      <c r="AF71" s="229">
        <v>38.409999999999997</v>
      </c>
      <c r="AG71" s="229">
        <v>1580808</v>
      </c>
      <c r="AH71" s="229">
        <v>2.13</v>
      </c>
      <c r="AI71" s="229">
        <v>2.11</v>
      </c>
      <c r="AJ71" s="229">
        <v>82.78</v>
      </c>
      <c r="AK71" s="229">
        <v>82.3</v>
      </c>
      <c r="AL71" s="229">
        <v>78.83</v>
      </c>
      <c r="AM71" s="229"/>
      <c r="AN71" s="229"/>
      <c r="AO71" s="229"/>
      <c r="AP71" s="229"/>
      <c r="AQ71" s="229">
        <v>1570067</v>
      </c>
    </row>
    <row r="72" spans="1:43" ht="15.75" customHeight="1">
      <c r="A72" s="4">
        <v>61</v>
      </c>
      <c r="B72" s="248" t="s">
        <v>216</v>
      </c>
      <c r="C72" s="248" t="s">
        <v>1639</v>
      </c>
      <c r="D72" s="248" t="s">
        <v>1640</v>
      </c>
      <c r="E72" s="246" t="s">
        <v>1860</v>
      </c>
      <c r="F72" s="44" t="s">
        <v>1947</v>
      </c>
      <c r="G72" s="247" t="s">
        <v>1948</v>
      </c>
      <c r="H72" s="248" t="s">
        <v>1949</v>
      </c>
      <c r="I72" s="248" t="s">
        <v>1864</v>
      </c>
      <c r="J72" s="249" t="str">
        <f t="shared" si="1"/>
        <v>D1_S023_10L-m_R03</v>
      </c>
      <c r="K72" s="43" t="s">
        <v>81</v>
      </c>
      <c r="L72" s="43" t="s">
        <v>1174</v>
      </c>
      <c r="M72" s="43" t="s">
        <v>205</v>
      </c>
      <c r="N72" s="43" t="s">
        <v>1162</v>
      </c>
      <c r="O72" s="43">
        <v>10</v>
      </c>
      <c r="P72" s="43">
        <v>5.9999999999999796</v>
      </c>
      <c r="Q72" s="43" t="s">
        <v>1163</v>
      </c>
      <c r="R72" s="43" t="s">
        <v>1175</v>
      </c>
      <c r="S72" s="250" t="s">
        <v>1095</v>
      </c>
      <c r="T72" s="250" t="s">
        <v>1865</v>
      </c>
      <c r="U72" s="268"/>
      <c r="V72" s="248" t="s">
        <v>1950</v>
      </c>
      <c r="W72" s="252" t="s">
        <v>1867</v>
      </c>
      <c r="X72" s="248" t="s">
        <v>1951</v>
      </c>
      <c r="Y72" s="4" t="s">
        <v>1869</v>
      </c>
      <c r="Z72" s="4" t="s">
        <v>1509</v>
      </c>
      <c r="AA72" s="229" t="s">
        <v>1870</v>
      </c>
      <c r="AB72" s="229">
        <v>1296997</v>
      </c>
      <c r="AC72" s="253" t="s">
        <v>1871</v>
      </c>
      <c r="AD72" s="229" t="s">
        <v>1512</v>
      </c>
      <c r="AE72" s="229">
        <v>94.82</v>
      </c>
      <c r="AF72" s="229">
        <v>38.36</v>
      </c>
      <c r="AG72" s="229">
        <v>1296997</v>
      </c>
      <c r="AH72" s="229">
        <v>2.13</v>
      </c>
      <c r="AI72" s="229">
        <v>1.73</v>
      </c>
      <c r="AJ72" s="229">
        <v>80.91</v>
      </c>
      <c r="AK72" s="229">
        <v>80.08</v>
      </c>
      <c r="AL72" s="229">
        <v>76.569999999999993</v>
      </c>
      <c r="AM72" s="229"/>
      <c r="AN72" s="229"/>
      <c r="AO72" s="229"/>
      <c r="AP72" s="229"/>
      <c r="AQ72" s="229">
        <v>1288649</v>
      </c>
    </row>
    <row r="73" spans="1:43" ht="15.75" customHeight="1">
      <c r="A73" s="4">
        <v>62</v>
      </c>
      <c r="B73" s="248" t="s">
        <v>371</v>
      </c>
      <c r="C73" s="248" t="s">
        <v>1646</v>
      </c>
      <c r="D73" s="248" t="s">
        <v>1647</v>
      </c>
      <c r="E73" s="246" t="s">
        <v>1860</v>
      </c>
      <c r="F73" s="44" t="s">
        <v>1952</v>
      </c>
      <c r="G73" s="247" t="s">
        <v>1953</v>
      </c>
      <c r="H73" s="248" t="s">
        <v>1954</v>
      </c>
      <c r="I73" s="248" t="s">
        <v>1864</v>
      </c>
      <c r="J73" s="249" t="str">
        <f t="shared" si="1"/>
        <v>D1_S023_496L-m_R00</v>
      </c>
      <c r="K73" s="43" t="s">
        <v>81</v>
      </c>
      <c r="L73" s="43" t="s">
        <v>1174</v>
      </c>
      <c r="M73" s="43" t="s">
        <v>274</v>
      </c>
      <c r="N73" s="43" t="s">
        <v>1247</v>
      </c>
      <c r="O73" s="43">
        <v>496</v>
      </c>
      <c r="P73" s="43">
        <v>445</v>
      </c>
      <c r="Q73" s="43" t="s">
        <v>1163</v>
      </c>
      <c r="R73" s="43" t="s">
        <v>1208</v>
      </c>
      <c r="S73" s="250" t="s">
        <v>1209</v>
      </c>
      <c r="T73" s="250" t="s">
        <v>1865</v>
      </c>
      <c r="U73" s="268"/>
      <c r="V73" s="248" t="s">
        <v>1955</v>
      </c>
      <c r="W73" s="252" t="s">
        <v>1867</v>
      </c>
      <c r="X73" s="248" t="s">
        <v>1956</v>
      </c>
      <c r="Y73" s="4" t="s">
        <v>1869</v>
      </c>
      <c r="Z73" s="4" t="s">
        <v>1509</v>
      </c>
      <c r="AA73" s="229" t="s">
        <v>1870</v>
      </c>
      <c r="AB73" s="229">
        <v>1264041</v>
      </c>
      <c r="AC73" s="253" t="s">
        <v>1871</v>
      </c>
      <c r="AD73" s="229" t="s">
        <v>1512</v>
      </c>
      <c r="AE73" s="229">
        <v>95.3</v>
      </c>
      <c r="AF73" s="229">
        <v>38.47</v>
      </c>
      <c r="AG73" s="229">
        <v>1264041</v>
      </c>
      <c r="AH73" s="229">
        <v>2.13</v>
      </c>
      <c r="AI73" s="229">
        <v>1.69</v>
      </c>
      <c r="AJ73" s="229">
        <v>83.47</v>
      </c>
      <c r="AK73" s="229">
        <v>82.88</v>
      </c>
      <c r="AL73" s="229">
        <v>80.14</v>
      </c>
      <c r="AM73" s="229"/>
      <c r="AN73" s="229"/>
      <c r="AO73" s="229"/>
      <c r="AP73" s="229"/>
      <c r="AQ73" s="229">
        <v>1256661</v>
      </c>
    </row>
    <row r="74" spans="1:43" ht="15.75" customHeight="1">
      <c r="A74" s="4">
        <v>63</v>
      </c>
      <c r="B74" s="248" t="s">
        <v>303</v>
      </c>
      <c r="C74" s="248" t="s">
        <v>1654</v>
      </c>
      <c r="D74" s="248" t="s">
        <v>1655</v>
      </c>
      <c r="E74" s="246" t="s">
        <v>1860</v>
      </c>
      <c r="F74" s="44" t="s">
        <v>1957</v>
      </c>
      <c r="G74" s="247" t="s">
        <v>1958</v>
      </c>
      <c r="H74" s="248" t="s">
        <v>1959</v>
      </c>
      <c r="I74" s="248" t="s">
        <v>1864</v>
      </c>
      <c r="J74" s="249" t="str">
        <f t="shared" si="1"/>
        <v>D1_S023_60L-m_R01</v>
      </c>
      <c r="K74" s="43" t="s">
        <v>81</v>
      </c>
      <c r="L74" s="43" t="s">
        <v>1174</v>
      </c>
      <c r="M74" s="43" t="s">
        <v>274</v>
      </c>
      <c r="N74" s="43" t="s">
        <v>1196</v>
      </c>
      <c r="O74" s="43">
        <v>60</v>
      </c>
      <c r="P74" s="43">
        <v>225</v>
      </c>
      <c r="Q74" s="43" t="s">
        <v>1163</v>
      </c>
      <c r="R74" s="43" t="s">
        <v>1197</v>
      </c>
      <c r="S74" s="250" t="s">
        <v>1085</v>
      </c>
      <c r="T74" s="250" t="s">
        <v>1865</v>
      </c>
      <c r="U74" s="268"/>
      <c r="V74" s="248" t="s">
        <v>1960</v>
      </c>
      <c r="W74" s="252" t="s">
        <v>1867</v>
      </c>
      <c r="X74" s="248" t="s">
        <v>1961</v>
      </c>
      <c r="Y74" s="4" t="s">
        <v>1869</v>
      </c>
      <c r="Z74" s="4" t="s">
        <v>1509</v>
      </c>
      <c r="AA74" s="229" t="s">
        <v>1870</v>
      </c>
      <c r="AB74" s="229">
        <v>1135733</v>
      </c>
      <c r="AC74" s="253" t="s">
        <v>1871</v>
      </c>
      <c r="AD74" s="229" t="s">
        <v>1512</v>
      </c>
      <c r="AE74" s="229">
        <v>95.14</v>
      </c>
      <c r="AF74" s="229">
        <v>38.43</v>
      </c>
      <c r="AG74" s="229">
        <v>1135733</v>
      </c>
      <c r="AH74" s="229">
        <v>2.13</v>
      </c>
      <c r="AI74" s="229">
        <v>1.52</v>
      </c>
      <c r="AJ74" s="229">
        <v>82.27</v>
      </c>
      <c r="AK74" s="229">
        <v>81.739999999999995</v>
      </c>
      <c r="AL74" s="229">
        <v>78.37</v>
      </c>
      <c r="AM74" s="229"/>
      <c r="AN74" s="229"/>
      <c r="AO74" s="229"/>
      <c r="AP74" s="229"/>
      <c r="AQ74" s="229">
        <v>1128645</v>
      </c>
    </row>
    <row r="75" spans="1:43" ht="15.75" customHeight="1">
      <c r="A75" s="4">
        <v>64</v>
      </c>
      <c r="B75" s="248" t="s">
        <v>315</v>
      </c>
      <c r="C75" s="248" t="s">
        <v>1661</v>
      </c>
      <c r="D75" s="248" t="s">
        <v>1662</v>
      </c>
      <c r="E75" s="246" t="s">
        <v>1860</v>
      </c>
      <c r="F75" s="44" t="s">
        <v>1962</v>
      </c>
      <c r="G75" s="247" t="s">
        <v>1963</v>
      </c>
      <c r="H75" s="248" t="s">
        <v>1964</v>
      </c>
      <c r="I75" s="248" t="s">
        <v>1864</v>
      </c>
      <c r="J75" s="249" t="str">
        <f t="shared" si="1"/>
        <v>D1_S023_60L-m_R03</v>
      </c>
      <c r="K75" s="43" t="s">
        <v>81</v>
      </c>
      <c r="L75" s="43" t="s">
        <v>1174</v>
      </c>
      <c r="M75" s="43" t="s">
        <v>274</v>
      </c>
      <c r="N75" s="43" t="s">
        <v>1196</v>
      </c>
      <c r="O75" s="43">
        <v>60</v>
      </c>
      <c r="P75" s="43">
        <v>167</v>
      </c>
      <c r="Q75" s="43" t="s">
        <v>1163</v>
      </c>
      <c r="R75" s="43" t="s">
        <v>1197</v>
      </c>
      <c r="S75" s="250" t="s">
        <v>1095</v>
      </c>
      <c r="T75" s="250" t="s">
        <v>1865</v>
      </c>
      <c r="U75" s="268"/>
      <c r="V75" s="248" t="s">
        <v>1965</v>
      </c>
      <c r="W75" s="252" t="s">
        <v>1867</v>
      </c>
      <c r="X75" s="248" t="s">
        <v>1966</v>
      </c>
      <c r="Y75" s="4" t="s">
        <v>1869</v>
      </c>
      <c r="Z75" s="4" t="s">
        <v>1509</v>
      </c>
      <c r="AA75" s="229" t="s">
        <v>1870</v>
      </c>
      <c r="AB75" s="229">
        <v>1209172</v>
      </c>
      <c r="AC75" s="253" t="s">
        <v>1871</v>
      </c>
      <c r="AD75" s="229" t="s">
        <v>1512</v>
      </c>
      <c r="AE75" s="229">
        <v>95.01</v>
      </c>
      <c r="AF75" s="229">
        <v>38.4</v>
      </c>
      <c r="AG75" s="229">
        <v>1209172</v>
      </c>
      <c r="AH75" s="229">
        <v>2.13</v>
      </c>
      <c r="AI75" s="229">
        <v>1.61</v>
      </c>
      <c r="AJ75" s="229">
        <v>83.31</v>
      </c>
      <c r="AK75" s="229">
        <v>82.28</v>
      </c>
      <c r="AL75" s="229">
        <v>79.52</v>
      </c>
      <c r="AM75" s="229"/>
      <c r="AN75" s="229"/>
      <c r="AO75" s="229"/>
      <c r="AP75" s="229"/>
      <c r="AQ75" s="229">
        <v>1201263</v>
      </c>
    </row>
    <row r="76" spans="1:43" ht="15.75" customHeight="1">
      <c r="A76" s="4">
        <v>65</v>
      </c>
      <c r="B76" s="4" t="s">
        <v>271</v>
      </c>
      <c r="C76" s="4" t="s">
        <v>1668</v>
      </c>
      <c r="D76" s="4" t="s">
        <v>1669</v>
      </c>
      <c r="E76" s="4" t="s">
        <v>1967</v>
      </c>
      <c r="F76" s="44" t="s">
        <v>1968</v>
      </c>
      <c r="G76" s="254" t="s">
        <v>1969</v>
      </c>
      <c r="H76" s="4" t="s">
        <v>1970</v>
      </c>
      <c r="I76" s="4" t="s">
        <v>1864</v>
      </c>
      <c r="J76" s="249" t="str">
        <f t="shared" si="1"/>
        <v>D1_S023_716L-m_R00</v>
      </c>
      <c r="K76" s="43" t="s">
        <v>81</v>
      </c>
      <c r="L76" s="43" t="s">
        <v>1174</v>
      </c>
      <c r="M76" s="43" t="s">
        <v>274</v>
      </c>
      <c r="N76" s="43" t="s">
        <v>1207</v>
      </c>
      <c r="O76" s="43">
        <v>716</v>
      </c>
      <c r="P76" s="43">
        <v>174.75</v>
      </c>
      <c r="Q76" s="43" t="s">
        <v>1163</v>
      </c>
      <c r="R76" s="43" t="s">
        <v>1208</v>
      </c>
      <c r="S76" s="43" t="s">
        <v>1209</v>
      </c>
      <c r="T76" s="255"/>
      <c r="U76" s="4"/>
      <c r="V76" s="251" t="s">
        <v>1971</v>
      </c>
      <c r="W76" s="252"/>
      <c r="X76" s="4" t="s">
        <v>1972</v>
      </c>
      <c r="Y76" s="229" t="s">
        <v>1973</v>
      </c>
      <c r="Z76" s="4" t="s">
        <v>1509</v>
      </c>
      <c r="AB76" s="4">
        <v>739354</v>
      </c>
      <c r="AC76" s="253"/>
      <c r="AQ76" s="4">
        <v>738150</v>
      </c>
    </row>
    <row r="77" spans="1:43" ht="15.75" customHeight="1">
      <c r="A77" s="4">
        <v>66</v>
      </c>
      <c r="B77" s="248" t="s">
        <v>341</v>
      </c>
      <c r="C77" s="248" t="s">
        <v>1676</v>
      </c>
      <c r="D77" s="248" t="s">
        <v>1677</v>
      </c>
      <c r="E77" s="246" t="s">
        <v>1860</v>
      </c>
      <c r="F77" s="44" t="s">
        <v>1974</v>
      </c>
      <c r="G77" s="247" t="s">
        <v>1975</v>
      </c>
      <c r="H77" s="248" t="s">
        <v>1976</v>
      </c>
      <c r="I77" s="248" t="s">
        <v>1864</v>
      </c>
      <c r="J77" s="249" t="str">
        <f t="shared" si="1"/>
        <v>D1_S20_100L-m_R01</v>
      </c>
      <c r="K77" s="43" t="s">
        <v>81</v>
      </c>
      <c r="L77" s="43" t="s">
        <v>1201</v>
      </c>
      <c r="M77" s="43" t="s">
        <v>259</v>
      </c>
      <c r="N77" s="43" t="s">
        <v>1196</v>
      </c>
      <c r="O77" s="43">
        <v>100</v>
      </c>
      <c r="P77" s="43">
        <v>98</v>
      </c>
      <c r="Q77" s="43" t="s">
        <v>1163</v>
      </c>
      <c r="R77" s="43" t="s">
        <v>1208</v>
      </c>
      <c r="S77" s="250" t="s">
        <v>1085</v>
      </c>
      <c r="T77" s="250" t="s">
        <v>1865</v>
      </c>
      <c r="U77" s="268"/>
      <c r="V77" s="248" t="s">
        <v>1977</v>
      </c>
      <c r="W77" s="252" t="s">
        <v>1867</v>
      </c>
      <c r="X77" s="248" t="s">
        <v>1978</v>
      </c>
      <c r="Y77" s="4" t="s">
        <v>1869</v>
      </c>
      <c r="Z77" s="4" t="s">
        <v>1509</v>
      </c>
      <c r="AA77" s="229" t="s">
        <v>1870</v>
      </c>
      <c r="AB77" s="229">
        <v>1875489</v>
      </c>
      <c r="AC77" s="253" t="s">
        <v>1871</v>
      </c>
      <c r="AD77" s="229" t="s">
        <v>1512</v>
      </c>
      <c r="AE77" s="229">
        <v>94.96</v>
      </c>
      <c r="AF77" s="229">
        <v>38.39</v>
      </c>
      <c r="AG77" s="229">
        <v>1875489</v>
      </c>
      <c r="AH77" s="229">
        <v>2.13</v>
      </c>
      <c r="AI77" s="229">
        <v>2.5</v>
      </c>
      <c r="AJ77" s="229">
        <v>84.23</v>
      </c>
      <c r="AK77" s="229">
        <v>83.26</v>
      </c>
      <c r="AL77" s="229">
        <v>80.58</v>
      </c>
      <c r="AM77" s="229"/>
      <c r="AN77" s="229"/>
      <c r="AO77" s="229"/>
      <c r="AP77" s="229"/>
      <c r="AQ77" s="229">
        <v>1863283</v>
      </c>
    </row>
    <row r="78" spans="1:43" ht="15.75" customHeight="1">
      <c r="A78" s="4">
        <v>67</v>
      </c>
      <c r="B78" s="248" t="s">
        <v>291</v>
      </c>
      <c r="C78" s="248" t="s">
        <v>1683</v>
      </c>
      <c r="D78" s="248" t="s">
        <v>1684</v>
      </c>
      <c r="E78" s="246" t="s">
        <v>1860</v>
      </c>
      <c r="F78" s="44" t="s">
        <v>1979</v>
      </c>
      <c r="G78" s="247" t="s">
        <v>1980</v>
      </c>
      <c r="H78" s="248" t="s">
        <v>1981</v>
      </c>
      <c r="I78" s="248" t="s">
        <v>1864</v>
      </c>
      <c r="J78" s="249" t="str">
        <f t="shared" si="1"/>
        <v>D1_S20_100L-m_R02</v>
      </c>
      <c r="K78" s="43" t="s">
        <v>81</v>
      </c>
      <c r="L78" s="43" t="s">
        <v>1201</v>
      </c>
      <c r="M78" s="43" t="s">
        <v>259</v>
      </c>
      <c r="N78" s="43" t="s">
        <v>1196</v>
      </c>
      <c r="O78" s="43">
        <v>100</v>
      </c>
      <c r="P78" s="43">
        <v>152</v>
      </c>
      <c r="Q78" s="43" t="s">
        <v>1163</v>
      </c>
      <c r="R78" s="43" t="s">
        <v>1197</v>
      </c>
      <c r="S78" s="250" t="s">
        <v>1091</v>
      </c>
      <c r="T78" s="250" t="s">
        <v>1865</v>
      </c>
      <c r="U78" s="268"/>
      <c r="V78" s="248" t="s">
        <v>1982</v>
      </c>
      <c r="W78" s="252" t="s">
        <v>1867</v>
      </c>
      <c r="X78" s="248" t="s">
        <v>1983</v>
      </c>
      <c r="Y78" s="4" t="s">
        <v>1869</v>
      </c>
      <c r="Z78" s="4" t="s">
        <v>1509</v>
      </c>
      <c r="AA78" s="229" t="s">
        <v>1870</v>
      </c>
      <c r="AB78" s="229">
        <v>1322612</v>
      </c>
      <c r="AC78" s="253" t="s">
        <v>1871</v>
      </c>
      <c r="AD78" s="229" t="s">
        <v>1512</v>
      </c>
      <c r="AE78" s="229">
        <v>94.86</v>
      </c>
      <c r="AF78" s="229">
        <v>38.36</v>
      </c>
      <c r="AG78" s="229">
        <v>1322612</v>
      </c>
      <c r="AH78" s="229">
        <v>2.13</v>
      </c>
      <c r="AI78" s="229">
        <v>1.77</v>
      </c>
      <c r="AJ78" s="229">
        <v>84.08</v>
      </c>
      <c r="AK78" s="229">
        <v>82.74</v>
      </c>
      <c r="AL78" s="229">
        <v>80.260000000000005</v>
      </c>
      <c r="AM78" s="229"/>
      <c r="AN78" s="229"/>
      <c r="AO78" s="229"/>
      <c r="AP78" s="229"/>
      <c r="AQ78" s="229">
        <v>1313581</v>
      </c>
    </row>
    <row r="79" spans="1:43" ht="15.75" customHeight="1">
      <c r="A79" s="4">
        <v>68</v>
      </c>
      <c r="B79" s="248" t="s">
        <v>347</v>
      </c>
      <c r="C79" s="248" t="s">
        <v>1690</v>
      </c>
      <c r="D79" s="248" t="s">
        <v>1691</v>
      </c>
      <c r="E79" s="246" t="s">
        <v>1860</v>
      </c>
      <c r="F79" s="44" t="s">
        <v>1984</v>
      </c>
      <c r="G79" s="247" t="s">
        <v>1985</v>
      </c>
      <c r="H79" s="248" t="s">
        <v>1986</v>
      </c>
      <c r="I79" s="248" t="s">
        <v>1864</v>
      </c>
      <c r="J79" s="249" t="str">
        <f t="shared" si="1"/>
        <v>D1_S20_100L-m_R02</v>
      </c>
      <c r="K79" s="43" t="s">
        <v>81</v>
      </c>
      <c r="L79" s="43" t="s">
        <v>1201</v>
      </c>
      <c r="M79" s="43" t="s">
        <v>259</v>
      </c>
      <c r="N79" s="43" t="s">
        <v>1196</v>
      </c>
      <c r="O79" s="43">
        <v>100</v>
      </c>
      <c r="P79" s="43">
        <v>110</v>
      </c>
      <c r="Q79" s="43" t="s">
        <v>1163</v>
      </c>
      <c r="R79" s="43" t="s">
        <v>1208</v>
      </c>
      <c r="S79" s="250" t="s">
        <v>1091</v>
      </c>
      <c r="T79" s="250" t="s">
        <v>1865</v>
      </c>
      <c r="U79" s="268"/>
      <c r="V79" s="248" t="s">
        <v>1987</v>
      </c>
      <c r="W79" s="252" t="s">
        <v>1867</v>
      </c>
      <c r="X79" s="248" t="s">
        <v>1988</v>
      </c>
      <c r="Y79" s="4" t="s">
        <v>1869</v>
      </c>
      <c r="Z79" s="4" t="s">
        <v>1509</v>
      </c>
      <c r="AA79" s="229" t="s">
        <v>1870</v>
      </c>
      <c r="AB79" s="229">
        <v>1316762</v>
      </c>
      <c r="AC79" s="253" t="s">
        <v>1871</v>
      </c>
      <c r="AD79" s="229" t="s">
        <v>1512</v>
      </c>
      <c r="AE79" s="229">
        <v>95.13</v>
      </c>
      <c r="AF79" s="229">
        <v>38.44</v>
      </c>
      <c r="AG79" s="229">
        <v>1316762</v>
      </c>
      <c r="AH79" s="229">
        <v>2.13</v>
      </c>
      <c r="AI79" s="229">
        <v>1.76</v>
      </c>
      <c r="AJ79" s="229">
        <v>83.97</v>
      </c>
      <c r="AK79" s="229">
        <v>83.24</v>
      </c>
      <c r="AL79" s="229">
        <v>80.510000000000005</v>
      </c>
      <c r="AM79" s="229"/>
      <c r="AN79" s="229"/>
      <c r="AO79" s="229"/>
      <c r="AP79" s="229"/>
      <c r="AQ79" s="229">
        <v>1308385</v>
      </c>
    </row>
    <row r="80" spans="1:43" ht="15.75" customHeight="1">
      <c r="A80" s="4">
        <v>69</v>
      </c>
      <c r="B80" s="248" t="s">
        <v>353</v>
      </c>
      <c r="C80" s="248" t="s">
        <v>1697</v>
      </c>
      <c r="D80" s="248" t="s">
        <v>1698</v>
      </c>
      <c r="E80" s="246" t="s">
        <v>1860</v>
      </c>
      <c r="F80" s="44" t="s">
        <v>1989</v>
      </c>
      <c r="G80" s="247" t="s">
        <v>1990</v>
      </c>
      <c r="H80" s="248" t="s">
        <v>1991</v>
      </c>
      <c r="I80" s="248" t="s">
        <v>1864</v>
      </c>
      <c r="J80" s="249" t="str">
        <f t="shared" si="1"/>
        <v>D1_S20_100L-m_R03</v>
      </c>
      <c r="K80" s="43" t="s">
        <v>81</v>
      </c>
      <c r="L80" s="43" t="s">
        <v>1201</v>
      </c>
      <c r="M80" s="43" t="s">
        <v>259</v>
      </c>
      <c r="N80" s="43" t="s">
        <v>1196</v>
      </c>
      <c r="O80" s="43">
        <v>100</v>
      </c>
      <c r="P80" s="43">
        <v>285</v>
      </c>
      <c r="Q80" s="43" t="s">
        <v>1163</v>
      </c>
      <c r="R80" s="43" t="s">
        <v>1208</v>
      </c>
      <c r="S80" s="250" t="s">
        <v>1095</v>
      </c>
      <c r="T80" s="250" t="s">
        <v>1865</v>
      </c>
      <c r="U80" s="268"/>
      <c r="V80" s="248" t="s">
        <v>1992</v>
      </c>
      <c r="W80" s="252" t="s">
        <v>1867</v>
      </c>
      <c r="X80" s="248" t="s">
        <v>1993</v>
      </c>
      <c r="Y80" s="4" t="s">
        <v>1869</v>
      </c>
      <c r="Z80" s="4" t="s">
        <v>1509</v>
      </c>
      <c r="AA80" s="229" t="s">
        <v>1870</v>
      </c>
      <c r="AB80" s="229">
        <v>1291949</v>
      </c>
      <c r="AC80" s="253" t="s">
        <v>1871</v>
      </c>
      <c r="AD80" s="229" t="s">
        <v>1512</v>
      </c>
      <c r="AE80" s="229">
        <v>94.57</v>
      </c>
      <c r="AF80" s="229">
        <v>38.299999999999997</v>
      </c>
      <c r="AG80" s="229">
        <v>1291949</v>
      </c>
      <c r="AH80" s="229">
        <v>2.13</v>
      </c>
      <c r="AI80" s="229">
        <v>1.73</v>
      </c>
      <c r="AJ80" s="229">
        <v>83.05</v>
      </c>
      <c r="AK80" s="229">
        <v>81.93</v>
      </c>
      <c r="AL80" s="229">
        <v>78.92</v>
      </c>
      <c r="AM80" s="229"/>
      <c r="AN80" s="229"/>
      <c r="AO80" s="229"/>
      <c r="AP80" s="229"/>
      <c r="AQ80" s="229">
        <v>1282832</v>
      </c>
    </row>
    <row r="81" spans="1:43" ht="15.75" customHeight="1">
      <c r="A81" s="4">
        <v>70</v>
      </c>
      <c r="B81" s="248" t="s">
        <v>283</v>
      </c>
      <c r="C81" s="248" t="s">
        <v>1704</v>
      </c>
      <c r="D81" s="248" t="s">
        <v>1705</v>
      </c>
      <c r="E81" s="246" t="s">
        <v>1860</v>
      </c>
      <c r="F81" s="44" t="s">
        <v>1994</v>
      </c>
      <c r="G81" s="247" t="s">
        <v>1995</v>
      </c>
      <c r="H81" s="248" t="s">
        <v>1996</v>
      </c>
      <c r="I81" s="248" t="s">
        <v>1864</v>
      </c>
      <c r="J81" s="249" t="str">
        <f t="shared" si="1"/>
        <v>D1_S20_120L-m_R01</v>
      </c>
      <c r="K81" s="43" t="s">
        <v>81</v>
      </c>
      <c r="L81" s="43" t="s">
        <v>1201</v>
      </c>
      <c r="M81" s="43" t="s">
        <v>259</v>
      </c>
      <c r="N81" s="43" t="s">
        <v>1196</v>
      </c>
      <c r="O81" s="43">
        <v>120</v>
      </c>
      <c r="P81" s="43">
        <v>225</v>
      </c>
      <c r="Q81" s="43" t="s">
        <v>1163</v>
      </c>
      <c r="R81" s="43" t="s">
        <v>1197</v>
      </c>
      <c r="S81" s="250" t="s">
        <v>1085</v>
      </c>
      <c r="T81" s="250" t="s">
        <v>1865</v>
      </c>
      <c r="U81" s="268"/>
      <c r="V81" s="248" t="s">
        <v>1997</v>
      </c>
      <c r="W81" s="252" t="s">
        <v>1867</v>
      </c>
      <c r="X81" s="248" t="s">
        <v>1998</v>
      </c>
      <c r="Y81" s="4" t="s">
        <v>1869</v>
      </c>
      <c r="Z81" s="4" t="s">
        <v>1509</v>
      </c>
      <c r="AA81" s="229" t="s">
        <v>1870</v>
      </c>
      <c r="AB81" s="229">
        <v>1800125</v>
      </c>
      <c r="AC81" s="253" t="s">
        <v>1871</v>
      </c>
      <c r="AD81" s="229" t="s">
        <v>1512</v>
      </c>
      <c r="AE81" s="229">
        <v>94.88</v>
      </c>
      <c r="AF81" s="229">
        <v>38.380000000000003</v>
      </c>
      <c r="AG81" s="229">
        <v>1800125</v>
      </c>
      <c r="AH81" s="229">
        <v>2.13</v>
      </c>
      <c r="AI81" s="229">
        <v>2.4</v>
      </c>
      <c r="AJ81" s="229">
        <v>83.46</v>
      </c>
      <c r="AK81" s="229">
        <v>82.48</v>
      </c>
      <c r="AL81" s="229">
        <v>79.58</v>
      </c>
      <c r="AM81" s="229"/>
      <c r="AN81" s="229"/>
      <c r="AO81" s="229"/>
      <c r="AP81" s="229"/>
      <c r="AQ81" s="229">
        <v>1788751</v>
      </c>
    </row>
    <row r="82" spans="1:43" ht="15.75" customHeight="1">
      <c r="A82" s="4">
        <v>71</v>
      </c>
      <c r="B82" s="248" t="s">
        <v>256</v>
      </c>
      <c r="C82" s="248" t="s">
        <v>1711</v>
      </c>
      <c r="D82" s="248" t="s">
        <v>1712</v>
      </c>
      <c r="E82" s="246" t="s">
        <v>1860</v>
      </c>
      <c r="F82" s="44" t="s">
        <v>1999</v>
      </c>
      <c r="G82" s="247" t="s">
        <v>2000</v>
      </c>
      <c r="H82" s="248" t="s">
        <v>2001</v>
      </c>
      <c r="I82" s="248" t="s">
        <v>1864</v>
      </c>
      <c r="J82" s="249" t="str">
        <f t="shared" si="1"/>
        <v>D1_S20_30L-m_R123</v>
      </c>
      <c r="K82" s="43" t="s">
        <v>81</v>
      </c>
      <c r="L82" s="43" t="s">
        <v>1201</v>
      </c>
      <c r="M82" s="43" t="s">
        <v>259</v>
      </c>
      <c r="N82" s="43" t="s">
        <v>1196</v>
      </c>
      <c r="O82" s="43">
        <v>30</v>
      </c>
      <c r="P82" s="43">
        <v>91</v>
      </c>
      <c r="Q82" s="43" t="s">
        <v>1163</v>
      </c>
      <c r="R82" s="43" t="s">
        <v>1197</v>
      </c>
      <c r="S82" s="250" t="s">
        <v>1716</v>
      </c>
      <c r="T82" s="250" t="s">
        <v>1865</v>
      </c>
      <c r="U82" s="268"/>
      <c r="V82" s="248" t="s">
        <v>2002</v>
      </c>
      <c r="W82" s="252" t="s">
        <v>1867</v>
      </c>
      <c r="X82" s="248" t="s">
        <v>2003</v>
      </c>
      <c r="Y82" s="4" t="s">
        <v>1869</v>
      </c>
      <c r="Z82" s="4" t="s">
        <v>1509</v>
      </c>
      <c r="AA82" s="229" t="s">
        <v>1870</v>
      </c>
      <c r="AB82" s="229">
        <v>1597770</v>
      </c>
      <c r="AC82" s="253" t="s">
        <v>1871</v>
      </c>
      <c r="AD82" s="229" t="s">
        <v>1512</v>
      </c>
      <c r="AE82" s="229">
        <v>94.94</v>
      </c>
      <c r="AF82" s="229">
        <v>38.39</v>
      </c>
      <c r="AG82" s="229">
        <v>1597770</v>
      </c>
      <c r="AH82" s="229">
        <v>2.13</v>
      </c>
      <c r="AI82" s="229">
        <v>2.13</v>
      </c>
      <c r="AJ82" s="229">
        <v>83.98</v>
      </c>
      <c r="AK82" s="229">
        <v>83.17</v>
      </c>
      <c r="AL82" s="229">
        <v>80.23</v>
      </c>
      <c r="AM82" s="229"/>
      <c r="AN82" s="229"/>
      <c r="AO82" s="229"/>
      <c r="AP82" s="229"/>
      <c r="AQ82" s="229">
        <v>1586722</v>
      </c>
    </row>
    <row r="83" spans="1:43" ht="15.75" customHeight="1">
      <c r="A83" s="4">
        <v>72</v>
      </c>
      <c r="B83" s="248" t="s">
        <v>336</v>
      </c>
      <c r="C83" s="248" t="s">
        <v>1719</v>
      </c>
      <c r="D83" s="248" t="s">
        <v>1720</v>
      </c>
      <c r="E83" s="246" t="s">
        <v>1860</v>
      </c>
      <c r="F83" s="44" t="s">
        <v>2004</v>
      </c>
      <c r="G83" s="247" t="s">
        <v>2005</v>
      </c>
      <c r="H83" s="248" t="s">
        <v>2006</v>
      </c>
      <c r="I83" s="248" t="s">
        <v>1864</v>
      </c>
      <c r="J83" s="249" t="str">
        <f t="shared" si="1"/>
        <v>D1_S20_496L-m_R00</v>
      </c>
      <c r="K83" s="43" t="s">
        <v>81</v>
      </c>
      <c r="L83" s="43" t="s">
        <v>1201</v>
      </c>
      <c r="M83" s="43" t="s">
        <v>259</v>
      </c>
      <c r="N83" s="43" t="s">
        <v>1247</v>
      </c>
      <c r="O83" s="43">
        <v>496</v>
      </c>
      <c r="P83" s="43">
        <v>445</v>
      </c>
      <c r="Q83" s="43" t="s">
        <v>1163</v>
      </c>
      <c r="R83" s="43" t="s">
        <v>1208</v>
      </c>
      <c r="S83" s="250" t="s">
        <v>1209</v>
      </c>
      <c r="T83" s="250" t="s">
        <v>1865</v>
      </c>
      <c r="U83" s="268"/>
      <c r="V83" s="248" t="s">
        <v>2007</v>
      </c>
      <c r="W83" s="252" t="s">
        <v>1867</v>
      </c>
      <c r="X83" s="248" t="s">
        <v>2008</v>
      </c>
      <c r="Y83" s="4" t="s">
        <v>1869</v>
      </c>
      <c r="Z83" s="4" t="s">
        <v>1509</v>
      </c>
      <c r="AA83" s="229" t="s">
        <v>1870</v>
      </c>
      <c r="AB83" s="229">
        <v>1579717</v>
      </c>
      <c r="AC83" s="253" t="s">
        <v>1871</v>
      </c>
      <c r="AD83" s="229" t="s">
        <v>1512</v>
      </c>
      <c r="AE83" s="229">
        <v>95.03</v>
      </c>
      <c r="AF83" s="229">
        <v>38.409999999999997</v>
      </c>
      <c r="AG83" s="229">
        <v>1579717</v>
      </c>
      <c r="AH83" s="229">
        <v>2.13</v>
      </c>
      <c r="AI83" s="229">
        <v>2.11</v>
      </c>
      <c r="AJ83" s="229">
        <v>84.37</v>
      </c>
      <c r="AK83" s="229">
        <v>83.26</v>
      </c>
      <c r="AL83" s="229">
        <v>80.63</v>
      </c>
      <c r="AM83" s="229"/>
      <c r="AN83" s="229"/>
      <c r="AO83" s="229"/>
      <c r="AP83" s="229"/>
      <c r="AQ83" s="229">
        <v>1568865</v>
      </c>
    </row>
    <row r="84" spans="1:43" ht="15.75" customHeight="1">
      <c r="A84" s="4">
        <v>73</v>
      </c>
      <c r="B84" s="248" t="s">
        <v>297</v>
      </c>
      <c r="C84" s="248" t="s">
        <v>1726</v>
      </c>
      <c r="D84" s="248" t="s">
        <v>1727</v>
      </c>
      <c r="E84" s="246" t="s">
        <v>1860</v>
      </c>
      <c r="F84" s="44" t="s">
        <v>2009</v>
      </c>
      <c r="G84" s="247" t="s">
        <v>2010</v>
      </c>
      <c r="H84" s="248" t="s">
        <v>2011</v>
      </c>
      <c r="I84" s="248" t="s">
        <v>1864</v>
      </c>
      <c r="J84" s="249" t="str">
        <f t="shared" si="1"/>
        <v>D1_S20_60L-m_R03</v>
      </c>
      <c r="K84" s="43" t="s">
        <v>81</v>
      </c>
      <c r="L84" s="43" t="s">
        <v>1201</v>
      </c>
      <c r="M84" s="43" t="s">
        <v>259</v>
      </c>
      <c r="N84" s="43" t="s">
        <v>1196</v>
      </c>
      <c r="O84" s="43">
        <v>60</v>
      </c>
      <c r="P84" s="43">
        <v>167</v>
      </c>
      <c r="Q84" s="43" t="s">
        <v>1163</v>
      </c>
      <c r="R84" s="43" t="s">
        <v>1197</v>
      </c>
      <c r="S84" s="250" t="s">
        <v>1095</v>
      </c>
      <c r="T84" s="250" t="s">
        <v>1865</v>
      </c>
      <c r="U84" s="268"/>
      <c r="V84" s="248" t="s">
        <v>2012</v>
      </c>
      <c r="W84" s="252" t="s">
        <v>1867</v>
      </c>
      <c r="X84" s="248" t="s">
        <v>2013</v>
      </c>
      <c r="Y84" s="4" t="s">
        <v>1869</v>
      </c>
      <c r="Z84" s="4" t="s">
        <v>1509</v>
      </c>
      <c r="AA84" s="229" t="s">
        <v>1870</v>
      </c>
      <c r="AB84" s="229">
        <v>1257634</v>
      </c>
      <c r="AC84" s="253" t="s">
        <v>1871</v>
      </c>
      <c r="AD84" s="229" t="s">
        <v>1512</v>
      </c>
      <c r="AE84" s="229">
        <v>94.95</v>
      </c>
      <c r="AF84" s="229">
        <v>38.39</v>
      </c>
      <c r="AG84" s="229">
        <v>1257634</v>
      </c>
      <c r="AH84" s="229">
        <v>2.13</v>
      </c>
      <c r="AI84" s="229">
        <v>1.68</v>
      </c>
      <c r="AJ84" s="229">
        <v>84.23</v>
      </c>
      <c r="AK84" s="229">
        <v>83.54</v>
      </c>
      <c r="AL84" s="229">
        <v>80.819999999999993</v>
      </c>
      <c r="AM84" s="229"/>
      <c r="AN84" s="229"/>
      <c r="AO84" s="229"/>
      <c r="AP84" s="229"/>
      <c r="AQ84" s="229">
        <v>1249454</v>
      </c>
    </row>
    <row r="85" spans="1:43" ht="15.75" customHeight="1">
      <c r="A85" s="4">
        <v>74</v>
      </c>
      <c r="B85" s="4" t="s">
        <v>265</v>
      </c>
      <c r="C85" s="4" t="s">
        <v>1733</v>
      </c>
      <c r="D85" s="4" t="s">
        <v>1734</v>
      </c>
      <c r="E85" s="4" t="s">
        <v>1967</v>
      </c>
      <c r="F85" s="44" t="s">
        <v>2014</v>
      </c>
      <c r="G85" s="254" t="s">
        <v>2015</v>
      </c>
      <c r="H85" s="4" t="s">
        <v>2016</v>
      </c>
      <c r="I85" s="4" t="s">
        <v>1864</v>
      </c>
      <c r="J85" s="249" t="str">
        <f t="shared" si="1"/>
        <v>D1_S20_776L-m_R00</v>
      </c>
      <c r="K85" s="43" t="s">
        <v>81</v>
      </c>
      <c r="L85" s="43" t="s">
        <v>1201</v>
      </c>
      <c r="M85" s="43" t="s">
        <v>259</v>
      </c>
      <c r="N85" s="43" t="s">
        <v>1207</v>
      </c>
      <c r="O85" s="43">
        <v>776</v>
      </c>
      <c r="P85" s="43">
        <v>166.75</v>
      </c>
      <c r="Q85" s="43" t="s">
        <v>1163</v>
      </c>
      <c r="R85" s="43" t="s">
        <v>1208</v>
      </c>
      <c r="S85" s="43" t="s">
        <v>1209</v>
      </c>
      <c r="T85" s="255"/>
      <c r="U85" s="4"/>
      <c r="V85" s="251" t="s">
        <v>2017</v>
      </c>
      <c r="W85" s="252"/>
      <c r="X85" s="4" t="s">
        <v>2018</v>
      </c>
      <c r="Y85" s="229" t="s">
        <v>1973</v>
      </c>
      <c r="Z85" s="4" t="s">
        <v>1509</v>
      </c>
      <c r="AB85" s="4">
        <v>887009</v>
      </c>
      <c r="AC85" s="253"/>
      <c r="AQ85" s="4">
        <v>885899</v>
      </c>
    </row>
    <row r="86" spans="1:43" ht="15.75" customHeight="1">
      <c r="A86" s="4">
        <v>75</v>
      </c>
      <c r="B86" s="248" t="s">
        <v>406</v>
      </c>
      <c r="C86" s="248" t="s">
        <v>1739</v>
      </c>
      <c r="D86" s="248" t="s">
        <v>1740</v>
      </c>
      <c r="E86" s="246" t="s">
        <v>1860</v>
      </c>
      <c r="F86" s="44" t="s">
        <v>2019</v>
      </c>
      <c r="G86" s="247" t="s">
        <v>2020</v>
      </c>
      <c r="H86" s="248" t="s">
        <v>2021</v>
      </c>
      <c r="I86" s="248" t="s">
        <v>1864</v>
      </c>
      <c r="J86" s="249" t="str">
        <f t="shared" si="1"/>
        <v>D1_S320_100L-m_R01</v>
      </c>
      <c r="K86" s="43" t="s">
        <v>81</v>
      </c>
      <c r="L86" s="43" t="s">
        <v>1185</v>
      </c>
      <c r="M86" s="43" t="s">
        <v>280</v>
      </c>
      <c r="N86" s="43" t="s">
        <v>1291</v>
      </c>
      <c r="O86" s="43">
        <v>100</v>
      </c>
      <c r="P86" s="43">
        <v>98</v>
      </c>
      <c r="Q86" s="43" t="s">
        <v>1163</v>
      </c>
      <c r="R86" s="43" t="s">
        <v>1208</v>
      </c>
      <c r="S86" s="250" t="s">
        <v>1085</v>
      </c>
      <c r="T86" s="250" t="s">
        <v>1865</v>
      </c>
      <c r="U86" s="268"/>
      <c r="V86" s="248" t="s">
        <v>2022</v>
      </c>
      <c r="W86" s="252" t="s">
        <v>1867</v>
      </c>
      <c r="X86" s="248" t="s">
        <v>2023</v>
      </c>
      <c r="Y86" s="4" t="s">
        <v>1869</v>
      </c>
      <c r="Z86" s="4" t="s">
        <v>1509</v>
      </c>
      <c r="AA86" s="229" t="s">
        <v>1870</v>
      </c>
      <c r="AB86" s="229">
        <v>2926081</v>
      </c>
      <c r="AC86" s="253" t="s">
        <v>1871</v>
      </c>
      <c r="AD86" s="229" t="s">
        <v>1512</v>
      </c>
      <c r="AE86" s="229">
        <v>94.83</v>
      </c>
      <c r="AF86" s="229">
        <v>38.369999999999997</v>
      </c>
      <c r="AG86" s="229">
        <v>2926081</v>
      </c>
      <c r="AH86" s="229">
        <v>2.13</v>
      </c>
      <c r="AI86" s="229">
        <v>3.91</v>
      </c>
      <c r="AJ86" s="229">
        <v>82.12</v>
      </c>
      <c r="AK86" s="229">
        <v>81.45</v>
      </c>
      <c r="AL86" s="229">
        <v>77.849999999999994</v>
      </c>
      <c r="AM86" s="229"/>
      <c r="AN86" s="229"/>
      <c r="AO86" s="229"/>
      <c r="AP86" s="229"/>
      <c r="AQ86" s="229">
        <v>2906288</v>
      </c>
    </row>
    <row r="87" spans="1:43" ht="15.75" customHeight="1">
      <c r="A87" s="4">
        <v>76</v>
      </c>
      <c r="B87" s="248" t="s">
        <v>326</v>
      </c>
      <c r="C87" s="248" t="s">
        <v>1746</v>
      </c>
      <c r="D87" s="248" t="s">
        <v>1747</v>
      </c>
      <c r="E87" s="246" t="s">
        <v>1860</v>
      </c>
      <c r="F87" s="44" t="s">
        <v>2024</v>
      </c>
      <c r="G87" s="247" t="s">
        <v>2025</v>
      </c>
      <c r="H87" s="248" t="s">
        <v>2026</v>
      </c>
      <c r="I87" s="248" t="s">
        <v>1864</v>
      </c>
      <c r="J87" s="249" t="str">
        <f t="shared" si="1"/>
        <v>D1_S320_100L-m_R02</v>
      </c>
      <c r="K87" s="43" t="s">
        <v>81</v>
      </c>
      <c r="L87" s="43" t="s">
        <v>1185</v>
      </c>
      <c r="M87" s="43" t="s">
        <v>280</v>
      </c>
      <c r="N87" s="43" t="s">
        <v>1196</v>
      </c>
      <c r="O87" s="43">
        <v>100</v>
      </c>
      <c r="P87" s="43">
        <v>152</v>
      </c>
      <c r="Q87" s="43" t="s">
        <v>1163</v>
      </c>
      <c r="R87" s="43" t="s">
        <v>1197</v>
      </c>
      <c r="S87" s="250" t="s">
        <v>1091</v>
      </c>
      <c r="T87" s="250" t="s">
        <v>1865</v>
      </c>
      <c r="U87" s="268"/>
      <c r="V87" s="248" t="s">
        <v>2027</v>
      </c>
      <c r="W87" s="252" t="s">
        <v>1867</v>
      </c>
      <c r="X87" s="248" t="s">
        <v>2028</v>
      </c>
      <c r="Y87" s="4" t="s">
        <v>1869</v>
      </c>
      <c r="Z87" s="4" t="s">
        <v>1509</v>
      </c>
      <c r="AA87" s="229" t="s">
        <v>1870</v>
      </c>
      <c r="AB87" s="229">
        <v>1397410</v>
      </c>
      <c r="AC87" s="253" t="s">
        <v>1871</v>
      </c>
      <c r="AD87" s="229" t="s">
        <v>1512</v>
      </c>
      <c r="AE87" s="229">
        <v>94.7</v>
      </c>
      <c r="AF87" s="229">
        <v>38.33</v>
      </c>
      <c r="AG87" s="229">
        <v>1397410</v>
      </c>
      <c r="AH87" s="229">
        <v>2.13</v>
      </c>
      <c r="AI87" s="229">
        <v>1.87</v>
      </c>
      <c r="AJ87" s="229">
        <v>80.78</v>
      </c>
      <c r="AK87" s="229">
        <v>79.48</v>
      </c>
      <c r="AL87" s="229">
        <v>75.650000000000006</v>
      </c>
      <c r="AM87" s="229"/>
      <c r="AN87" s="229"/>
      <c r="AO87" s="229"/>
      <c r="AP87" s="229"/>
      <c r="AQ87" s="229">
        <v>1388857</v>
      </c>
    </row>
    <row r="88" spans="1:43" ht="15.75" customHeight="1">
      <c r="A88" s="4">
        <v>77</v>
      </c>
      <c r="B88" s="248" t="s">
        <v>420</v>
      </c>
      <c r="C88" s="248" t="s">
        <v>1753</v>
      </c>
      <c r="D88" s="248" t="s">
        <v>1754</v>
      </c>
      <c r="E88" s="246" t="s">
        <v>1860</v>
      </c>
      <c r="F88" s="44" t="s">
        <v>2029</v>
      </c>
      <c r="G88" s="247" t="s">
        <v>2030</v>
      </c>
      <c r="H88" s="248" t="s">
        <v>2031</v>
      </c>
      <c r="I88" s="248" t="s">
        <v>1864</v>
      </c>
      <c r="J88" s="249" t="str">
        <f t="shared" si="1"/>
        <v>D1_S320_100L-m_R02</v>
      </c>
      <c r="K88" s="43" t="s">
        <v>81</v>
      </c>
      <c r="L88" s="43" t="s">
        <v>1185</v>
      </c>
      <c r="M88" s="43" t="s">
        <v>280</v>
      </c>
      <c r="N88" s="43" t="s">
        <v>1196</v>
      </c>
      <c r="O88" s="43">
        <v>100</v>
      </c>
      <c r="P88" s="43">
        <v>110</v>
      </c>
      <c r="Q88" s="43" t="s">
        <v>1163</v>
      </c>
      <c r="R88" s="43" t="s">
        <v>1208</v>
      </c>
      <c r="S88" s="250" t="s">
        <v>1091</v>
      </c>
      <c r="T88" s="250" t="s">
        <v>1865</v>
      </c>
      <c r="U88" s="268"/>
      <c r="V88" s="248" t="s">
        <v>2032</v>
      </c>
      <c r="W88" s="252" t="s">
        <v>1867</v>
      </c>
      <c r="X88" s="248" t="s">
        <v>2033</v>
      </c>
      <c r="Y88" s="4" t="s">
        <v>1869</v>
      </c>
      <c r="Z88" s="4" t="s">
        <v>1509</v>
      </c>
      <c r="AA88" s="229" t="s">
        <v>1870</v>
      </c>
      <c r="AB88" s="229">
        <v>3876463</v>
      </c>
      <c r="AC88" s="253" t="s">
        <v>1871</v>
      </c>
      <c r="AD88" s="229" t="s">
        <v>1512</v>
      </c>
      <c r="AE88" s="229">
        <v>94.93</v>
      </c>
      <c r="AF88" s="229">
        <v>38.39</v>
      </c>
      <c r="AG88" s="229">
        <v>3876463</v>
      </c>
      <c r="AH88" s="229">
        <v>2.13</v>
      </c>
      <c r="AI88" s="229">
        <v>5.18</v>
      </c>
      <c r="AJ88" s="229">
        <v>82.43</v>
      </c>
      <c r="AK88" s="229">
        <v>81.48</v>
      </c>
      <c r="AL88" s="229">
        <v>77.98</v>
      </c>
      <c r="AM88" s="229"/>
      <c r="AN88" s="229"/>
      <c r="AO88" s="229"/>
      <c r="AP88" s="229"/>
      <c r="AQ88" s="229">
        <v>3852630</v>
      </c>
    </row>
    <row r="89" spans="1:43" ht="15.75" customHeight="1">
      <c r="A89" s="4">
        <v>78</v>
      </c>
      <c r="B89" s="248" t="s">
        <v>425</v>
      </c>
      <c r="C89" s="248" t="s">
        <v>1760</v>
      </c>
      <c r="D89" s="248" t="s">
        <v>1761</v>
      </c>
      <c r="E89" s="246" t="s">
        <v>1860</v>
      </c>
      <c r="F89" s="44" t="s">
        <v>2034</v>
      </c>
      <c r="G89" s="247" t="s">
        <v>2035</v>
      </c>
      <c r="H89" s="248" t="s">
        <v>2036</v>
      </c>
      <c r="I89" s="248" t="s">
        <v>1864</v>
      </c>
      <c r="J89" s="249" t="str">
        <f t="shared" si="1"/>
        <v>D1_S320_100L-m_R03</v>
      </c>
      <c r="K89" s="43" t="s">
        <v>81</v>
      </c>
      <c r="L89" s="43" t="s">
        <v>1185</v>
      </c>
      <c r="M89" s="43" t="s">
        <v>280</v>
      </c>
      <c r="N89" s="43" t="s">
        <v>1196</v>
      </c>
      <c r="O89" s="43">
        <v>100</v>
      </c>
      <c r="P89" s="43">
        <v>285</v>
      </c>
      <c r="Q89" s="43" t="s">
        <v>1163</v>
      </c>
      <c r="R89" s="43" t="s">
        <v>1208</v>
      </c>
      <c r="S89" s="250" t="s">
        <v>1095</v>
      </c>
      <c r="T89" s="250" t="s">
        <v>1865</v>
      </c>
      <c r="U89" s="268"/>
      <c r="V89" s="248" t="s">
        <v>2037</v>
      </c>
      <c r="W89" s="252" t="s">
        <v>1867</v>
      </c>
      <c r="X89" s="248" t="s">
        <v>2038</v>
      </c>
      <c r="Y89" s="4" t="s">
        <v>1869</v>
      </c>
      <c r="Z89" s="4" t="s">
        <v>1509</v>
      </c>
      <c r="AA89" s="229" t="s">
        <v>1870</v>
      </c>
      <c r="AB89" s="229">
        <v>1608824</v>
      </c>
      <c r="AC89" s="253" t="s">
        <v>1871</v>
      </c>
      <c r="AD89" s="229" t="s">
        <v>1512</v>
      </c>
      <c r="AE89" s="229">
        <v>94.76</v>
      </c>
      <c r="AF89" s="229">
        <v>38.35</v>
      </c>
      <c r="AG89" s="229">
        <v>1608824</v>
      </c>
      <c r="AH89" s="229">
        <v>2.13</v>
      </c>
      <c r="AI89" s="229">
        <v>2.15</v>
      </c>
      <c r="AJ89" s="229">
        <v>80.790000000000006</v>
      </c>
      <c r="AK89" s="229">
        <v>80.06</v>
      </c>
      <c r="AL89" s="229">
        <v>76.569999999999993</v>
      </c>
      <c r="AM89" s="229"/>
      <c r="AN89" s="229"/>
      <c r="AO89" s="229"/>
      <c r="AP89" s="229"/>
      <c r="AQ89" s="229">
        <v>1598013</v>
      </c>
    </row>
    <row r="90" spans="1:43" ht="15.75" customHeight="1">
      <c r="A90" s="4">
        <v>79</v>
      </c>
      <c r="B90" s="248" t="s">
        <v>223</v>
      </c>
      <c r="C90" s="248" t="s">
        <v>1767</v>
      </c>
      <c r="D90" s="248" t="s">
        <v>1768</v>
      </c>
      <c r="E90" s="246" t="s">
        <v>1860</v>
      </c>
      <c r="F90" s="44" t="s">
        <v>2039</v>
      </c>
      <c r="G90" s="247" t="s">
        <v>2040</v>
      </c>
      <c r="H90" s="248" t="s">
        <v>2041</v>
      </c>
      <c r="I90" s="248" t="s">
        <v>1864</v>
      </c>
      <c r="J90" s="249" t="str">
        <f t="shared" si="1"/>
        <v>D1_S320_10L-m_R01</v>
      </c>
      <c r="K90" s="43" t="s">
        <v>81</v>
      </c>
      <c r="L90" s="43" t="s">
        <v>1185</v>
      </c>
      <c r="M90" s="43" t="s">
        <v>1772</v>
      </c>
      <c r="N90" s="43" t="s">
        <v>1162</v>
      </c>
      <c r="O90" s="43">
        <v>10</v>
      </c>
      <c r="P90" s="43">
        <v>4.9999999999999796</v>
      </c>
      <c r="Q90" s="43" t="s">
        <v>1163</v>
      </c>
      <c r="R90" s="43" t="s">
        <v>1175</v>
      </c>
      <c r="S90" s="250" t="s">
        <v>1085</v>
      </c>
      <c r="T90" s="250" t="s">
        <v>1865</v>
      </c>
      <c r="U90" s="268"/>
      <c r="V90" s="248" t="s">
        <v>2042</v>
      </c>
      <c r="W90" s="252" t="s">
        <v>1867</v>
      </c>
      <c r="X90" s="248" t="s">
        <v>2043</v>
      </c>
      <c r="Y90" s="4" t="s">
        <v>1869</v>
      </c>
      <c r="Z90" s="4" t="s">
        <v>1509</v>
      </c>
      <c r="AA90" s="229" t="s">
        <v>1870</v>
      </c>
      <c r="AB90" s="229">
        <v>1520982</v>
      </c>
      <c r="AC90" s="253" t="s">
        <v>1871</v>
      </c>
      <c r="AD90" s="229" t="s">
        <v>1512</v>
      </c>
      <c r="AE90" s="229">
        <v>94.81</v>
      </c>
      <c r="AF90" s="229">
        <v>38.36</v>
      </c>
      <c r="AG90" s="229">
        <v>1520982</v>
      </c>
      <c r="AH90" s="229">
        <v>2.13</v>
      </c>
      <c r="AI90" s="229">
        <v>2.0299999999999998</v>
      </c>
      <c r="AJ90" s="229">
        <v>80.72</v>
      </c>
      <c r="AK90" s="229">
        <v>79.900000000000006</v>
      </c>
      <c r="AL90" s="229">
        <v>75.989999999999995</v>
      </c>
      <c r="AM90" s="229"/>
      <c r="AN90" s="229"/>
      <c r="AO90" s="229"/>
      <c r="AP90" s="229"/>
      <c r="AQ90" s="229">
        <v>1511108</v>
      </c>
    </row>
    <row r="91" spans="1:43" ht="15.75" customHeight="1">
      <c r="A91" s="4">
        <v>80</v>
      </c>
      <c r="B91" s="248" t="s">
        <v>231</v>
      </c>
      <c r="C91" s="248" t="s">
        <v>1775</v>
      </c>
      <c r="D91" s="248" t="s">
        <v>1776</v>
      </c>
      <c r="E91" s="246" t="s">
        <v>1860</v>
      </c>
      <c r="F91" s="44" t="s">
        <v>2044</v>
      </c>
      <c r="G91" s="247" t="s">
        <v>2045</v>
      </c>
      <c r="H91" s="248" t="s">
        <v>2046</v>
      </c>
      <c r="I91" s="248" t="s">
        <v>1864</v>
      </c>
      <c r="J91" s="249" t="str">
        <f t="shared" si="1"/>
        <v>D1_S320_10L-m_R02</v>
      </c>
      <c r="K91" s="43" t="s">
        <v>81</v>
      </c>
      <c r="L91" s="43" t="s">
        <v>1185</v>
      </c>
      <c r="M91" s="43" t="s">
        <v>1772</v>
      </c>
      <c r="N91" s="43" t="s">
        <v>1162</v>
      </c>
      <c r="O91" s="43">
        <v>10</v>
      </c>
      <c r="P91" s="43">
        <v>6.9999999999999796</v>
      </c>
      <c r="Q91" s="43" t="s">
        <v>1163</v>
      </c>
      <c r="R91" s="43" t="s">
        <v>1175</v>
      </c>
      <c r="S91" s="250" t="s">
        <v>1091</v>
      </c>
      <c r="T91" s="250" t="s">
        <v>1865</v>
      </c>
      <c r="U91" s="268"/>
      <c r="V91" s="248" t="s">
        <v>2047</v>
      </c>
      <c r="W91" s="252" t="s">
        <v>1867</v>
      </c>
      <c r="X91" s="248" t="s">
        <v>2048</v>
      </c>
      <c r="Y91" s="4" t="s">
        <v>1869</v>
      </c>
      <c r="Z91" s="4" t="s">
        <v>1509</v>
      </c>
      <c r="AA91" s="229" t="s">
        <v>1870</v>
      </c>
      <c r="AB91" s="229">
        <v>1539706</v>
      </c>
      <c r="AC91" s="253" t="s">
        <v>1871</v>
      </c>
      <c r="AD91" s="229" t="s">
        <v>1512</v>
      </c>
      <c r="AE91" s="229">
        <v>94.91</v>
      </c>
      <c r="AF91" s="229">
        <v>38.380000000000003</v>
      </c>
      <c r="AG91" s="229">
        <v>1539706</v>
      </c>
      <c r="AH91" s="229">
        <v>2.13</v>
      </c>
      <c r="AI91" s="229">
        <v>2.06</v>
      </c>
      <c r="AJ91" s="229">
        <v>81.06</v>
      </c>
      <c r="AK91" s="229">
        <v>80.09</v>
      </c>
      <c r="AL91" s="229">
        <v>76.38</v>
      </c>
      <c r="AM91" s="229"/>
      <c r="AN91" s="229"/>
      <c r="AO91" s="229"/>
      <c r="AP91" s="229"/>
      <c r="AQ91" s="229">
        <v>1530002</v>
      </c>
    </row>
    <row r="92" spans="1:43" ht="15.75" customHeight="1">
      <c r="A92" s="4">
        <v>81</v>
      </c>
      <c r="B92" s="248" t="s">
        <v>236</v>
      </c>
      <c r="C92" s="248" t="s">
        <v>1782</v>
      </c>
      <c r="D92" s="248" t="s">
        <v>1783</v>
      </c>
      <c r="E92" s="246" t="s">
        <v>1860</v>
      </c>
      <c r="F92" s="44" t="s">
        <v>2049</v>
      </c>
      <c r="G92" s="247" t="s">
        <v>2050</v>
      </c>
      <c r="H92" s="248" t="s">
        <v>2051</v>
      </c>
      <c r="I92" s="248" t="s">
        <v>1864</v>
      </c>
      <c r="J92" s="249" t="str">
        <f t="shared" si="1"/>
        <v>D1_S320_10L-m_R03</v>
      </c>
      <c r="K92" s="43" t="s">
        <v>81</v>
      </c>
      <c r="L92" s="43" t="s">
        <v>1185</v>
      </c>
      <c r="M92" s="43" t="s">
        <v>1772</v>
      </c>
      <c r="N92" s="43" t="s">
        <v>1162</v>
      </c>
      <c r="O92" s="43">
        <v>10</v>
      </c>
      <c r="P92" s="43">
        <v>5.9999999999999796</v>
      </c>
      <c r="Q92" s="43" t="s">
        <v>1163</v>
      </c>
      <c r="R92" s="43" t="s">
        <v>1175</v>
      </c>
      <c r="S92" s="250" t="s">
        <v>1095</v>
      </c>
      <c r="T92" s="250" t="s">
        <v>1865</v>
      </c>
      <c r="U92" s="268"/>
      <c r="V92" s="248" t="s">
        <v>2052</v>
      </c>
      <c r="W92" s="252" t="s">
        <v>1867</v>
      </c>
      <c r="X92" s="248" t="s">
        <v>2053</v>
      </c>
      <c r="Y92" s="4" t="s">
        <v>1869</v>
      </c>
      <c r="Z92" s="4" t="s">
        <v>1509</v>
      </c>
      <c r="AA92" s="229" t="s">
        <v>1870</v>
      </c>
      <c r="AB92" s="229">
        <v>1438870</v>
      </c>
      <c r="AC92" s="253" t="s">
        <v>1871</v>
      </c>
      <c r="AD92" s="229" t="s">
        <v>1512</v>
      </c>
      <c r="AE92" s="229">
        <v>94.72</v>
      </c>
      <c r="AF92" s="229">
        <v>38.33</v>
      </c>
      <c r="AG92" s="229">
        <v>1438870</v>
      </c>
      <c r="AH92" s="229">
        <v>2.13</v>
      </c>
      <c r="AI92" s="229">
        <v>1.92</v>
      </c>
      <c r="AJ92" s="229">
        <v>80.260000000000005</v>
      </c>
      <c r="AK92" s="229">
        <v>79.53</v>
      </c>
      <c r="AL92" s="229">
        <v>75.94</v>
      </c>
      <c r="AM92" s="229"/>
      <c r="AN92" s="229"/>
      <c r="AO92" s="229"/>
      <c r="AP92" s="229"/>
      <c r="AQ92" s="229">
        <v>1428331</v>
      </c>
    </row>
    <row r="93" spans="1:43" ht="15.75" customHeight="1">
      <c r="A93" s="4">
        <v>82</v>
      </c>
      <c r="B93" s="248" t="s">
        <v>402</v>
      </c>
      <c r="C93" s="248" t="s">
        <v>1789</v>
      </c>
      <c r="D93" s="248" t="s">
        <v>1790</v>
      </c>
      <c r="E93" s="246" t="s">
        <v>1860</v>
      </c>
      <c r="F93" s="44" t="s">
        <v>2054</v>
      </c>
      <c r="G93" s="247" t="s">
        <v>2055</v>
      </c>
      <c r="H93" s="248" t="s">
        <v>2056</v>
      </c>
      <c r="I93" s="248" t="s">
        <v>1864</v>
      </c>
      <c r="J93" s="249" t="str">
        <f t="shared" si="1"/>
        <v>D1_S320_496L-m_R00</v>
      </c>
      <c r="K93" s="43" t="s">
        <v>81</v>
      </c>
      <c r="L93" s="43" t="s">
        <v>1185</v>
      </c>
      <c r="M93" s="43" t="s">
        <v>280</v>
      </c>
      <c r="N93" s="43" t="s">
        <v>1247</v>
      </c>
      <c r="O93" s="43">
        <v>496</v>
      </c>
      <c r="P93" s="43">
        <v>445</v>
      </c>
      <c r="Q93" s="43" t="s">
        <v>1163</v>
      </c>
      <c r="R93" s="43" t="s">
        <v>1208</v>
      </c>
      <c r="S93" s="250" t="s">
        <v>1209</v>
      </c>
      <c r="T93" s="250" t="s">
        <v>1865</v>
      </c>
      <c r="U93" s="268"/>
      <c r="V93" s="248" t="s">
        <v>2057</v>
      </c>
      <c r="W93" s="252" t="s">
        <v>1867</v>
      </c>
      <c r="X93" s="248" t="s">
        <v>2058</v>
      </c>
      <c r="Y93" s="4" t="s">
        <v>1869</v>
      </c>
      <c r="Z93" s="4" t="s">
        <v>1509</v>
      </c>
      <c r="AA93" s="229" t="s">
        <v>1870</v>
      </c>
      <c r="AB93" s="229">
        <v>1873450</v>
      </c>
      <c r="AC93" s="253" t="s">
        <v>1871</v>
      </c>
      <c r="AD93" s="229" t="s">
        <v>1512</v>
      </c>
      <c r="AE93" s="229">
        <v>94.58</v>
      </c>
      <c r="AF93" s="229">
        <v>38.29</v>
      </c>
      <c r="AG93" s="229">
        <v>1873450</v>
      </c>
      <c r="AH93" s="229">
        <v>2.13</v>
      </c>
      <c r="AI93" s="229">
        <v>2.5</v>
      </c>
      <c r="AJ93" s="229">
        <v>81.349999999999994</v>
      </c>
      <c r="AK93" s="229">
        <v>80.42</v>
      </c>
      <c r="AL93" s="229">
        <v>76.7</v>
      </c>
      <c r="AM93" s="229"/>
      <c r="AN93" s="229"/>
      <c r="AO93" s="229"/>
      <c r="AP93" s="229"/>
      <c r="AQ93" s="229">
        <v>1858900</v>
      </c>
    </row>
    <row r="94" spans="1:43" ht="15.75" customHeight="1">
      <c r="A94" s="4">
        <v>83</v>
      </c>
      <c r="B94" s="248" t="s">
        <v>321</v>
      </c>
      <c r="C94" s="248" t="s">
        <v>1796</v>
      </c>
      <c r="D94" s="248" t="s">
        <v>1797</v>
      </c>
      <c r="E94" s="246" t="s">
        <v>1860</v>
      </c>
      <c r="F94" s="44" t="s">
        <v>2059</v>
      </c>
      <c r="G94" s="247" t="s">
        <v>2060</v>
      </c>
      <c r="H94" s="248" t="s">
        <v>2061</v>
      </c>
      <c r="I94" s="248" t="s">
        <v>1864</v>
      </c>
      <c r="J94" s="249" t="str">
        <f t="shared" si="1"/>
        <v>D1_S320_60L-m_R01</v>
      </c>
      <c r="K94" s="43" t="s">
        <v>81</v>
      </c>
      <c r="L94" s="43" t="s">
        <v>1185</v>
      </c>
      <c r="M94" s="43" t="s">
        <v>280</v>
      </c>
      <c r="N94" s="43" t="s">
        <v>1196</v>
      </c>
      <c r="O94" s="43">
        <v>60</v>
      </c>
      <c r="P94" s="43">
        <v>225</v>
      </c>
      <c r="Q94" s="43" t="s">
        <v>1163</v>
      </c>
      <c r="R94" s="43" t="s">
        <v>1197</v>
      </c>
      <c r="S94" s="250" t="s">
        <v>1085</v>
      </c>
      <c r="T94" s="250" t="s">
        <v>1865</v>
      </c>
      <c r="U94" s="268"/>
      <c r="V94" s="248" t="s">
        <v>2062</v>
      </c>
      <c r="W94" s="252" t="s">
        <v>1867</v>
      </c>
      <c r="X94" s="248" t="s">
        <v>2063</v>
      </c>
      <c r="Y94" s="4" t="s">
        <v>1869</v>
      </c>
      <c r="Z94" s="4" t="s">
        <v>1509</v>
      </c>
      <c r="AA94" s="229" t="s">
        <v>1870</v>
      </c>
      <c r="AB94" s="229">
        <v>1682247</v>
      </c>
      <c r="AC94" s="253" t="s">
        <v>1871</v>
      </c>
      <c r="AD94" s="229" t="s">
        <v>1512</v>
      </c>
      <c r="AE94" s="229">
        <v>94.52</v>
      </c>
      <c r="AF94" s="229">
        <v>38.29</v>
      </c>
      <c r="AG94" s="229">
        <v>1682247</v>
      </c>
      <c r="AH94" s="229">
        <v>2.13</v>
      </c>
      <c r="AI94" s="229">
        <v>2.25</v>
      </c>
      <c r="AJ94" s="229">
        <v>80.86</v>
      </c>
      <c r="AK94" s="229">
        <v>79.41</v>
      </c>
      <c r="AL94" s="229">
        <v>76.13</v>
      </c>
      <c r="AM94" s="229"/>
      <c r="AN94" s="229"/>
      <c r="AO94" s="229"/>
      <c r="AP94" s="229"/>
      <c r="AQ94" s="229">
        <v>1670674</v>
      </c>
    </row>
    <row r="95" spans="1:43" ht="15.75" customHeight="1">
      <c r="A95" s="4">
        <v>84</v>
      </c>
      <c r="B95" s="248" t="s">
        <v>331</v>
      </c>
      <c r="C95" s="248" t="s">
        <v>1803</v>
      </c>
      <c r="D95" s="248" t="s">
        <v>1804</v>
      </c>
      <c r="E95" s="246" t="s">
        <v>1860</v>
      </c>
      <c r="F95" s="44" t="s">
        <v>2064</v>
      </c>
      <c r="G95" s="247" t="s">
        <v>2065</v>
      </c>
      <c r="H95" s="248" t="s">
        <v>2066</v>
      </c>
      <c r="I95" s="248" t="s">
        <v>1864</v>
      </c>
      <c r="J95" s="249" t="str">
        <f t="shared" si="1"/>
        <v>D1_S320_60L-m_R03</v>
      </c>
      <c r="K95" s="43" t="s">
        <v>81</v>
      </c>
      <c r="L95" s="43" t="s">
        <v>1185</v>
      </c>
      <c r="M95" s="43" t="s">
        <v>280</v>
      </c>
      <c r="N95" s="43" t="s">
        <v>1196</v>
      </c>
      <c r="O95" s="43">
        <v>60</v>
      </c>
      <c r="P95" s="43">
        <v>167</v>
      </c>
      <c r="Q95" s="43" t="s">
        <v>1163</v>
      </c>
      <c r="R95" s="43" t="s">
        <v>1197</v>
      </c>
      <c r="S95" s="250" t="s">
        <v>1095</v>
      </c>
      <c r="T95" s="250" t="s">
        <v>1865</v>
      </c>
      <c r="U95" s="268"/>
      <c r="V95" s="248" t="s">
        <v>2067</v>
      </c>
      <c r="W95" s="252" t="s">
        <v>1867</v>
      </c>
      <c r="X95" s="248" t="s">
        <v>2068</v>
      </c>
      <c r="Y95" s="4" t="s">
        <v>1869</v>
      </c>
      <c r="Z95" s="4" t="s">
        <v>1509</v>
      </c>
      <c r="AA95" s="229" t="s">
        <v>1870</v>
      </c>
      <c r="AB95" s="229">
        <v>1186421</v>
      </c>
      <c r="AC95" s="253" t="s">
        <v>1871</v>
      </c>
      <c r="AD95" s="229" t="s">
        <v>1512</v>
      </c>
      <c r="AE95" s="229">
        <v>94.97</v>
      </c>
      <c r="AF95" s="229">
        <v>38.4</v>
      </c>
      <c r="AG95" s="229">
        <v>1186421</v>
      </c>
      <c r="AH95" s="229">
        <v>2.13</v>
      </c>
      <c r="AI95" s="229">
        <v>1.58</v>
      </c>
      <c r="AJ95" s="229">
        <v>80.55</v>
      </c>
      <c r="AK95" s="229">
        <v>79.77</v>
      </c>
      <c r="AL95" s="229">
        <v>75.790000000000006</v>
      </c>
      <c r="AM95" s="229"/>
      <c r="AN95" s="229"/>
      <c r="AO95" s="229"/>
      <c r="AP95" s="229"/>
      <c r="AQ95" s="229">
        <v>1178982</v>
      </c>
    </row>
    <row r="96" spans="1:43" ht="15.75" customHeight="1">
      <c r="A96" s="4">
        <v>85</v>
      </c>
      <c r="B96" s="4" t="s">
        <v>277</v>
      </c>
      <c r="C96" s="4" t="s">
        <v>1810</v>
      </c>
      <c r="D96" s="4" t="s">
        <v>1811</v>
      </c>
      <c r="E96" s="4" t="s">
        <v>1967</v>
      </c>
      <c r="F96" s="44" t="s">
        <v>2069</v>
      </c>
      <c r="G96" s="254" t="s">
        <v>2070</v>
      </c>
      <c r="H96" s="4" t="s">
        <v>2071</v>
      </c>
      <c r="I96" s="4" t="s">
        <v>1864</v>
      </c>
      <c r="J96" s="249" t="str">
        <f t="shared" si="1"/>
        <v>D1_S320_716L-m_R00</v>
      </c>
      <c r="K96" s="43" t="s">
        <v>81</v>
      </c>
      <c r="L96" s="43" t="s">
        <v>1185</v>
      </c>
      <c r="M96" s="43" t="s">
        <v>280</v>
      </c>
      <c r="N96" s="43" t="s">
        <v>1207</v>
      </c>
      <c r="O96" s="43">
        <v>716</v>
      </c>
      <c r="P96" s="43">
        <v>166.75</v>
      </c>
      <c r="Q96" s="43" t="s">
        <v>1163</v>
      </c>
      <c r="R96" s="43" t="s">
        <v>1208</v>
      </c>
      <c r="S96" s="43" t="s">
        <v>1209</v>
      </c>
      <c r="T96" s="255"/>
      <c r="U96" s="4"/>
      <c r="V96" s="251" t="s">
        <v>2072</v>
      </c>
      <c r="W96" s="252"/>
      <c r="X96" s="4" t="s">
        <v>2073</v>
      </c>
      <c r="Y96" s="229" t="s">
        <v>1973</v>
      </c>
      <c r="Z96" s="4" t="s">
        <v>1509</v>
      </c>
      <c r="AB96" s="4">
        <v>670823</v>
      </c>
      <c r="AC96" s="253"/>
      <c r="AQ96" s="4">
        <v>670174</v>
      </c>
    </row>
    <row r="97" spans="1:43" ht="15.75" hidden="1" customHeight="1">
      <c r="A97" s="4" t="s">
        <v>1816</v>
      </c>
      <c r="B97" s="259" t="s">
        <v>523</v>
      </c>
      <c r="C97" s="259" t="s">
        <v>1817</v>
      </c>
      <c r="D97" s="259" t="s">
        <v>1818</v>
      </c>
      <c r="E97" s="256" t="s">
        <v>1860</v>
      </c>
      <c r="F97" s="257" t="s">
        <v>2074</v>
      </c>
      <c r="G97" s="258" t="s">
        <v>2075</v>
      </c>
      <c r="H97" s="259" t="s">
        <v>2076</v>
      </c>
      <c r="I97" s="259" t="s">
        <v>1864</v>
      </c>
      <c r="J97" s="260" t="str">
        <f t="shared" si="1"/>
        <v>D2_S023_1000L-m_R00</v>
      </c>
      <c r="K97" s="261" t="s">
        <v>443</v>
      </c>
      <c r="L97" s="261" t="s">
        <v>1174</v>
      </c>
      <c r="M97" s="261" t="s">
        <v>274</v>
      </c>
      <c r="N97" s="261" t="s">
        <v>1310</v>
      </c>
      <c r="O97" s="261">
        <v>1000</v>
      </c>
      <c r="P97" s="261">
        <v>116</v>
      </c>
      <c r="Q97" s="261" t="s">
        <v>1163</v>
      </c>
      <c r="R97" s="261" t="s">
        <v>1208</v>
      </c>
      <c r="S97" s="262" t="s">
        <v>1209</v>
      </c>
      <c r="T97" s="262" t="s">
        <v>1865</v>
      </c>
      <c r="U97" s="269"/>
      <c r="V97" s="259" t="s">
        <v>2077</v>
      </c>
      <c r="W97" s="265" t="s">
        <v>1867</v>
      </c>
      <c r="X97" s="259" t="s">
        <v>2078</v>
      </c>
      <c r="Y97" s="256" t="s">
        <v>1869</v>
      </c>
      <c r="Z97" s="256" t="s">
        <v>1509</v>
      </c>
      <c r="AA97" s="266" t="s">
        <v>1870</v>
      </c>
      <c r="AB97" s="266">
        <v>1444716</v>
      </c>
      <c r="AC97" s="267" t="s">
        <v>1871</v>
      </c>
      <c r="AD97" s="266" t="s">
        <v>1512</v>
      </c>
      <c r="AE97" s="266">
        <v>95.1</v>
      </c>
      <c r="AF97" s="266">
        <v>38.42</v>
      </c>
      <c r="AG97" s="266">
        <v>1444716</v>
      </c>
      <c r="AH97" s="266">
        <v>2.13</v>
      </c>
      <c r="AI97" s="266">
        <v>1.93</v>
      </c>
      <c r="AJ97" s="266">
        <v>82.58</v>
      </c>
      <c r="AK97" s="266">
        <v>82.12</v>
      </c>
      <c r="AL97" s="266">
        <v>78.64</v>
      </c>
      <c r="AM97" s="266"/>
      <c r="AN97" s="266"/>
      <c r="AO97" s="266"/>
      <c r="AP97" s="266"/>
      <c r="AQ97" s="266">
        <v>1433688</v>
      </c>
    </row>
    <row r="98" spans="1:43" ht="15.75" hidden="1" customHeight="1">
      <c r="A98" s="4" t="s">
        <v>1816</v>
      </c>
      <c r="B98" s="259" t="s">
        <v>598</v>
      </c>
      <c r="C98" s="259" t="s">
        <v>1825</v>
      </c>
      <c r="D98" s="259" t="s">
        <v>1826</v>
      </c>
      <c r="E98" s="256" t="s">
        <v>1860</v>
      </c>
      <c r="F98" s="257" t="s">
        <v>2079</v>
      </c>
      <c r="G98" s="258" t="s">
        <v>2080</v>
      </c>
      <c r="H98" s="259" t="s">
        <v>2081</v>
      </c>
      <c r="I98" s="259" t="s">
        <v>1864</v>
      </c>
      <c r="J98" s="260" t="str">
        <f t="shared" si="1"/>
        <v>D2_S023_100L-m_R11</v>
      </c>
      <c r="K98" s="261" t="s">
        <v>443</v>
      </c>
      <c r="L98" s="261" t="s">
        <v>1174</v>
      </c>
      <c r="M98" s="261" t="s">
        <v>274</v>
      </c>
      <c r="N98" s="261" t="s">
        <v>1196</v>
      </c>
      <c r="O98" s="261">
        <v>100</v>
      </c>
      <c r="P98" s="261">
        <v>153</v>
      </c>
      <c r="Q98" s="261" t="s">
        <v>1163</v>
      </c>
      <c r="R98" s="261" t="s">
        <v>1208</v>
      </c>
      <c r="S98" s="262" t="s">
        <v>1350</v>
      </c>
      <c r="T98" s="262" t="s">
        <v>1865</v>
      </c>
      <c r="U98" s="269"/>
      <c r="V98" s="259" t="s">
        <v>2082</v>
      </c>
      <c r="W98" s="265" t="s">
        <v>1867</v>
      </c>
      <c r="X98" s="259" t="s">
        <v>2083</v>
      </c>
      <c r="Y98" s="256" t="s">
        <v>1869</v>
      </c>
      <c r="Z98" s="256" t="s">
        <v>1509</v>
      </c>
      <c r="AA98" s="266" t="s">
        <v>1870</v>
      </c>
      <c r="AB98" s="266">
        <v>1292383</v>
      </c>
      <c r="AC98" s="267" t="s">
        <v>1871</v>
      </c>
      <c r="AD98" s="266" t="s">
        <v>1512</v>
      </c>
      <c r="AE98" s="266">
        <v>94.87</v>
      </c>
      <c r="AF98" s="266">
        <v>38.369999999999997</v>
      </c>
      <c r="AG98" s="266">
        <v>1292383</v>
      </c>
      <c r="AH98" s="266">
        <v>2.13</v>
      </c>
      <c r="AI98" s="266">
        <v>1.73</v>
      </c>
      <c r="AJ98" s="266">
        <v>82.5</v>
      </c>
      <c r="AK98" s="266">
        <v>81.98</v>
      </c>
      <c r="AL98" s="266">
        <v>78.83</v>
      </c>
      <c r="AM98" s="266"/>
      <c r="AN98" s="266"/>
      <c r="AO98" s="266"/>
      <c r="AP98" s="266"/>
      <c r="AQ98" s="266">
        <v>1283551</v>
      </c>
    </row>
    <row r="99" spans="1:43" ht="15.75" hidden="1" customHeight="1">
      <c r="A99" s="4" t="s">
        <v>1816</v>
      </c>
      <c r="B99" s="259" t="s">
        <v>440</v>
      </c>
      <c r="C99" s="259" t="s">
        <v>1832</v>
      </c>
      <c r="D99" s="259" t="s">
        <v>1833</v>
      </c>
      <c r="E99" s="256" t="s">
        <v>1860</v>
      </c>
      <c r="F99" s="257" t="s">
        <v>2084</v>
      </c>
      <c r="G99" s="258" t="s">
        <v>2085</v>
      </c>
      <c r="H99" s="259" t="s">
        <v>2086</v>
      </c>
      <c r="I99" s="259" t="s">
        <v>1864</v>
      </c>
      <c r="J99" s="260" t="str">
        <f t="shared" si="1"/>
        <v>D2_S20_1000L-m_R00</v>
      </c>
      <c r="K99" s="261" t="s">
        <v>443</v>
      </c>
      <c r="L99" s="261" t="s">
        <v>1201</v>
      </c>
      <c r="M99" s="261" t="s">
        <v>259</v>
      </c>
      <c r="N99" s="261" t="s">
        <v>1310</v>
      </c>
      <c r="O99" s="261">
        <v>1000</v>
      </c>
      <c r="P99" s="261">
        <v>90.999999999999901</v>
      </c>
      <c r="Q99" s="261" t="s">
        <v>1163</v>
      </c>
      <c r="R99" s="261" t="s">
        <v>1208</v>
      </c>
      <c r="S99" s="262" t="s">
        <v>1209</v>
      </c>
      <c r="T99" s="262" t="s">
        <v>1865</v>
      </c>
      <c r="U99" s="269"/>
      <c r="V99" s="259" t="s">
        <v>2087</v>
      </c>
      <c r="W99" s="265" t="s">
        <v>1867</v>
      </c>
      <c r="X99" s="259" t="s">
        <v>2088</v>
      </c>
      <c r="Y99" s="256" t="s">
        <v>1869</v>
      </c>
      <c r="Z99" s="256" t="s">
        <v>1509</v>
      </c>
      <c r="AA99" s="266" t="s">
        <v>1870</v>
      </c>
      <c r="AB99" s="266">
        <v>1251730</v>
      </c>
      <c r="AC99" s="267" t="s">
        <v>1871</v>
      </c>
      <c r="AD99" s="266" t="s">
        <v>1512</v>
      </c>
      <c r="AE99" s="266">
        <v>94.62</v>
      </c>
      <c r="AF99" s="266">
        <v>38.31</v>
      </c>
      <c r="AG99" s="266">
        <v>1251730</v>
      </c>
      <c r="AH99" s="266">
        <v>2.13</v>
      </c>
      <c r="AI99" s="266">
        <v>1.67</v>
      </c>
      <c r="AJ99" s="266">
        <v>83.52</v>
      </c>
      <c r="AK99" s="266">
        <v>82.27</v>
      </c>
      <c r="AL99" s="266">
        <v>79.599999999999994</v>
      </c>
      <c r="AM99" s="266"/>
      <c r="AN99" s="266"/>
      <c r="AO99" s="266"/>
      <c r="AP99" s="266"/>
      <c r="AQ99" s="266">
        <v>1244024</v>
      </c>
    </row>
    <row r="100" spans="1:43" ht="15.75" hidden="1" customHeight="1">
      <c r="A100" s="4" t="s">
        <v>1816</v>
      </c>
      <c r="B100" s="259" t="s">
        <v>511</v>
      </c>
      <c r="C100" s="259" t="s">
        <v>1839</v>
      </c>
      <c r="D100" s="259" t="s">
        <v>1840</v>
      </c>
      <c r="E100" s="256" t="s">
        <v>1860</v>
      </c>
      <c r="F100" s="257" t="s">
        <v>2089</v>
      </c>
      <c r="G100" s="258" t="s">
        <v>2090</v>
      </c>
      <c r="H100" s="259" t="s">
        <v>2091</v>
      </c>
      <c r="I100" s="259" t="s">
        <v>1864</v>
      </c>
      <c r="J100" s="260" t="str">
        <f t="shared" si="1"/>
        <v>D2_S20_100L-m_R11</v>
      </c>
      <c r="K100" s="261" t="s">
        <v>443</v>
      </c>
      <c r="L100" s="261" t="s">
        <v>1201</v>
      </c>
      <c r="M100" s="261" t="s">
        <v>259</v>
      </c>
      <c r="N100" s="261" t="s">
        <v>1196</v>
      </c>
      <c r="O100" s="261">
        <v>100</v>
      </c>
      <c r="P100" s="261">
        <v>93</v>
      </c>
      <c r="Q100" s="261" t="s">
        <v>1163</v>
      </c>
      <c r="R100" s="261" t="s">
        <v>1208</v>
      </c>
      <c r="S100" s="262" t="s">
        <v>1350</v>
      </c>
      <c r="T100" s="262" t="s">
        <v>1865</v>
      </c>
      <c r="U100" s="269"/>
      <c r="V100" s="259" t="s">
        <v>2092</v>
      </c>
      <c r="W100" s="265" t="s">
        <v>1867</v>
      </c>
      <c r="X100" s="259" t="s">
        <v>2093</v>
      </c>
      <c r="Y100" s="256" t="s">
        <v>1869</v>
      </c>
      <c r="Z100" s="256" t="s">
        <v>1509</v>
      </c>
      <c r="AA100" s="266" t="s">
        <v>1870</v>
      </c>
      <c r="AB100" s="266">
        <v>1239702</v>
      </c>
      <c r="AC100" s="267" t="s">
        <v>1871</v>
      </c>
      <c r="AD100" s="266" t="s">
        <v>1512</v>
      </c>
      <c r="AE100" s="266">
        <v>95.11</v>
      </c>
      <c r="AF100" s="266">
        <v>38.43</v>
      </c>
      <c r="AG100" s="266">
        <v>1239702</v>
      </c>
      <c r="AH100" s="266">
        <v>2.13</v>
      </c>
      <c r="AI100" s="266">
        <v>1.66</v>
      </c>
      <c r="AJ100" s="266">
        <v>83.72</v>
      </c>
      <c r="AK100" s="266">
        <v>83.39</v>
      </c>
      <c r="AL100" s="266">
        <v>80.599999999999994</v>
      </c>
      <c r="AM100" s="266"/>
      <c r="AN100" s="266"/>
      <c r="AO100" s="266"/>
      <c r="AP100" s="266"/>
      <c r="AQ100" s="266">
        <v>1232110</v>
      </c>
    </row>
    <row r="101" spans="1:43" ht="15.75" hidden="1" customHeight="1">
      <c r="A101" s="4" t="s">
        <v>1816</v>
      </c>
      <c r="B101" s="259" t="s">
        <v>614</v>
      </c>
      <c r="C101" s="259" t="s">
        <v>1846</v>
      </c>
      <c r="D101" s="259" t="s">
        <v>1847</v>
      </c>
      <c r="E101" s="256" t="s">
        <v>1860</v>
      </c>
      <c r="F101" s="257" t="s">
        <v>2094</v>
      </c>
      <c r="G101" s="258" t="s">
        <v>2095</v>
      </c>
      <c r="H101" s="259" t="s">
        <v>2096</v>
      </c>
      <c r="I101" s="259" t="s">
        <v>1864</v>
      </c>
      <c r="J101" s="260" t="str">
        <f t="shared" si="1"/>
        <v>D2_S320_1000L-m_R00</v>
      </c>
      <c r="K101" s="261" t="s">
        <v>443</v>
      </c>
      <c r="L101" s="261" t="s">
        <v>1185</v>
      </c>
      <c r="M101" s="261" t="s">
        <v>280</v>
      </c>
      <c r="N101" s="261" t="s">
        <v>1310</v>
      </c>
      <c r="O101" s="261">
        <v>1000</v>
      </c>
      <c r="P101" s="261">
        <v>90.999999999999901</v>
      </c>
      <c r="Q101" s="261" t="s">
        <v>1163</v>
      </c>
      <c r="R101" s="261" t="s">
        <v>1208</v>
      </c>
      <c r="S101" s="262" t="s">
        <v>1209</v>
      </c>
      <c r="T101" s="262" t="s">
        <v>1865</v>
      </c>
      <c r="U101" s="269"/>
      <c r="V101" s="259" t="s">
        <v>2097</v>
      </c>
      <c r="W101" s="265" t="s">
        <v>1867</v>
      </c>
      <c r="X101" s="259" t="s">
        <v>2098</v>
      </c>
      <c r="Y101" s="256" t="s">
        <v>1869</v>
      </c>
      <c r="Z101" s="256" t="s">
        <v>1509</v>
      </c>
      <c r="AA101" s="266" t="s">
        <v>1870</v>
      </c>
      <c r="AB101" s="266">
        <v>3325260</v>
      </c>
      <c r="AC101" s="267" t="s">
        <v>1871</v>
      </c>
      <c r="AD101" s="266" t="s">
        <v>1512</v>
      </c>
      <c r="AE101" s="266">
        <v>94.61</v>
      </c>
      <c r="AF101" s="266">
        <v>38.31</v>
      </c>
      <c r="AG101" s="266">
        <v>3325260</v>
      </c>
      <c r="AH101" s="266">
        <v>2.13</v>
      </c>
      <c r="AI101" s="266">
        <v>4.4400000000000004</v>
      </c>
      <c r="AJ101" s="266">
        <v>81.8</v>
      </c>
      <c r="AK101" s="266">
        <v>80.73</v>
      </c>
      <c r="AL101" s="266">
        <v>77.010000000000005</v>
      </c>
      <c r="AM101" s="266"/>
      <c r="AN101" s="266"/>
      <c r="AO101" s="266"/>
      <c r="AP101" s="266"/>
      <c r="AQ101" s="266">
        <v>3302991</v>
      </c>
    </row>
    <row r="102" spans="1:43" ht="15.75" hidden="1" customHeight="1">
      <c r="A102" s="4" t="s">
        <v>1816</v>
      </c>
      <c r="B102" s="259" t="s">
        <v>669</v>
      </c>
      <c r="C102" s="259" t="s">
        <v>1853</v>
      </c>
      <c r="D102" s="259" t="s">
        <v>1854</v>
      </c>
      <c r="E102" s="256" t="s">
        <v>1860</v>
      </c>
      <c r="F102" s="257" t="s">
        <v>2099</v>
      </c>
      <c r="G102" s="258" t="s">
        <v>2100</v>
      </c>
      <c r="H102" s="259" t="s">
        <v>2101</v>
      </c>
      <c r="I102" s="259" t="s">
        <v>1864</v>
      </c>
      <c r="J102" s="260" t="str">
        <f t="shared" si="1"/>
        <v>D2_S320_100L-m_R11</v>
      </c>
      <c r="K102" s="261" t="s">
        <v>443</v>
      </c>
      <c r="L102" s="261" t="s">
        <v>1185</v>
      </c>
      <c r="M102" s="261" t="s">
        <v>280</v>
      </c>
      <c r="N102" s="261" t="s">
        <v>1196</v>
      </c>
      <c r="O102" s="261">
        <v>100</v>
      </c>
      <c r="P102" s="261">
        <v>93</v>
      </c>
      <c r="Q102" s="261" t="s">
        <v>1163</v>
      </c>
      <c r="R102" s="261" t="s">
        <v>1208</v>
      </c>
      <c r="S102" s="262" t="s">
        <v>1350</v>
      </c>
      <c r="T102" s="262" t="s">
        <v>1865</v>
      </c>
      <c r="U102" s="269"/>
      <c r="V102" s="259" t="s">
        <v>2102</v>
      </c>
      <c r="W102" s="265" t="s">
        <v>1867</v>
      </c>
      <c r="X102" s="259" t="s">
        <v>2103</v>
      </c>
      <c r="Y102" s="256" t="s">
        <v>1869</v>
      </c>
      <c r="Z102" s="256" t="s">
        <v>1509</v>
      </c>
      <c r="AA102" s="266" t="s">
        <v>1870</v>
      </c>
      <c r="AB102" s="266">
        <v>1500824</v>
      </c>
      <c r="AC102" s="267" t="s">
        <v>1871</v>
      </c>
      <c r="AD102" s="266" t="s">
        <v>1512</v>
      </c>
      <c r="AE102" s="266">
        <v>94.87</v>
      </c>
      <c r="AF102" s="266">
        <v>38.369999999999997</v>
      </c>
      <c r="AG102" s="266">
        <v>1500824</v>
      </c>
      <c r="AH102" s="266">
        <v>2.13</v>
      </c>
      <c r="AI102" s="266">
        <v>2</v>
      </c>
      <c r="AJ102" s="266">
        <v>81.05</v>
      </c>
      <c r="AK102" s="266">
        <v>80.03</v>
      </c>
      <c r="AL102" s="266">
        <v>76.58</v>
      </c>
      <c r="AM102" s="266"/>
      <c r="AN102" s="266"/>
      <c r="AO102" s="266"/>
      <c r="AP102" s="266"/>
      <c r="AQ102" s="266">
        <v>1491595</v>
      </c>
    </row>
    <row r="103" spans="1:43" ht="15.75" customHeight="1">
      <c r="A103" s="4">
        <v>86</v>
      </c>
      <c r="B103" s="270" t="s">
        <v>180</v>
      </c>
      <c r="C103" s="248" t="s">
        <v>1498</v>
      </c>
      <c r="D103" s="248" t="s">
        <v>1499</v>
      </c>
      <c r="E103" s="246" t="s">
        <v>2104</v>
      </c>
      <c r="F103" s="44" t="s">
        <v>2105</v>
      </c>
      <c r="G103" s="247" t="s">
        <v>2106</v>
      </c>
      <c r="H103" s="248" t="s">
        <v>2107</v>
      </c>
      <c r="I103" s="248" t="s">
        <v>2108</v>
      </c>
      <c r="J103" s="249" t="str">
        <f t="shared" si="1"/>
        <v>D1_S02_10L-m_R01</v>
      </c>
      <c r="K103" s="43" t="s">
        <v>81</v>
      </c>
      <c r="L103" s="43" t="s">
        <v>1081</v>
      </c>
      <c r="M103" s="43" t="s">
        <v>184</v>
      </c>
      <c r="N103" s="43" t="s">
        <v>1162</v>
      </c>
      <c r="O103" s="43">
        <v>10</v>
      </c>
      <c r="P103" s="43">
        <v>5.0000000000000604</v>
      </c>
      <c r="Q103" s="43" t="s">
        <v>1163</v>
      </c>
      <c r="R103" s="43" t="s">
        <v>1084</v>
      </c>
      <c r="S103" s="250" t="s">
        <v>1085</v>
      </c>
      <c r="T103" s="255" t="s">
        <v>1865</v>
      </c>
      <c r="U103" s="271"/>
      <c r="V103" s="270" t="s">
        <v>2109</v>
      </c>
      <c r="W103" s="252" t="s">
        <v>2110</v>
      </c>
      <c r="X103" s="44" t="s">
        <v>2111</v>
      </c>
      <c r="Y103" s="229" t="s">
        <v>2112</v>
      </c>
      <c r="Z103" s="229" t="s">
        <v>2113</v>
      </c>
      <c r="AA103" s="229" t="s">
        <v>1870</v>
      </c>
      <c r="AB103" s="229">
        <v>1517635</v>
      </c>
      <c r="AC103" s="272">
        <v>43076</v>
      </c>
      <c r="AD103" s="229" t="s">
        <v>1512</v>
      </c>
      <c r="AE103" s="229">
        <v>81.13</v>
      </c>
      <c r="AF103" s="229">
        <v>34.68</v>
      </c>
      <c r="AG103" s="229">
        <v>1517635</v>
      </c>
      <c r="AH103" s="229">
        <v>1.89</v>
      </c>
      <c r="AI103" s="229">
        <v>2.13</v>
      </c>
      <c r="AJ103" s="229">
        <v>73.63</v>
      </c>
      <c r="AK103" s="229">
        <v>63.03</v>
      </c>
      <c r="AL103" s="229">
        <v>47.27</v>
      </c>
      <c r="AM103" s="229"/>
      <c r="AN103" s="229"/>
      <c r="AO103" s="229"/>
      <c r="AP103" s="229"/>
      <c r="AQ103" s="229">
        <v>1474912</v>
      </c>
    </row>
    <row r="104" spans="1:43" ht="15.75" customHeight="1">
      <c r="A104" s="4">
        <v>87</v>
      </c>
      <c r="B104" s="270" t="s">
        <v>190</v>
      </c>
      <c r="C104" s="248" t="s">
        <v>1513</v>
      </c>
      <c r="D104" s="248" t="s">
        <v>1514</v>
      </c>
      <c r="E104" s="246" t="s">
        <v>2104</v>
      </c>
      <c r="F104" s="44" t="s">
        <v>2114</v>
      </c>
      <c r="G104" s="247" t="s">
        <v>2115</v>
      </c>
      <c r="H104" s="248" t="s">
        <v>2116</v>
      </c>
      <c r="I104" s="248" t="s">
        <v>2108</v>
      </c>
      <c r="J104" s="249" t="str">
        <f t="shared" si="1"/>
        <v>D1_S02_10L-m_R02</v>
      </c>
      <c r="K104" s="43" t="s">
        <v>81</v>
      </c>
      <c r="L104" s="43" t="s">
        <v>1081</v>
      </c>
      <c r="M104" s="43" t="s">
        <v>184</v>
      </c>
      <c r="N104" s="43" t="s">
        <v>1162</v>
      </c>
      <c r="O104" s="43">
        <v>10</v>
      </c>
      <c r="P104" s="43">
        <v>6.9999999999999796</v>
      </c>
      <c r="Q104" s="43" t="s">
        <v>1163</v>
      </c>
      <c r="R104" s="43" t="s">
        <v>1084</v>
      </c>
      <c r="S104" s="250" t="s">
        <v>1091</v>
      </c>
      <c r="T104" s="255" t="s">
        <v>1865</v>
      </c>
      <c r="U104" s="271"/>
      <c r="V104" s="270" t="s">
        <v>2117</v>
      </c>
      <c r="W104" s="252" t="s">
        <v>2110</v>
      </c>
      <c r="X104" s="44" t="s">
        <v>2118</v>
      </c>
      <c r="Y104" s="229" t="s">
        <v>2112</v>
      </c>
      <c r="Z104" s="229" t="s">
        <v>2113</v>
      </c>
      <c r="AA104" s="229" t="s">
        <v>1870</v>
      </c>
      <c r="AB104" s="229">
        <v>1420224</v>
      </c>
      <c r="AC104" s="272">
        <v>43076</v>
      </c>
      <c r="AD104" s="229" t="s">
        <v>1512</v>
      </c>
      <c r="AE104" s="229">
        <v>82.27</v>
      </c>
      <c r="AF104" s="229">
        <v>34.94</v>
      </c>
      <c r="AG104" s="229">
        <v>1420224</v>
      </c>
      <c r="AH104" s="229">
        <v>1.89</v>
      </c>
      <c r="AI104" s="229">
        <v>1.99</v>
      </c>
      <c r="AJ104" s="229">
        <v>74.260000000000005</v>
      </c>
      <c r="AK104" s="229">
        <v>64.33</v>
      </c>
      <c r="AL104" s="229">
        <v>49.97</v>
      </c>
      <c r="AM104" s="229"/>
      <c r="AN104" s="229"/>
      <c r="AO104" s="229"/>
      <c r="AP104" s="229"/>
      <c r="AQ104" s="229">
        <v>1385802</v>
      </c>
    </row>
    <row r="105" spans="1:43" ht="15.75" customHeight="1">
      <c r="A105" s="4">
        <v>88</v>
      </c>
      <c r="B105" s="270" t="s">
        <v>195</v>
      </c>
      <c r="C105" s="248" t="s">
        <v>1520</v>
      </c>
      <c r="D105" s="248" t="s">
        <v>1521</v>
      </c>
      <c r="E105" s="246" t="s">
        <v>2104</v>
      </c>
      <c r="F105" s="44" t="s">
        <v>2119</v>
      </c>
      <c r="G105" s="247" t="s">
        <v>2120</v>
      </c>
      <c r="H105" s="248" t="s">
        <v>2121</v>
      </c>
      <c r="I105" s="248" t="s">
        <v>2108</v>
      </c>
      <c r="J105" s="249" t="str">
        <f t="shared" si="1"/>
        <v>D1_S02_10L-m_R03</v>
      </c>
      <c r="K105" s="43" t="s">
        <v>81</v>
      </c>
      <c r="L105" s="43" t="s">
        <v>1081</v>
      </c>
      <c r="M105" s="43" t="s">
        <v>184</v>
      </c>
      <c r="N105" s="43" t="s">
        <v>1162</v>
      </c>
      <c r="O105" s="43">
        <v>10</v>
      </c>
      <c r="P105" s="43">
        <v>5.9999999999999796</v>
      </c>
      <c r="Q105" s="43" t="s">
        <v>1163</v>
      </c>
      <c r="R105" s="43" t="s">
        <v>1084</v>
      </c>
      <c r="S105" s="250" t="s">
        <v>1095</v>
      </c>
      <c r="T105" s="255" t="s">
        <v>1865</v>
      </c>
      <c r="U105" s="271"/>
      <c r="V105" s="270" t="s">
        <v>2122</v>
      </c>
      <c r="W105" s="252" t="s">
        <v>2110</v>
      </c>
      <c r="X105" s="44" t="s">
        <v>2123</v>
      </c>
      <c r="Y105" s="229" t="s">
        <v>2112</v>
      </c>
      <c r="Z105" s="229" t="s">
        <v>2113</v>
      </c>
      <c r="AA105" s="229" t="s">
        <v>1870</v>
      </c>
      <c r="AB105" s="229">
        <v>1205557</v>
      </c>
      <c r="AC105" s="272">
        <v>43076</v>
      </c>
      <c r="AD105" s="229" t="s">
        <v>1512</v>
      </c>
      <c r="AE105" s="229">
        <v>84.16</v>
      </c>
      <c r="AF105" s="229">
        <v>35.4</v>
      </c>
      <c r="AG105" s="229">
        <v>1205557</v>
      </c>
      <c r="AH105" s="229">
        <v>1.89</v>
      </c>
      <c r="AI105" s="229">
        <v>1.69</v>
      </c>
      <c r="AJ105" s="229">
        <v>72.239999999999995</v>
      </c>
      <c r="AK105" s="229">
        <v>65.05</v>
      </c>
      <c r="AL105" s="229">
        <v>48.57</v>
      </c>
      <c r="AM105" s="229"/>
      <c r="AN105" s="229"/>
      <c r="AO105" s="229"/>
      <c r="AP105" s="229"/>
      <c r="AQ105" s="229">
        <v>1177255</v>
      </c>
    </row>
    <row r="106" spans="1:43" ht="15.75" customHeight="1">
      <c r="A106" s="4">
        <v>89</v>
      </c>
      <c r="B106" s="270" t="s">
        <v>111</v>
      </c>
      <c r="C106" s="248" t="s">
        <v>1527</v>
      </c>
      <c r="D106" s="248" t="s">
        <v>1528</v>
      </c>
      <c r="E106" s="246" t="s">
        <v>2104</v>
      </c>
      <c r="F106" s="44" t="s">
        <v>2124</v>
      </c>
      <c r="G106" s="247" t="s">
        <v>2125</v>
      </c>
      <c r="H106" s="248" t="s">
        <v>2126</v>
      </c>
      <c r="I106" s="248" t="s">
        <v>2108</v>
      </c>
      <c r="J106" s="249" t="str">
        <f t="shared" si="1"/>
        <v>D1_S02_10L-s_R01</v>
      </c>
      <c r="K106" s="43" t="s">
        <v>81</v>
      </c>
      <c r="L106" s="43" t="s">
        <v>1081</v>
      </c>
      <c r="M106" s="43" t="s">
        <v>115</v>
      </c>
      <c r="N106" s="43" t="s">
        <v>1099</v>
      </c>
      <c r="O106" s="43">
        <v>10</v>
      </c>
      <c r="P106" s="43">
        <v>58</v>
      </c>
      <c r="Q106" s="43" t="s">
        <v>1083</v>
      </c>
      <c r="R106" s="43" t="s">
        <v>1084</v>
      </c>
      <c r="S106" s="250" t="s">
        <v>1085</v>
      </c>
      <c r="T106" s="255" t="s">
        <v>1865</v>
      </c>
      <c r="U106" s="271"/>
      <c r="V106" s="270" t="s">
        <v>2127</v>
      </c>
      <c r="W106" s="252" t="s">
        <v>2110</v>
      </c>
      <c r="X106" s="44" t="s">
        <v>2128</v>
      </c>
      <c r="Y106" s="229" t="s">
        <v>2112</v>
      </c>
      <c r="Z106" s="229" t="s">
        <v>2113</v>
      </c>
      <c r="AA106" s="229" t="s">
        <v>1870</v>
      </c>
      <c r="AB106" s="229">
        <v>1137765</v>
      </c>
      <c r="AC106" s="272">
        <v>43076</v>
      </c>
      <c r="AD106" s="229" t="s">
        <v>1512</v>
      </c>
      <c r="AE106" s="229">
        <v>84.15</v>
      </c>
      <c r="AF106" s="229">
        <v>35.4</v>
      </c>
      <c r="AG106" s="229">
        <v>1137765</v>
      </c>
      <c r="AH106" s="229">
        <v>1.89</v>
      </c>
      <c r="AI106" s="229">
        <v>1.6</v>
      </c>
      <c r="AJ106" s="229">
        <v>73.069999999999993</v>
      </c>
      <c r="AK106" s="229">
        <v>65.42</v>
      </c>
      <c r="AL106" s="229">
        <v>50.51</v>
      </c>
      <c r="AM106" s="229"/>
      <c r="AN106" s="229"/>
      <c r="AO106" s="229"/>
      <c r="AP106" s="229"/>
      <c r="AQ106" s="229">
        <v>1110577</v>
      </c>
    </row>
    <row r="107" spans="1:43" ht="15.75" customHeight="1">
      <c r="A107" s="4">
        <v>90</v>
      </c>
      <c r="B107" s="270" t="s">
        <v>136</v>
      </c>
      <c r="C107" s="248" t="s">
        <v>1534</v>
      </c>
      <c r="D107" s="248" t="s">
        <v>1535</v>
      </c>
      <c r="E107" s="246" t="s">
        <v>2104</v>
      </c>
      <c r="F107" s="44" t="s">
        <v>2129</v>
      </c>
      <c r="G107" s="247" t="s">
        <v>2130</v>
      </c>
      <c r="H107" s="248" t="s">
        <v>2131</v>
      </c>
      <c r="I107" s="248" t="s">
        <v>2108</v>
      </c>
      <c r="J107" s="249" t="str">
        <f t="shared" si="1"/>
        <v>D1_S02_10L-s_R02</v>
      </c>
      <c r="K107" s="43" t="s">
        <v>81</v>
      </c>
      <c r="L107" s="43" t="s">
        <v>1081</v>
      </c>
      <c r="M107" s="43" t="s">
        <v>115</v>
      </c>
      <c r="N107" s="43" t="s">
        <v>1099</v>
      </c>
      <c r="O107" s="43">
        <v>10</v>
      </c>
      <c r="P107" s="43">
        <v>58.000000000000099</v>
      </c>
      <c r="Q107" s="43" t="s">
        <v>1083</v>
      </c>
      <c r="R107" s="43" t="s">
        <v>1084</v>
      </c>
      <c r="S107" s="250" t="s">
        <v>1091</v>
      </c>
      <c r="T107" s="255" t="s">
        <v>1865</v>
      </c>
      <c r="U107" s="271"/>
      <c r="V107" s="270" t="s">
        <v>2132</v>
      </c>
      <c r="W107" s="252" t="s">
        <v>2110</v>
      </c>
      <c r="X107" s="44" t="s">
        <v>2133</v>
      </c>
      <c r="Y107" s="229" t="s">
        <v>2112</v>
      </c>
      <c r="Z107" s="229" t="s">
        <v>2113</v>
      </c>
      <c r="AA107" s="229" t="s">
        <v>1870</v>
      </c>
      <c r="AB107" s="229">
        <v>1300983</v>
      </c>
      <c r="AC107" s="272">
        <v>43076</v>
      </c>
      <c r="AD107" s="229" t="s">
        <v>1512</v>
      </c>
      <c r="AE107" s="229">
        <v>83.67</v>
      </c>
      <c r="AF107" s="229">
        <v>35.28</v>
      </c>
      <c r="AG107" s="229">
        <v>1300983</v>
      </c>
      <c r="AH107" s="229">
        <v>1.89</v>
      </c>
      <c r="AI107" s="229">
        <v>1.82</v>
      </c>
      <c r="AJ107" s="229">
        <v>73.97</v>
      </c>
      <c r="AK107" s="229">
        <v>66.16</v>
      </c>
      <c r="AL107" s="229">
        <v>52.48</v>
      </c>
      <c r="AM107" s="229"/>
      <c r="AN107" s="229"/>
      <c r="AO107" s="229"/>
      <c r="AP107" s="229"/>
      <c r="AQ107" s="229">
        <v>1267072</v>
      </c>
    </row>
    <row r="108" spans="1:43" ht="15.75" customHeight="1">
      <c r="A108" s="4">
        <v>91</v>
      </c>
      <c r="B108" s="270" t="s">
        <v>158</v>
      </c>
      <c r="C108" s="248" t="s">
        <v>1541</v>
      </c>
      <c r="D108" s="248" t="s">
        <v>1542</v>
      </c>
      <c r="E108" s="246" t="s">
        <v>2104</v>
      </c>
      <c r="F108" s="44" t="s">
        <v>2134</v>
      </c>
      <c r="G108" s="247" t="s">
        <v>2135</v>
      </c>
      <c r="H108" s="248" t="s">
        <v>2136</v>
      </c>
      <c r="I108" s="248" t="s">
        <v>2108</v>
      </c>
      <c r="J108" s="249" t="str">
        <f t="shared" si="1"/>
        <v>D1_S02_10L-s_R03</v>
      </c>
      <c r="K108" s="43" t="s">
        <v>81</v>
      </c>
      <c r="L108" s="43" t="s">
        <v>1081</v>
      </c>
      <c r="M108" s="43" t="s">
        <v>115</v>
      </c>
      <c r="N108" s="43" t="s">
        <v>1099</v>
      </c>
      <c r="O108" s="43">
        <v>10</v>
      </c>
      <c r="P108" s="43">
        <v>54.000000000000099</v>
      </c>
      <c r="Q108" s="43" t="s">
        <v>1083</v>
      </c>
      <c r="R108" s="43" t="s">
        <v>1084</v>
      </c>
      <c r="S108" s="250" t="s">
        <v>1095</v>
      </c>
      <c r="T108" s="255" t="s">
        <v>1865</v>
      </c>
      <c r="U108" s="271"/>
      <c r="V108" s="270" t="s">
        <v>2137</v>
      </c>
      <c r="W108" s="252" t="s">
        <v>2110</v>
      </c>
      <c r="X108" s="44" t="s">
        <v>2138</v>
      </c>
      <c r="Y108" s="229" t="s">
        <v>2112</v>
      </c>
      <c r="Z108" s="229" t="s">
        <v>2113</v>
      </c>
      <c r="AA108" s="229" t="s">
        <v>1870</v>
      </c>
      <c r="AB108" s="229">
        <v>1222344</v>
      </c>
      <c r="AC108" s="272">
        <v>43076</v>
      </c>
      <c r="AD108" s="229" t="s">
        <v>1512</v>
      </c>
      <c r="AE108" s="229">
        <v>83.84</v>
      </c>
      <c r="AF108" s="229">
        <v>35.32</v>
      </c>
      <c r="AG108" s="229">
        <v>1222344</v>
      </c>
      <c r="AH108" s="229">
        <v>1.89</v>
      </c>
      <c r="AI108" s="229">
        <v>1.71</v>
      </c>
      <c r="AJ108" s="229">
        <v>73.36</v>
      </c>
      <c r="AK108" s="229">
        <v>66.260000000000005</v>
      </c>
      <c r="AL108" s="229">
        <v>52.82</v>
      </c>
      <c r="AM108" s="229"/>
      <c r="AN108" s="229"/>
      <c r="AO108" s="229"/>
      <c r="AP108" s="229"/>
      <c r="AQ108" s="229">
        <v>1190978</v>
      </c>
    </row>
    <row r="109" spans="1:43" ht="15.75" customHeight="1">
      <c r="A109" s="4">
        <v>92</v>
      </c>
      <c r="B109" s="270" t="s">
        <v>119</v>
      </c>
      <c r="C109" s="248" t="s">
        <v>1569</v>
      </c>
      <c r="D109" s="248" t="s">
        <v>1570</v>
      </c>
      <c r="E109" s="246" t="s">
        <v>2104</v>
      </c>
      <c r="F109" s="44" t="s">
        <v>2139</v>
      </c>
      <c r="G109" s="247" t="s">
        <v>2140</v>
      </c>
      <c r="H109" s="248" t="s">
        <v>2141</v>
      </c>
      <c r="I109" s="248" t="s">
        <v>2108</v>
      </c>
      <c r="J109" s="249" t="str">
        <f t="shared" si="1"/>
        <v>D1_S02_2.5L-s_R01.1</v>
      </c>
      <c r="K109" s="43" t="s">
        <v>81</v>
      </c>
      <c r="L109" s="43" t="s">
        <v>1081</v>
      </c>
      <c r="M109" s="43" t="s">
        <v>115</v>
      </c>
      <c r="N109" s="43" t="s">
        <v>1104</v>
      </c>
      <c r="O109" s="43">
        <v>2.5</v>
      </c>
      <c r="P109" s="43">
        <v>58</v>
      </c>
      <c r="Q109" s="43" t="s">
        <v>1083</v>
      </c>
      <c r="R109" s="43" t="s">
        <v>1084</v>
      </c>
      <c r="S109" s="250" t="s">
        <v>1105</v>
      </c>
      <c r="T109" s="255" t="s">
        <v>1865</v>
      </c>
      <c r="U109" s="271"/>
      <c r="V109" s="270" t="s">
        <v>2142</v>
      </c>
      <c r="W109" s="252" t="s">
        <v>2110</v>
      </c>
      <c r="X109" s="44" t="s">
        <v>2143</v>
      </c>
      <c r="Y109" s="229" t="s">
        <v>2112</v>
      </c>
      <c r="Z109" s="229" t="s">
        <v>2113</v>
      </c>
      <c r="AA109" s="229" t="s">
        <v>1870</v>
      </c>
      <c r="AB109" s="229">
        <v>1383049</v>
      </c>
      <c r="AC109" s="272">
        <v>43076</v>
      </c>
      <c r="AD109" s="229" t="s">
        <v>1512</v>
      </c>
      <c r="AE109" s="229">
        <v>83.21</v>
      </c>
      <c r="AF109" s="229">
        <v>35.18</v>
      </c>
      <c r="AG109" s="229">
        <v>1383049</v>
      </c>
      <c r="AH109" s="229">
        <v>1.89</v>
      </c>
      <c r="AI109" s="229">
        <v>1.94</v>
      </c>
      <c r="AJ109" s="229">
        <v>72.81</v>
      </c>
      <c r="AK109" s="229">
        <v>64.849999999999994</v>
      </c>
      <c r="AL109" s="229">
        <v>49.47</v>
      </c>
      <c r="AM109" s="229"/>
      <c r="AN109" s="229"/>
      <c r="AO109" s="229"/>
      <c r="AP109" s="229"/>
      <c r="AQ109" s="229">
        <v>1342353</v>
      </c>
    </row>
    <row r="110" spans="1:43" ht="15.75" customHeight="1">
      <c r="A110" s="4">
        <v>93</v>
      </c>
      <c r="B110" s="270" t="s">
        <v>124</v>
      </c>
      <c r="C110" s="248" t="s">
        <v>1576</v>
      </c>
      <c r="D110" s="248" t="s">
        <v>1577</v>
      </c>
      <c r="E110" s="246" t="s">
        <v>2104</v>
      </c>
      <c r="F110" s="44" t="s">
        <v>2144</v>
      </c>
      <c r="G110" s="247" t="s">
        <v>2145</v>
      </c>
      <c r="H110" s="248" t="s">
        <v>2146</v>
      </c>
      <c r="I110" s="248" t="s">
        <v>2108</v>
      </c>
      <c r="J110" s="249" t="str">
        <f t="shared" si="1"/>
        <v>D1_S02_2.5L-s_R01.2</v>
      </c>
      <c r="K110" s="43" t="s">
        <v>81</v>
      </c>
      <c r="L110" s="43" t="s">
        <v>1081</v>
      </c>
      <c r="M110" s="43" t="s">
        <v>115</v>
      </c>
      <c r="N110" s="43" t="s">
        <v>1104</v>
      </c>
      <c r="O110" s="43">
        <v>2.5</v>
      </c>
      <c r="P110" s="43">
        <v>58</v>
      </c>
      <c r="Q110" s="43" t="s">
        <v>1083</v>
      </c>
      <c r="R110" s="43" t="s">
        <v>1084</v>
      </c>
      <c r="S110" s="250" t="s">
        <v>1109</v>
      </c>
      <c r="T110" s="255" t="s">
        <v>1865</v>
      </c>
      <c r="U110" s="271"/>
      <c r="V110" s="270" t="s">
        <v>2147</v>
      </c>
      <c r="W110" s="252" t="s">
        <v>2110</v>
      </c>
      <c r="X110" s="44" t="s">
        <v>2148</v>
      </c>
      <c r="Y110" s="229" t="s">
        <v>2112</v>
      </c>
      <c r="Z110" s="229" t="s">
        <v>2113</v>
      </c>
      <c r="AA110" s="229" t="s">
        <v>1870</v>
      </c>
      <c r="AB110" s="229">
        <v>1209753</v>
      </c>
      <c r="AC110" s="272">
        <v>43076</v>
      </c>
      <c r="AD110" s="229" t="s">
        <v>1512</v>
      </c>
      <c r="AE110" s="229">
        <v>83.79</v>
      </c>
      <c r="AF110" s="229">
        <v>35.31</v>
      </c>
      <c r="AG110" s="229">
        <v>1209753</v>
      </c>
      <c r="AH110" s="229">
        <v>1.89</v>
      </c>
      <c r="AI110" s="229">
        <v>1.7</v>
      </c>
      <c r="AJ110" s="229">
        <v>73.13</v>
      </c>
      <c r="AK110" s="229">
        <v>66.08</v>
      </c>
      <c r="AL110" s="229">
        <v>51.59</v>
      </c>
      <c r="AM110" s="229"/>
      <c r="AN110" s="229"/>
      <c r="AO110" s="229"/>
      <c r="AP110" s="229"/>
      <c r="AQ110" s="229">
        <v>1175360</v>
      </c>
    </row>
    <row r="111" spans="1:43" ht="15.75" customHeight="1">
      <c r="A111" s="4">
        <v>94</v>
      </c>
      <c r="B111" s="270" t="s">
        <v>128</v>
      </c>
      <c r="C111" s="248" t="s">
        <v>1583</v>
      </c>
      <c r="D111" s="248" t="s">
        <v>1584</v>
      </c>
      <c r="E111" s="246" t="s">
        <v>2104</v>
      </c>
      <c r="F111" s="44" t="s">
        <v>2149</v>
      </c>
      <c r="G111" s="247" t="s">
        <v>2150</v>
      </c>
      <c r="H111" s="248" t="s">
        <v>2151</v>
      </c>
      <c r="I111" s="248" t="s">
        <v>2108</v>
      </c>
      <c r="J111" s="249" t="str">
        <f t="shared" si="1"/>
        <v>D1_S02_2.5L-s_R01.3</v>
      </c>
      <c r="K111" s="43" t="s">
        <v>81</v>
      </c>
      <c r="L111" s="43" t="s">
        <v>1081</v>
      </c>
      <c r="M111" s="43" t="s">
        <v>115</v>
      </c>
      <c r="N111" s="43" t="s">
        <v>1104</v>
      </c>
      <c r="O111" s="43">
        <v>2.5</v>
      </c>
      <c r="P111" s="43">
        <v>58</v>
      </c>
      <c r="Q111" s="43" t="s">
        <v>1083</v>
      </c>
      <c r="R111" s="43" t="s">
        <v>1084</v>
      </c>
      <c r="S111" s="250" t="s">
        <v>1113</v>
      </c>
      <c r="T111" s="255" t="s">
        <v>1865</v>
      </c>
      <c r="U111" s="271"/>
      <c r="V111" s="270" t="s">
        <v>2152</v>
      </c>
      <c r="W111" s="252" t="s">
        <v>2110</v>
      </c>
      <c r="X111" s="44" t="s">
        <v>2153</v>
      </c>
      <c r="Y111" s="229" t="s">
        <v>2112</v>
      </c>
      <c r="Z111" s="229" t="s">
        <v>2113</v>
      </c>
      <c r="AA111" s="229" t="s">
        <v>1870</v>
      </c>
      <c r="AB111" s="229">
        <v>1250559</v>
      </c>
      <c r="AC111" s="272">
        <v>43076</v>
      </c>
      <c r="AD111" s="229" t="s">
        <v>1512</v>
      </c>
      <c r="AE111" s="229">
        <v>83.57</v>
      </c>
      <c r="AF111" s="229">
        <v>35.26</v>
      </c>
      <c r="AG111" s="229">
        <v>1250559</v>
      </c>
      <c r="AH111" s="229">
        <v>1.89</v>
      </c>
      <c r="AI111" s="229">
        <v>1.75</v>
      </c>
      <c r="AJ111" s="229">
        <v>73.430000000000007</v>
      </c>
      <c r="AK111" s="229">
        <v>65.849999999999994</v>
      </c>
      <c r="AL111" s="229">
        <v>52</v>
      </c>
      <c r="AM111" s="229"/>
      <c r="AN111" s="229"/>
      <c r="AO111" s="229"/>
      <c r="AP111" s="229"/>
      <c r="AQ111" s="229">
        <v>1218393</v>
      </c>
    </row>
    <row r="112" spans="1:43" ht="15.75" customHeight="1">
      <c r="A112" s="4">
        <v>95</v>
      </c>
      <c r="B112" s="270" t="s">
        <v>132</v>
      </c>
      <c r="C112" s="248" t="s">
        <v>1590</v>
      </c>
      <c r="D112" s="248" t="s">
        <v>1591</v>
      </c>
      <c r="E112" s="246" t="s">
        <v>2104</v>
      </c>
      <c r="F112" s="44" t="s">
        <v>2154</v>
      </c>
      <c r="G112" s="247" t="s">
        <v>2155</v>
      </c>
      <c r="H112" s="248" t="s">
        <v>2156</v>
      </c>
      <c r="I112" s="248" t="s">
        <v>2108</v>
      </c>
      <c r="J112" s="249" t="str">
        <f t="shared" si="1"/>
        <v>D1_S02_2.5L-s_R01.4</v>
      </c>
      <c r="K112" s="43" t="s">
        <v>81</v>
      </c>
      <c r="L112" s="43" t="s">
        <v>1081</v>
      </c>
      <c r="M112" s="43" t="s">
        <v>115</v>
      </c>
      <c r="N112" s="43" t="s">
        <v>1104</v>
      </c>
      <c r="O112" s="43">
        <v>2.5</v>
      </c>
      <c r="P112" s="43">
        <v>58</v>
      </c>
      <c r="Q112" s="43" t="s">
        <v>1083</v>
      </c>
      <c r="R112" s="43" t="s">
        <v>1084</v>
      </c>
      <c r="S112" s="250" t="s">
        <v>1117</v>
      </c>
      <c r="T112" s="255" t="s">
        <v>1865</v>
      </c>
      <c r="U112" s="271"/>
      <c r="V112" s="270" t="s">
        <v>2157</v>
      </c>
      <c r="W112" s="252" t="s">
        <v>2110</v>
      </c>
      <c r="X112" s="44" t="s">
        <v>2158</v>
      </c>
      <c r="Y112" s="229" t="s">
        <v>2112</v>
      </c>
      <c r="Z112" s="229" t="s">
        <v>2113</v>
      </c>
      <c r="AA112" s="229" t="s">
        <v>1870</v>
      </c>
      <c r="AB112" s="229">
        <v>1089089</v>
      </c>
      <c r="AC112" s="272">
        <v>43076</v>
      </c>
      <c r="AD112" s="229" t="s">
        <v>1512</v>
      </c>
      <c r="AE112" s="229">
        <v>83.66</v>
      </c>
      <c r="AF112" s="229">
        <v>35.28</v>
      </c>
      <c r="AG112" s="229">
        <v>1089089</v>
      </c>
      <c r="AH112" s="229">
        <v>1.89</v>
      </c>
      <c r="AI112" s="229">
        <v>1.53</v>
      </c>
      <c r="AJ112" s="229">
        <v>72.36</v>
      </c>
      <c r="AK112" s="229">
        <v>64.400000000000006</v>
      </c>
      <c r="AL112" s="229">
        <v>49.86</v>
      </c>
      <c r="AM112" s="229"/>
      <c r="AN112" s="229"/>
      <c r="AO112" s="229"/>
      <c r="AP112" s="229"/>
      <c r="AQ112" s="229">
        <v>1060927</v>
      </c>
    </row>
    <row r="113" spans="1:43" ht="15.75" customHeight="1">
      <c r="A113" s="4">
        <v>96</v>
      </c>
      <c r="B113" s="270" t="s">
        <v>374</v>
      </c>
      <c r="C113" s="248" t="s">
        <v>1597</v>
      </c>
      <c r="D113" s="248" t="s">
        <v>1598</v>
      </c>
      <c r="E113" s="246" t="s">
        <v>2104</v>
      </c>
      <c r="F113" s="44" t="s">
        <v>2159</v>
      </c>
      <c r="G113" s="247" t="s">
        <v>2160</v>
      </c>
      <c r="H113" s="248" t="s">
        <v>2161</v>
      </c>
      <c r="I113" s="248" t="s">
        <v>2108</v>
      </c>
      <c r="J113" s="249" t="str">
        <f t="shared" si="1"/>
        <v>D1_S023_100L-m_R01</v>
      </c>
      <c r="K113" s="43" t="s">
        <v>81</v>
      </c>
      <c r="L113" s="43" t="s">
        <v>1174</v>
      </c>
      <c r="M113" s="43" t="s">
        <v>274</v>
      </c>
      <c r="N113" s="43" t="s">
        <v>1196</v>
      </c>
      <c r="O113" s="43">
        <v>100</v>
      </c>
      <c r="P113" s="43">
        <v>140</v>
      </c>
      <c r="Q113" s="43" t="s">
        <v>1163</v>
      </c>
      <c r="R113" s="43" t="s">
        <v>1208</v>
      </c>
      <c r="S113" s="250" t="s">
        <v>1085</v>
      </c>
      <c r="T113" s="255" t="s">
        <v>1865</v>
      </c>
      <c r="U113" s="271"/>
      <c r="V113" s="270" t="s">
        <v>2162</v>
      </c>
      <c r="W113" s="252" t="s">
        <v>2110</v>
      </c>
      <c r="X113" s="44" t="s">
        <v>2163</v>
      </c>
      <c r="Y113" s="229" t="s">
        <v>2112</v>
      </c>
      <c r="Z113" s="229" t="s">
        <v>2113</v>
      </c>
      <c r="AA113" s="229" t="s">
        <v>1870</v>
      </c>
      <c r="AB113" s="229">
        <v>985548</v>
      </c>
      <c r="AC113" s="272">
        <v>43076</v>
      </c>
      <c r="AD113" s="229" t="s">
        <v>1512</v>
      </c>
      <c r="AE113" s="229">
        <v>85.16</v>
      </c>
      <c r="AF113" s="229">
        <v>35.64</v>
      </c>
      <c r="AG113" s="229">
        <v>985548</v>
      </c>
      <c r="AH113" s="229">
        <v>1.89</v>
      </c>
      <c r="AI113" s="229">
        <v>1.38</v>
      </c>
      <c r="AJ113" s="229">
        <v>72.58</v>
      </c>
      <c r="AK113" s="229">
        <v>67.319999999999993</v>
      </c>
      <c r="AL113" s="229">
        <v>52.71</v>
      </c>
      <c r="AM113" s="229"/>
      <c r="AN113" s="229"/>
      <c r="AO113" s="229"/>
      <c r="AP113" s="229"/>
      <c r="AQ113" s="229">
        <v>963402</v>
      </c>
    </row>
    <row r="114" spans="1:43" ht="15.75" customHeight="1">
      <c r="A114" s="4">
        <v>97</v>
      </c>
      <c r="B114" s="270" t="s">
        <v>309</v>
      </c>
      <c r="C114" s="248" t="s">
        <v>1604</v>
      </c>
      <c r="D114" s="248" t="s">
        <v>1605</v>
      </c>
      <c r="E114" s="246" t="s">
        <v>2104</v>
      </c>
      <c r="F114" s="44" t="s">
        <v>2164</v>
      </c>
      <c r="G114" s="247" t="s">
        <v>2165</v>
      </c>
      <c r="H114" s="248" t="s">
        <v>2166</v>
      </c>
      <c r="I114" s="248" t="s">
        <v>2108</v>
      </c>
      <c r="J114" s="249" t="str">
        <f t="shared" si="1"/>
        <v>D1_S023_100L-m_R02</v>
      </c>
      <c r="K114" s="43" t="s">
        <v>81</v>
      </c>
      <c r="L114" s="43" t="s">
        <v>1174</v>
      </c>
      <c r="M114" s="43" t="s">
        <v>274</v>
      </c>
      <c r="N114" s="43" t="s">
        <v>1196</v>
      </c>
      <c r="O114" s="43">
        <v>100</v>
      </c>
      <c r="P114" s="43">
        <v>152</v>
      </c>
      <c r="Q114" s="43" t="s">
        <v>1163</v>
      </c>
      <c r="R114" s="43" t="s">
        <v>1197</v>
      </c>
      <c r="S114" s="250" t="s">
        <v>1091</v>
      </c>
      <c r="T114" s="255" t="s">
        <v>1865</v>
      </c>
      <c r="U114" s="271"/>
      <c r="V114" s="270" t="s">
        <v>2167</v>
      </c>
      <c r="W114" s="252" t="s">
        <v>2110</v>
      </c>
      <c r="X114" s="44" t="s">
        <v>2168</v>
      </c>
      <c r="Y114" s="229" t="s">
        <v>2112</v>
      </c>
      <c r="Z114" s="229" t="s">
        <v>2113</v>
      </c>
      <c r="AA114" s="229" t="s">
        <v>1870</v>
      </c>
      <c r="AB114" s="229">
        <v>616740</v>
      </c>
      <c r="AC114" s="272">
        <v>43076</v>
      </c>
      <c r="AD114" s="229" t="s">
        <v>1512</v>
      </c>
      <c r="AE114" s="229">
        <v>83.63</v>
      </c>
      <c r="AF114" s="229">
        <v>35.28</v>
      </c>
      <c r="AG114" s="229">
        <v>616740</v>
      </c>
      <c r="AH114" s="229">
        <v>1.89</v>
      </c>
      <c r="AI114" s="229">
        <v>0.86</v>
      </c>
      <c r="AJ114" s="229">
        <v>70.33</v>
      </c>
      <c r="AK114" s="229">
        <v>62.25</v>
      </c>
      <c r="AL114" s="229">
        <v>46.78</v>
      </c>
      <c r="AM114" s="229"/>
      <c r="AN114" s="229"/>
      <c r="AO114" s="229"/>
      <c r="AP114" s="229"/>
      <c r="AQ114" s="229">
        <v>600901</v>
      </c>
    </row>
    <row r="115" spans="1:43" ht="15.75" customHeight="1">
      <c r="A115" s="4">
        <v>98</v>
      </c>
      <c r="B115" s="270" t="s">
        <v>380</v>
      </c>
      <c r="C115" s="248" t="s">
        <v>1611</v>
      </c>
      <c r="D115" s="248" t="s">
        <v>1612</v>
      </c>
      <c r="E115" s="246" t="s">
        <v>2104</v>
      </c>
      <c r="F115" s="44" t="s">
        <v>2169</v>
      </c>
      <c r="G115" s="247" t="s">
        <v>2170</v>
      </c>
      <c r="H115" s="248" t="s">
        <v>2171</v>
      </c>
      <c r="I115" s="248" t="s">
        <v>2108</v>
      </c>
      <c r="J115" s="249" t="str">
        <f t="shared" si="1"/>
        <v>D1_S023_100L-m_R02</v>
      </c>
      <c r="K115" s="43" t="s">
        <v>81</v>
      </c>
      <c r="L115" s="43" t="s">
        <v>1174</v>
      </c>
      <c r="M115" s="43" t="s">
        <v>274</v>
      </c>
      <c r="N115" s="43" t="s">
        <v>1196</v>
      </c>
      <c r="O115" s="43">
        <v>100</v>
      </c>
      <c r="P115" s="43">
        <v>132</v>
      </c>
      <c r="Q115" s="43" t="s">
        <v>1163</v>
      </c>
      <c r="R115" s="43" t="s">
        <v>1208</v>
      </c>
      <c r="S115" s="250" t="s">
        <v>1091</v>
      </c>
      <c r="T115" s="255" t="s">
        <v>1865</v>
      </c>
      <c r="U115" s="271"/>
      <c r="V115" s="270" t="s">
        <v>2172</v>
      </c>
      <c r="W115" s="252" t="s">
        <v>2110</v>
      </c>
      <c r="X115" s="44" t="s">
        <v>2173</v>
      </c>
      <c r="Y115" s="229" t="s">
        <v>2112</v>
      </c>
      <c r="Z115" s="229" t="s">
        <v>2113</v>
      </c>
      <c r="AA115" s="229" t="s">
        <v>1870</v>
      </c>
      <c r="AB115" s="229">
        <v>829031</v>
      </c>
      <c r="AC115" s="272">
        <v>43076</v>
      </c>
      <c r="AD115" s="229" t="s">
        <v>1512</v>
      </c>
      <c r="AE115" s="229">
        <v>84.34</v>
      </c>
      <c r="AF115" s="229">
        <v>35.450000000000003</v>
      </c>
      <c r="AG115" s="229">
        <v>829031</v>
      </c>
      <c r="AH115" s="229">
        <v>1.89</v>
      </c>
      <c r="AI115" s="229">
        <v>1.1599999999999999</v>
      </c>
      <c r="AJ115" s="229">
        <v>72.290000000000006</v>
      </c>
      <c r="AK115" s="229">
        <v>65.22</v>
      </c>
      <c r="AL115" s="229">
        <v>50.98</v>
      </c>
      <c r="AM115" s="229"/>
      <c r="AN115" s="229"/>
      <c r="AO115" s="229"/>
      <c r="AP115" s="229"/>
      <c r="AQ115" s="229">
        <v>809940</v>
      </c>
    </row>
    <row r="116" spans="1:43" ht="15.75" customHeight="1">
      <c r="A116" s="4">
        <v>99</v>
      </c>
      <c r="B116" s="270" t="s">
        <v>385</v>
      </c>
      <c r="C116" s="248" t="s">
        <v>1618</v>
      </c>
      <c r="D116" s="248" t="s">
        <v>1619</v>
      </c>
      <c r="E116" s="246" t="s">
        <v>2104</v>
      </c>
      <c r="F116" s="44" t="s">
        <v>2174</v>
      </c>
      <c r="G116" s="247" t="s">
        <v>2175</v>
      </c>
      <c r="H116" s="248" t="s">
        <v>2176</v>
      </c>
      <c r="I116" s="248" t="s">
        <v>2108</v>
      </c>
      <c r="J116" s="249" t="str">
        <f t="shared" si="1"/>
        <v>D1_S023_100L-m_R03</v>
      </c>
      <c r="K116" s="43" t="s">
        <v>81</v>
      </c>
      <c r="L116" s="43" t="s">
        <v>1174</v>
      </c>
      <c r="M116" s="43" t="s">
        <v>274</v>
      </c>
      <c r="N116" s="43" t="s">
        <v>1196</v>
      </c>
      <c r="O116" s="43">
        <v>100</v>
      </c>
      <c r="P116" s="43">
        <v>285</v>
      </c>
      <c r="Q116" s="43" t="s">
        <v>1163</v>
      </c>
      <c r="R116" s="43" t="s">
        <v>1208</v>
      </c>
      <c r="S116" s="250" t="s">
        <v>1095</v>
      </c>
      <c r="T116" s="255" t="s">
        <v>1865</v>
      </c>
      <c r="U116" s="271"/>
      <c r="V116" s="270" t="s">
        <v>2177</v>
      </c>
      <c r="W116" s="252" t="s">
        <v>2110</v>
      </c>
      <c r="X116" s="44" t="s">
        <v>2178</v>
      </c>
      <c r="Y116" s="229" t="s">
        <v>2112</v>
      </c>
      <c r="Z116" s="229" t="s">
        <v>2113</v>
      </c>
      <c r="AA116" s="229" t="s">
        <v>1870</v>
      </c>
      <c r="AB116" s="229">
        <v>1023551</v>
      </c>
      <c r="AC116" s="272">
        <v>43076</v>
      </c>
      <c r="AD116" s="229" t="s">
        <v>1512</v>
      </c>
      <c r="AE116" s="229">
        <v>84.07</v>
      </c>
      <c r="AF116" s="229">
        <v>35.380000000000003</v>
      </c>
      <c r="AG116" s="229">
        <v>1023551</v>
      </c>
      <c r="AH116" s="229">
        <v>1.89</v>
      </c>
      <c r="AI116" s="229">
        <v>1.44</v>
      </c>
      <c r="AJ116" s="229">
        <v>71.430000000000007</v>
      </c>
      <c r="AK116" s="229">
        <v>64.489999999999995</v>
      </c>
      <c r="AL116" s="229">
        <v>48.04</v>
      </c>
      <c r="AM116" s="229"/>
      <c r="AN116" s="229"/>
      <c r="AO116" s="229"/>
      <c r="AP116" s="229"/>
      <c r="AQ116" s="229">
        <v>999421</v>
      </c>
    </row>
    <row r="117" spans="1:43" ht="15.75" customHeight="1">
      <c r="A117" s="4">
        <v>100</v>
      </c>
      <c r="B117" s="270" t="s">
        <v>201</v>
      </c>
      <c r="C117" s="248" t="s">
        <v>1625</v>
      </c>
      <c r="D117" s="248" t="s">
        <v>1626</v>
      </c>
      <c r="E117" s="246" t="s">
        <v>2104</v>
      </c>
      <c r="F117" s="44" t="s">
        <v>2179</v>
      </c>
      <c r="G117" s="247" t="s">
        <v>2180</v>
      </c>
      <c r="H117" s="248" t="s">
        <v>2181</v>
      </c>
      <c r="I117" s="248" t="s">
        <v>2108</v>
      </c>
      <c r="J117" s="249" t="str">
        <f t="shared" si="1"/>
        <v>D1_S023_10L-m_R01</v>
      </c>
      <c r="K117" s="43" t="s">
        <v>81</v>
      </c>
      <c r="L117" s="43" t="s">
        <v>1174</v>
      </c>
      <c r="M117" s="43" t="s">
        <v>205</v>
      </c>
      <c r="N117" s="43" t="s">
        <v>1162</v>
      </c>
      <c r="O117" s="43">
        <v>10</v>
      </c>
      <c r="P117" s="43">
        <v>4.9999999999999796</v>
      </c>
      <c r="Q117" s="43" t="s">
        <v>1163</v>
      </c>
      <c r="R117" s="43" t="s">
        <v>1175</v>
      </c>
      <c r="S117" s="250" t="s">
        <v>1085</v>
      </c>
      <c r="T117" s="255" t="s">
        <v>1865</v>
      </c>
      <c r="U117" s="271"/>
      <c r="V117" s="270" t="s">
        <v>2182</v>
      </c>
      <c r="W117" s="252" t="s">
        <v>2110</v>
      </c>
      <c r="X117" s="44" t="s">
        <v>2183</v>
      </c>
      <c r="Y117" s="229" t="s">
        <v>2112</v>
      </c>
      <c r="Z117" s="229" t="s">
        <v>2113</v>
      </c>
      <c r="AA117" s="229" t="s">
        <v>1870</v>
      </c>
      <c r="AB117" s="229">
        <v>1129299</v>
      </c>
      <c r="AC117" s="272">
        <v>43076</v>
      </c>
      <c r="AD117" s="229" t="s">
        <v>1512</v>
      </c>
      <c r="AE117" s="229">
        <v>78.19</v>
      </c>
      <c r="AF117" s="229">
        <v>34.03</v>
      </c>
      <c r="AG117" s="229">
        <v>1129299</v>
      </c>
      <c r="AH117" s="229">
        <v>1.89</v>
      </c>
      <c r="AI117" s="229">
        <v>1.58</v>
      </c>
      <c r="AJ117" s="229">
        <v>66.06</v>
      </c>
      <c r="AK117" s="229">
        <v>59.05</v>
      </c>
      <c r="AL117" s="229">
        <v>47.21</v>
      </c>
      <c r="AM117" s="229"/>
      <c r="AN117" s="229"/>
      <c r="AO117" s="229"/>
      <c r="AP117" s="229"/>
      <c r="AQ117" s="229">
        <v>1101485</v>
      </c>
    </row>
    <row r="118" spans="1:43" ht="15.75" customHeight="1">
      <c r="A118" s="4">
        <v>101</v>
      </c>
      <c r="B118" s="270" t="s">
        <v>210</v>
      </c>
      <c r="C118" s="248" t="s">
        <v>1632</v>
      </c>
      <c r="D118" s="248" t="s">
        <v>1633</v>
      </c>
      <c r="E118" s="246" t="s">
        <v>2104</v>
      </c>
      <c r="F118" s="44" t="s">
        <v>2184</v>
      </c>
      <c r="G118" s="247" t="s">
        <v>2185</v>
      </c>
      <c r="H118" s="248" t="s">
        <v>2186</v>
      </c>
      <c r="I118" s="248" t="s">
        <v>2108</v>
      </c>
      <c r="J118" s="249" t="str">
        <f t="shared" si="1"/>
        <v>D1_S023_10L-m_R02</v>
      </c>
      <c r="K118" s="43" t="s">
        <v>81</v>
      </c>
      <c r="L118" s="43" t="s">
        <v>1174</v>
      </c>
      <c r="M118" s="43" t="s">
        <v>205</v>
      </c>
      <c r="N118" s="43" t="s">
        <v>1162</v>
      </c>
      <c r="O118" s="43">
        <v>10</v>
      </c>
      <c r="P118" s="43">
        <v>6.9999999999999796</v>
      </c>
      <c r="Q118" s="43" t="s">
        <v>1163</v>
      </c>
      <c r="R118" s="43" t="s">
        <v>1175</v>
      </c>
      <c r="S118" s="250" t="s">
        <v>1091</v>
      </c>
      <c r="T118" s="255" t="s">
        <v>1865</v>
      </c>
      <c r="U118" s="271"/>
      <c r="V118" s="270" t="s">
        <v>2187</v>
      </c>
      <c r="W118" s="252" t="s">
        <v>2110</v>
      </c>
      <c r="X118" s="44" t="s">
        <v>2188</v>
      </c>
      <c r="Y118" s="229" t="s">
        <v>2112</v>
      </c>
      <c r="Z118" s="229" t="s">
        <v>2113</v>
      </c>
      <c r="AA118" s="229" t="s">
        <v>1870</v>
      </c>
      <c r="AB118" s="229">
        <v>936416</v>
      </c>
      <c r="AC118" s="272">
        <v>43076</v>
      </c>
      <c r="AD118" s="229" t="s">
        <v>1512</v>
      </c>
      <c r="AE118" s="229">
        <v>84.46</v>
      </c>
      <c r="AF118" s="229">
        <v>35.47</v>
      </c>
      <c r="AG118" s="229">
        <v>936416</v>
      </c>
      <c r="AH118" s="229">
        <v>1.89</v>
      </c>
      <c r="AI118" s="229">
        <v>1.31</v>
      </c>
      <c r="AJ118" s="229">
        <v>72.69</v>
      </c>
      <c r="AK118" s="229">
        <v>66.42</v>
      </c>
      <c r="AL118" s="229">
        <v>52.01</v>
      </c>
      <c r="AM118" s="229"/>
      <c r="AN118" s="229"/>
      <c r="AO118" s="229"/>
      <c r="AP118" s="229"/>
      <c r="AQ118" s="229">
        <v>914108</v>
      </c>
    </row>
    <row r="119" spans="1:43" ht="15.75" customHeight="1">
      <c r="A119" s="4">
        <v>102</v>
      </c>
      <c r="B119" s="270" t="s">
        <v>216</v>
      </c>
      <c r="C119" s="248" t="s">
        <v>1639</v>
      </c>
      <c r="D119" s="248" t="s">
        <v>1640</v>
      </c>
      <c r="E119" s="246" t="s">
        <v>2104</v>
      </c>
      <c r="F119" s="44" t="s">
        <v>2189</v>
      </c>
      <c r="G119" s="247" t="s">
        <v>2190</v>
      </c>
      <c r="H119" s="248" t="s">
        <v>2191</v>
      </c>
      <c r="I119" s="248" t="s">
        <v>2108</v>
      </c>
      <c r="J119" s="249" t="str">
        <f t="shared" si="1"/>
        <v>D1_S023_10L-m_R03</v>
      </c>
      <c r="K119" s="43" t="s">
        <v>81</v>
      </c>
      <c r="L119" s="43" t="s">
        <v>1174</v>
      </c>
      <c r="M119" s="43" t="s">
        <v>205</v>
      </c>
      <c r="N119" s="43" t="s">
        <v>1162</v>
      </c>
      <c r="O119" s="43">
        <v>10</v>
      </c>
      <c r="P119" s="43">
        <v>5.9999999999999796</v>
      </c>
      <c r="Q119" s="43" t="s">
        <v>1163</v>
      </c>
      <c r="R119" s="43" t="s">
        <v>1175</v>
      </c>
      <c r="S119" s="250" t="s">
        <v>1095</v>
      </c>
      <c r="T119" s="255" t="s">
        <v>1865</v>
      </c>
      <c r="U119" s="271"/>
      <c r="V119" s="270" t="s">
        <v>2192</v>
      </c>
      <c r="W119" s="252" t="s">
        <v>2110</v>
      </c>
      <c r="X119" s="44" t="s">
        <v>2193</v>
      </c>
      <c r="Y119" s="229" t="s">
        <v>2112</v>
      </c>
      <c r="Z119" s="229" t="s">
        <v>2113</v>
      </c>
      <c r="AA119" s="229" t="s">
        <v>1870</v>
      </c>
      <c r="AB119" s="229">
        <v>1441095</v>
      </c>
      <c r="AC119" s="272">
        <v>43076</v>
      </c>
      <c r="AD119" s="229" t="s">
        <v>1512</v>
      </c>
      <c r="AE119" s="229">
        <v>83.11</v>
      </c>
      <c r="AF119" s="229">
        <v>35.15</v>
      </c>
      <c r="AG119" s="229">
        <v>1441095</v>
      </c>
      <c r="AH119" s="229">
        <v>1.89</v>
      </c>
      <c r="AI119" s="229">
        <v>2.02</v>
      </c>
      <c r="AJ119" s="229">
        <v>72.430000000000007</v>
      </c>
      <c r="AK119" s="229">
        <v>63.7</v>
      </c>
      <c r="AL119" s="229">
        <v>46.17</v>
      </c>
      <c r="AM119" s="229"/>
      <c r="AN119" s="229"/>
      <c r="AO119" s="229"/>
      <c r="AP119" s="229"/>
      <c r="AQ119" s="229">
        <v>1404893</v>
      </c>
    </row>
    <row r="120" spans="1:43" ht="15.75" customHeight="1">
      <c r="A120" s="4">
        <v>103</v>
      </c>
      <c r="B120" s="270" t="s">
        <v>371</v>
      </c>
      <c r="C120" s="248" t="s">
        <v>1646</v>
      </c>
      <c r="D120" s="248" t="s">
        <v>1647</v>
      </c>
      <c r="E120" s="246" t="s">
        <v>2104</v>
      </c>
      <c r="F120" s="44" t="s">
        <v>2194</v>
      </c>
      <c r="G120" s="247" t="s">
        <v>2195</v>
      </c>
      <c r="H120" s="248" t="s">
        <v>2196</v>
      </c>
      <c r="I120" s="248" t="s">
        <v>2108</v>
      </c>
      <c r="J120" s="249" t="str">
        <f t="shared" si="1"/>
        <v>D1_S023_496L-m_R00</v>
      </c>
      <c r="K120" s="43" t="s">
        <v>81</v>
      </c>
      <c r="L120" s="43" t="s">
        <v>1174</v>
      </c>
      <c r="M120" s="43" t="s">
        <v>274</v>
      </c>
      <c r="N120" s="43" t="s">
        <v>1247</v>
      </c>
      <c r="O120" s="43">
        <v>496</v>
      </c>
      <c r="P120" s="43">
        <v>445</v>
      </c>
      <c r="Q120" s="43" t="s">
        <v>1163</v>
      </c>
      <c r="R120" s="43" t="s">
        <v>1208</v>
      </c>
      <c r="S120" s="250" t="s">
        <v>1209</v>
      </c>
      <c r="T120" s="255" t="s">
        <v>1865</v>
      </c>
      <c r="U120" s="271"/>
      <c r="V120" s="270" t="s">
        <v>2197</v>
      </c>
      <c r="W120" s="252" t="s">
        <v>2110</v>
      </c>
      <c r="X120" s="44" t="s">
        <v>2198</v>
      </c>
      <c r="Y120" s="229" t="s">
        <v>2112</v>
      </c>
      <c r="Z120" s="229" t="s">
        <v>2113</v>
      </c>
      <c r="AA120" s="229" t="s">
        <v>1870</v>
      </c>
      <c r="AB120" s="229">
        <v>704386</v>
      </c>
      <c r="AC120" s="272">
        <v>43076</v>
      </c>
      <c r="AD120" s="229" t="s">
        <v>1512</v>
      </c>
      <c r="AE120" s="229">
        <v>84.13</v>
      </c>
      <c r="AF120" s="229">
        <v>35.39</v>
      </c>
      <c r="AG120" s="229">
        <v>704386</v>
      </c>
      <c r="AH120" s="229">
        <v>1.89</v>
      </c>
      <c r="AI120" s="229">
        <v>0.99</v>
      </c>
      <c r="AJ120" s="229">
        <v>71.91</v>
      </c>
      <c r="AK120" s="229">
        <v>64.66</v>
      </c>
      <c r="AL120" s="229">
        <v>50.42</v>
      </c>
      <c r="AM120" s="229"/>
      <c r="AN120" s="229"/>
      <c r="AO120" s="229"/>
      <c r="AP120" s="229"/>
      <c r="AQ120" s="229">
        <v>686371</v>
      </c>
    </row>
    <row r="121" spans="1:43" ht="15.75" customHeight="1">
      <c r="A121" s="4">
        <v>104</v>
      </c>
      <c r="B121" s="270" t="s">
        <v>303</v>
      </c>
      <c r="C121" s="248" t="s">
        <v>1654</v>
      </c>
      <c r="D121" s="248" t="s">
        <v>1655</v>
      </c>
      <c r="E121" s="246" t="s">
        <v>2104</v>
      </c>
      <c r="F121" s="44" t="s">
        <v>2199</v>
      </c>
      <c r="G121" s="247" t="s">
        <v>2200</v>
      </c>
      <c r="H121" s="248" t="s">
        <v>2201</v>
      </c>
      <c r="I121" s="248" t="s">
        <v>2108</v>
      </c>
      <c r="J121" s="249" t="str">
        <f t="shared" si="1"/>
        <v>D1_S023_60L-m_R01</v>
      </c>
      <c r="K121" s="43" t="s">
        <v>81</v>
      </c>
      <c r="L121" s="43" t="s">
        <v>1174</v>
      </c>
      <c r="M121" s="43" t="s">
        <v>274</v>
      </c>
      <c r="N121" s="43" t="s">
        <v>1196</v>
      </c>
      <c r="O121" s="43">
        <v>60</v>
      </c>
      <c r="P121" s="43">
        <v>225</v>
      </c>
      <c r="Q121" s="43" t="s">
        <v>1163</v>
      </c>
      <c r="R121" s="43" t="s">
        <v>1197</v>
      </c>
      <c r="S121" s="250" t="s">
        <v>1085</v>
      </c>
      <c r="T121" s="255" t="s">
        <v>1865</v>
      </c>
      <c r="U121" s="271"/>
      <c r="V121" s="270" t="s">
        <v>2202</v>
      </c>
      <c r="W121" s="252" t="s">
        <v>2110</v>
      </c>
      <c r="X121" s="44" t="s">
        <v>2203</v>
      </c>
      <c r="Y121" s="229" t="s">
        <v>2112</v>
      </c>
      <c r="Z121" s="229" t="s">
        <v>2113</v>
      </c>
      <c r="AA121" s="229" t="s">
        <v>1870</v>
      </c>
      <c r="AB121" s="229">
        <v>1277755</v>
      </c>
      <c r="AC121" s="272">
        <v>43076</v>
      </c>
      <c r="AD121" s="229" t="s">
        <v>1512</v>
      </c>
      <c r="AE121" s="229">
        <v>84.61</v>
      </c>
      <c r="AF121" s="229">
        <v>35.51</v>
      </c>
      <c r="AG121" s="229">
        <v>1277755</v>
      </c>
      <c r="AH121" s="229">
        <v>1.89</v>
      </c>
      <c r="AI121" s="229">
        <v>1.79</v>
      </c>
      <c r="AJ121" s="229">
        <v>73.39</v>
      </c>
      <c r="AK121" s="229">
        <v>66.84</v>
      </c>
      <c r="AL121" s="229">
        <v>51.99</v>
      </c>
      <c r="AM121" s="229"/>
      <c r="AN121" s="229"/>
      <c r="AO121" s="229"/>
      <c r="AP121" s="229"/>
      <c r="AQ121" s="229">
        <v>1244852</v>
      </c>
    </row>
    <row r="122" spans="1:43" ht="15.75" customHeight="1">
      <c r="A122" s="4">
        <v>105</v>
      </c>
      <c r="B122" s="270" t="s">
        <v>315</v>
      </c>
      <c r="C122" s="248" t="s">
        <v>1661</v>
      </c>
      <c r="D122" s="248" t="s">
        <v>1662</v>
      </c>
      <c r="E122" s="246" t="s">
        <v>2104</v>
      </c>
      <c r="F122" s="44" t="s">
        <v>2204</v>
      </c>
      <c r="G122" s="247" t="s">
        <v>2205</v>
      </c>
      <c r="H122" s="248" t="s">
        <v>2206</v>
      </c>
      <c r="I122" s="248" t="s">
        <v>2108</v>
      </c>
      <c r="J122" s="249" t="str">
        <f t="shared" si="1"/>
        <v>D1_S023_60L-m_R03</v>
      </c>
      <c r="K122" s="43" t="s">
        <v>81</v>
      </c>
      <c r="L122" s="43" t="s">
        <v>1174</v>
      </c>
      <c r="M122" s="43" t="s">
        <v>274</v>
      </c>
      <c r="N122" s="43" t="s">
        <v>1196</v>
      </c>
      <c r="O122" s="43">
        <v>60</v>
      </c>
      <c r="P122" s="43">
        <v>167</v>
      </c>
      <c r="Q122" s="43" t="s">
        <v>1163</v>
      </c>
      <c r="R122" s="43" t="s">
        <v>1197</v>
      </c>
      <c r="S122" s="250" t="s">
        <v>1095</v>
      </c>
      <c r="T122" s="255" t="s">
        <v>1865</v>
      </c>
      <c r="U122" s="271"/>
      <c r="V122" s="270" t="s">
        <v>2207</v>
      </c>
      <c r="W122" s="252" t="s">
        <v>2110</v>
      </c>
      <c r="X122" s="44" t="s">
        <v>2208</v>
      </c>
      <c r="Y122" s="229" t="s">
        <v>2112</v>
      </c>
      <c r="Z122" s="229" t="s">
        <v>2113</v>
      </c>
      <c r="AA122" s="229" t="s">
        <v>1870</v>
      </c>
      <c r="AB122" s="229">
        <v>780535</v>
      </c>
      <c r="AC122" s="272">
        <v>43076</v>
      </c>
      <c r="AD122" s="229" t="s">
        <v>1512</v>
      </c>
      <c r="AE122" s="229">
        <v>84.57</v>
      </c>
      <c r="AF122" s="229">
        <v>35.5</v>
      </c>
      <c r="AG122" s="229">
        <v>780535</v>
      </c>
      <c r="AH122" s="229">
        <v>1.89</v>
      </c>
      <c r="AI122" s="229">
        <v>1.0900000000000001</v>
      </c>
      <c r="AJ122" s="229">
        <v>72.36</v>
      </c>
      <c r="AK122" s="229">
        <v>65.94</v>
      </c>
      <c r="AL122" s="229">
        <v>51.05</v>
      </c>
      <c r="AM122" s="229"/>
      <c r="AN122" s="229"/>
      <c r="AO122" s="229"/>
      <c r="AP122" s="229"/>
      <c r="AQ122" s="229">
        <v>761732</v>
      </c>
    </row>
    <row r="123" spans="1:43" ht="15.75" customHeight="1">
      <c r="A123" s="4">
        <v>106</v>
      </c>
      <c r="B123" s="270" t="s">
        <v>341</v>
      </c>
      <c r="C123" s="248" t="s">
        <v>1676</v>
      </c>
      <c r="D123" s="248" t="s">
        <v>1677</v>
      </c>
      <c r="E123" s="246" t="s">
        <v>2104</v>
      </c>
      <c r="F123" s="44" t="s">
        <v>2209</v>
      </c>
      <c r="G123" s="247" t="s">
        <v>2210</v>
      </c>
      <c r="H123" s="248" t="s">
        <v>2211</v>
      </c>
      <c r="I123" s="248" t="s">
        <v>2108</v>
      </c>
      <c r="J123" s="249" t="str">
        <f t="shared" si="1"/>
        <v>D1_S20_100L-m_R01</v>
      </c>
      <c r="K123" s="43" t="s">
        <v>81</v>
      </c>
      <c r="L123" s="43" t="s">
        <v>1201</v>
      </c>
      <c r="M123" s="43" t="s">
        <v>259</v>
      </c>
      <c r="N123" s="43" t="s">
        <v>1196</v>
      </c>
      <c r="O123" s="43">
        <v>100</v>
      </c>
      <c r="P123" s="43">
        <v>98</v>
      </c>
      <c r="Q123" s="43" t="s">
        <v>1163</v>
      </c>
      <c r="R123" s="43" t="s">
        <v>1208</v>
      </c>
      <c r="S123" s="250" t="s">
        <v>1085</v>
      </c>
      <c r="T123" s="255" t="s">
        <v>1865</v>
      </c>
      <c r="U123" s="271"/>
      <c r="V123" s="270" t="s">
        <v>2212</v>
      </c>
      <c r="W123" s="252" t="s">
        <v>2110</v>
      </c>
      <c r="X123" s="44" t="s">
        <v>2213</v>
      </c>
      <c r="Y123" s="229" t="s">
        <v>2112</v>
      </c>
      <c r="Z123" s="229" t="s">
        <v>2113</v>
      </c>
      <c r="AA123" s="229" t="s">
        <v>1870</v>
      </c>
      <c r="AB123" s="229">
        <v>919236</v>
      </c>
      <c r="AC123" s="272">
        <v>43076</v>
      </c>
      <c r="AD123" s="229" t="s">
        <v>1512</v>
      </c>
      <c r="AE123" s="229">
        <v>81.040000000000006</v>
      </c>
      <c r="AF123" s="229">
        <v>34.65</v>
      </c>
      <c r="AG123" s="229">
        <v>919236</v>
      </c>
      <c r="AH123" s="229">
        <v>1.88</v>
      </c>
      <c r="AI123" s="229">
        <v>1.29</v>
      </c>
      <c r="AJ123" s="229">
        <v>75.650000000000006</v>
      </c>
      <c r="AK123" s="229">
        <v>66.22</v>
      </c>
      <c r="AL123" s="229">
        <v>55.21</v>
      </c>
      <c r="AM123" s="229"/>
      <c r="AN123" s="229"/>
      <c r="AO123" s="229"/>
      <c r="AP123" s="229"/>
      <c r="AQ123" s="229">
        <v>895614</v>
      </c>
    </row>
    <row r="124" spans="1:43" ht="15.75" customHeight="1">
      <c r="A124" s="4">
        <v>107</v>
      </c>
      <c r="B124" s="270" t="s">
        <v>291</v>
      </c>
      <c r="C124" s="248" t="s">
        <v>1683</v>
      </c>
      <c r="D124" s="248" t="s">
        <v>1684</v>
      </c>
      <c r="E124" s="246" t="s">
        <v>2104</v>
      </c>
      <c r="F124" s="44" t="s">
        <v>2214</v>
      </c>
      <c r="G124" s="247" t="s">
        <v>2215</v>
      </c>
      <c r="H124" s="248" t="s">
        <v>2216</v>
      </c>
      <c r="I124" s="248" t="s">
        <v>2108</v>
      </c>
      <c r="J124" s="249" t="str">
        <f t="shared" si="1"/>
        <v>D1_S20_100L-m_R02</v>
      </c>
      <c r="K124" s="43" t="s">
        <v>81</v>
      </c>
      <c r="L124" s="43" t="s">
        <v>1201</v>
      </c>
      <c r="M124" s="43" t="s">
        <v>259</v>
      </c>
      <c r="N124" s="43" t="s">
        <v>1196</v>
      </c>
      <c r="O124" s="43">
        <v>100</v>
      </c>
      <c r="P124" s="43">
        <v>152</v>
      </c>
      <c r="Q124" s="43" t="s">
        <v>1163</v>
      </c>
      <c r="R124" s="43" t="s">
        <v>1197</v>
      </c>
      <c r="S124" s="250" t="s">
        <v>1091</v>
      </c>
      <c r="T124" s="255" t="s">
        <v>1865</v>
      </c>
      <c r="U124" s="271"/>
      <c r="V124" s="270" t="s">
        <v>2217</v>
      </c>
      <c r="W124" s="252" t="s">
        <v>2110</v>
      </c>
      <c r="X124" s="44" t="s">
        <v>2218</v>
      </c>
      <c r="Y124" s="229" t="s">
        <v>2112</v>
      </c>
      <c r="Z124" s="229" t="s">
        <v>2113</v>
      </c>
      <c r="AA124" s="229" t="s">
        <v>1870</v>
      </c>
      <c r="AB124" s="229">
        <v>1020556</v>
      </c>
      <c r="AC124" s="272">
        <v>43076</v>
      </c>
      <c r="AD124" s="229" t="s">
        <v>1512</v>
      </c>
      <c r="AE124" s="229">
        <v>81.39</v>
      </c>
      <c r="AF124" s="229">
        <v>34.729999999999997</v>
      </c>
      <c r="AG124" s="229">
        <v>1020556</v>
      </c>
      <c r="AH124" s="229">
        <v>1.88</v>
      </c>
      <c r="AI124" s="229">
        <v>1.43</v>
      </c>
      <c r="AJ124" s="229">
        <v>76.91</v>
      </c>
      <c r="AK124" s="229">
        <v>67.64</v>
      </c>
      <c r="AL124" s="229">
        <v>57.12</v>
      </c>
      <c r="AM124" s="229"/>
      <c r="AN124" s="229"/>
      <c r="AO124" s="229"/>
      <c r="AP124" s="229"/>
      <c r="AQ124" s="229">
        <v>996328</v>
      </c>
    </row>
    <row r="125" spans="1:43" ht="15.75" customHeight="1">
      <c r="A125" s="4">
        <v>108</v>
      </c>
      <c r="B125" s="270" t="s">
        <v>347</v>
      </c>
      <c r="C125" s="248" t="s">
        <v>1690</v>
      </c>
      <c r="D125" s="248" t="s">
        <v>1691</v>
      </c>
      <c r="E125" s="246" t="s">
        <v>2104</v>
      </c>
      <c r="F125" s="44" t="s">
        <v>2219</v>
      </c>
      <c r="G125" s="247" t="s">
        <v>2220</v>
      </c>
      <c r="H125" s="248" t="s">
        <v>2221</v>
      </c>
      <c r="I125" s="248" t="s">
        <v>2108</v>
      </c>
      <c r="J125" s="249" t="str">
        <f t="shared" si="1"/>
        <v>D1_S20_100L-m_R02</v>
      </c>
      <c r="K125" s="43" t="s">
        <v>81</v>
      </c>
      <c r="L125" s="43" t="s">
        <v>1201</v>
      </c>
      <c r="M125" s="43" t="s">
        <v>259</v>
      </c>
      <c r="N125" s="43" t="s">
        <v>1196</v>
      </c>
      <c r="O125" s="43">
        <v>100</v>
      </c>
      <c r="P125" s="43">
        <v>110</v>
      </c>
      <c r="Q125" s="43" t="s">
        <v>1163</v>
      </c>
      <c r="R125" s="43" t="s">
        <v>1208</v>
      </c>
      <c r="S125" s="250" t="s">
        <v>1091</v>
      </c>
      <c r="T125" s="255" t="s">
        <v>1865</v>
      </c>
      <c r="U125" s="271"/>
      <c r="V125" s="270" t="s">
        <v>2222</v>
      </c>
      <c r="W125" s="252" t="s">
        <v>2110</v>
      </c>
      <c r="X125" s="44" t="s">
        <v>2223</v>
      </c>
      <c r="Y125" s="229" t="s">
        <v>2112</v>
      </c>
      <c r="Z125" s="229" t="s">
        <v>2113</v>
      </c>
      <c r="AA125" s="229" t="s">
        <v>1870</v>
      </c>
      <c r="AB125" s="229">
        <v>1035317</v>
      </c>
      <c r="AC125" s="272">
        <v>43076</v>
      </c>
      <c r="AD125" s="229" t="s">
        <v>1512</v>
      </c>
      <c r="AE125" s="229">
        <v>81.02</v>
      </c>
      <c r="AF125" s="229">
        <v>34.64</v>
      </c>
      <c r="AG125" s="229">
        <v>1035317</v>
      </c>
      <c r="AH125" s="229">
        <v>1.88</v>
      </c>
      <c r="AI125" s="229">
        <v>1.45</v>
      </c>
      <c r="AJ125" s="229">
        <v>77.39</v>
      </c>
      <c r="AK125" s="229">
        <v>68.5</v>
      </c>
      <c r="AL125" s="229">
        <v>58.96</v>
      </c>
      <c r="AM125" s="229"/>
      <c r="AN125" s="229"/>
      <c r="AO125" s="229"/>
      <c r="AP125" s="229"/>
      <c r="AQ125" s="229">
        <v>1008651</v>
      </c>
    </row>
    <row r="126" spans="1:43" ht="15.75" customHeight="1">
      <c r="A126" s="4">
        <v>109</v>
      </c>
      <c r="B126" s="270" t="s">
        <v>353</v>
      </c>
      <c r="C126" s="248" t="s">
        <v>1697</v>
      </c>
      <c r="D126" s="248" t="s">
        <v>1698</v>
      </c>
      <c r="E126" s="246" t="s">
        <v>2104</v>
      </c>
      <c r="F126" s="44" t="s">
        <v>2224</v>
      </c>
      <c r="G126" s="247" t="s">
        <v>2225</v>
      </c>
      <c r="H126" s="248" t="s">
        <v>2226</v>
      </c>
      <c r="I126" s="248" t="s">
        <v>2108</v>
      </c>
      <c r="J126" s="249" t="str">
        <f t="shared" si="1"/>
        <v>D1_S20_100L-m_R03</v>
      </c>
      <c r="K126" s="43" t="s">
        <v>81</v>
      </c>
      <c r="L126" s="43" t="s">
        <v>1201</v>
      </c>
      <c r="M126" s="43" t="s">
        <v>259</v>
      </c>
      <c r="N126" s="43" t="s">
        <v>1196</v>
      </c>
      <c r="O126" s="43">
        <v>100</v>
      </c>
      <c r="P126" s="43">
        <v>285</v>
      </c>
      <c r="Q126" s="43" t="s">
        <v>1163</v>
      </c>
      <c r="R126" s="43" t="s">
        <v>1208</v>
      </c>
      <c r="S126" s="250" t="s">
        <v>1095</v>
      </c>
      <c r="T126" s="255" t="s">
        <v>1865</v>
      </c>
      <c r="U126" s="271"/>
      <c r="V126" s="270" t="s">
        <v>2227</v>
      </c>
      <c r="W126" s="252" t="s">
        <v>2110</v>
      </c>
      <c r="X126" s="44" t="s">
        <v>2228</v>
      </c>
      <c r="Y126" s="229" t="s">
        <v>2112</v>
      </c>
      <c r="Z126" s="229" t="s">
        <v>2113</v>
      </c>
      <c r="AA126" s="229" t="s">
        <v>1870</v>
      </c>
      <c r="AB126" s="229">
        <v>843514</v>
      </c>
      <c r="AC126" s="272">
        <v>43076</v>
      </c>
      <c r="AD126" s="229" t="s">
        <v>1512</v>
      </c>
      <c r="AE126" s="229">
        <v>81.430000000000007</v>
      </c>
      <c r="AF126" s="229">
        <v>34.75</v>
      </c>
      <c r="AG126" s="229">
        <v>843514</v>
      </c>
      <c r="AH126" s="229">
        <v>1.88</v>
      </c>
      <c r="AI126" s="229">
        <v>1.18</v>
      </c>
      <c r="AJ126" s="229">
        <v>74.92</v>
      </c>
      <c r="AK126" s="229">
        <v>65.59</v>
      </c>
      <c r="AL126" s="229">
        <v>53.92</v>
      </c>
      <c r="AM126" s="229"/>
      <c r="AN126" s="229"/>
      <c r="AO126" s="229"/>
      <c r="AP126" s="229"/>
      <c r="AQ126" s="229">
        <v>821583</v>
      </c>
    </row>
    <row r="127" spans="1:43" ht="15.75" customHeight="1">
      <c r="A127" s="4">
        <v>110</v>
      </c>
      <c r="B127" s="270" t="s">
        <v>353</v>
      </c>
      <c r="C127" s="248" t="s">
        <v>1697</v>
      </c>
      <c r="D127" s="248" t="s">
        <v>1698</v>
      </c>
      <c r="E127" s="246" t="s">
        <v>2104</v>
      </c>
      <c r="F127" s="44" t="s">
        <v>2229</v>
      </c>
      <c r="G127" s="247" t="s">
        <v>2230</v>
      </c>
      <c r="H127" s="248" t="s">
        <v>2231</v>
      </c>
      <c r="I127" s="248" t="s">
        <v>2108</v>
      </c>
      <c r="J127" s="249" t="str">
        <f t="shared" si="1"/>
        <v>D1_S20_100L-m_R03</v>
      </c>
      <c r="K127" s="43" t="s">
        <v>81</v>
      </c>
      <c r="L127" s="43" t="s">
        <v>1201</v>
      </c>
      <c r="M127" s="43" t="s">
        <v>259</v>
      </c>
      <c r="N127" s="43" t="s">
        <v>1196</v>
      </c>
      <c r="O127" s="43">
        <v>100</v>
      </c>
      <c r="P127" s="43">
        <v>285</v>
      </c>
      <c r="Q127" s="43" t="s">
        <v>1163</v>
      </c>
      <c r="R127" s="43" t="s">
        <v>1208</v>
      </c>
      <c r="S127" s="250" t="s">
        <v>1095</v>
      </c>
      <c r="T127" s="255" t="s">
        <v>2232</v>
      </c>
      <c r="U127" s="271"/>
      <c r="V127" s="270" t="s">
        <v>2233</v>
      </c>
      <c r="W127" s="252" t="s">
        <v>2110</v>
      </c>
      <c r="X127" s="44" t="s">
        <v>2234</v>
      </c>
      <c r="Y127" s="229" t="s">
        <v>2112</v>
      </c>
      <c r="Z127" s="229" t="s">
        <v>2113</v>
      </c>
      <c r="AA127" s="229" t="s">
        <v>1870</v>
      </c>
      <c r="AB127" s="229">
        <v>744373</v>
      </c>
      <c r="AC127" s="272">
        <v>43076</v>
      </c>
      <c r="AD127" s="229" t="s">
        <v>1512</v>
      </c>
      <c r="AE127" s="229">
        <v>81.900000000000006</v>
      </c>
      <c r="AF127" s="229">
        <v>34.85</v>
      </c>
      <c r="AG127" s="229">
        <v>744373</v>
      </c>
      <c r="AH127" s="229">
        <v>1.88</v>
      </c>
      <c r="AI127" s="229">
        <v>1.04</v>
      </c>
      <c r="AJ127" s="229">
        <v>74.91</v>
      </c>
      <c r="AK127" s="229">
        <v>65.64</v>
      </c>
      <c r="AL127" s="229">
        <v>53.79</v>
      </c>
      <c r="AM127" s="229"/>
      <c r="AN127" s="229"/>
      <c r="AO127" s="229"/>
      <c r="AP127" s="229"/>
      <c r="AQ127" s="229">
        <v>726436</v>
      </c>
    </row>
    <row r="128" spans="1:43" ht="15.75" customHeight="1">
      <c r="A128" s="4">
        <v>111</v>
      </c>
      <c r="B128" s="270" t="s">
        <v>283</v>
      </c>
      <c r="C128" s="248" t="s">
        <v>1704</v>
      </c>
      <c r="D128" s="248" t="s">
        <v>1705</v>
      </c>
      <c r="E128" s="246" t="s">
        <v>2104</v>
      </c>
      <c r="F128" s="44" t="s">
        <v>2235</v>
      </c>
      <c r="G128" s="247" t="s">
        <v>2236</v>
      </c>
      <c r="H128" s="248" t="s">
        <v>2237</v>
      </c>
      <c r="I128" s="248" t="s">
        <v>2108</v>
      </c>
      <c r="J128" s="249" t="str">
        <f t="shared" si="1"/>
        <v>D1_S20_120L-m_R01</v>
      </c>
      <c r="K128" s="43" t="s">
        <v>81</v>
      </c>
      <c r="L128" s="43" t="s">
        <v>1201</v>
      </c>
      <c r="M128" s="43" t="s">
        <v>259</v>
      </c>
      <c r="N128" s="43" t="s">
        <v>1196</v>
      </c>
      <c r="O128" s="43">
        <v>120</v>
      </c>
      <c r="P128" s="43">
        <v>225</v>
      </c>
      <c r="Q128" s="43" t="s">
        <v>1163</v>
      </c>
      <c r="R128" s="43" t="s">
        <v>1197</v>
      </c>
      <c r="S128" s="250" t="s">
        <v>1085</v>
      </c>
      <c r="T128" s="255" t="s">
        <v>1865</v>
      </c>
      <c r="U128" s="271"/>
      <c r="V128" s="270" t="s">
        <v>2238</v>
      </c>
      <c r="W128" s="252" t="s">
        <v>2110</v>
      </c>
      <c r="X128" s="44" t="s">
        <v>2239</v>
      </c>
      <c r="Y128" s="229" t="s">
        <v>2112</v>
      </c>
      <c r="Z128" s="229" t="s">
        <v>2113</v>
      </c>
      <c r="AA128" s="229" t="s">
        <v>1870</v>
      </c>
      <c r="AB128" s="229">
        <v>863977</v>
      </c>
      <c r="AC128" s="272">
        <v>43076</v>
      </c>
      <c r="AD128" s="229" t="s">
        <v>1512</v>
      </c>
      <c r="AE128" s="229">
        <v>81.2</v>
      </c>
      <c r="AF128" s="229">
        <v>34.69</v>
      </c>
      <c r="AG128" s="229">
        <v>863977</v>
      </c>
      <c r="AH128" s="229">
        <v>1.88</v>
      </c>
      <c r="AI128" s="229">
        <v>1.21</v>
      </c>
      <c r="AJ128" s="229">
        <v>74.97</v>
      </c>
      <c r="AK128" s="229">
        <v>64.989999999999995</v>
      </c>
      <c r="AL128" s="229">
        <v>53.58</v>
      </c>
      <c r="AM128" s="229"/>
      <c r="AN128" s="229"/>
      <c r="AO128" s="229"/>
      <c r="AP128" s="229"/>
      <c r="AQ128" s="229">
        <v>841230</v>
      </c>
    </row>
    <row r="129" spans="1:43" ht="15.75" customHeight="1">
      <c r="A129" s="4">
        <v>112</v>
      </c>
      <c r="B129" s="270" t="s">
        <v>283</v>
      </c>
      <c r="C129" s="248" t="s">
        <v>1704</v>
      </c>
      <c r="D129" s="248" t="s">
        <v>1705</v>
      </c>
      <c r="E129" s="246" t="s">
        <v>2104</v>
      </c>
      <c r="F129" s="44" t="s">
        <v>2240</v>
      </c>
      <c r="G129" s="247" t="s">
        <v>2241</v>
      </c>
      <c r="H129" s="248" t="s">
        <v>2242</v>
      </c>
      <c r="I129" s="248" t="s">
        <v>2108</v>
      </c>
      <c r="J129" s="249" t="str">
        <f t="shared" si="1"/>
        <v>D1_S20_120L-m_R01</v>
      </c>
      <c r="K129" s="43" t="s">
        <v>81</v>
      </c>
      <c r="L129" s="43" t="s">
        <v>1201</v>
      </c>
      <c r="M129" s="43" t="s">
        <v>259</v>
      </c>
      <c r="N129" s="43" t="s">
        <v>1196</v>
      </c>
      <c r="O129" s="43">
        <v>120</v>
      </c>
      <c r="P129" s="43">
        <v>225</v>
      </c>
      <c r="Q129" s="43" t="s">
        <v>1163</v>
      </c>
      <c r="R129" s="43" t="s">
        <v>1197</v>
      </c>
      <c r="S129" s="250" t="s">
        <v>1085</v>
      </c>
      <c r="T129" s="255" t="s">
        <v>2232</v>
      </c>
      <c r="U129" s="271"/>
      <c r="V129" s="270" t="s">
        <v>2243</v>
      </c>
      <c r="W129" s="252" t="s">
        <v>2110</v>
      </c>
      <c r="X129" s="44" t="s">
        <v>2244</v>
      </c>
      <c r="Y129" s="229" t="s">
        <v>2112</v>
      </c>
      <c r="Z129" s="229" t="s">
        <v>2113</v>
      </c>
      <c r="AA129" s="229" t="s">
        <v>1870</v>
      </c>
      <c r="AB129" s="229">
        <v>657034</v>
      </c>
      <c r="AC129" s="272">
        <v>43076</v>
      </c>
      <c r="AD129" s="229" t="s">
        <v>1512</v>
      </c>
      <c r="AE129" s="229">
        <v>82.29</v>
      </c>
      <c r="AF129" s="229">
        <v>34.950000000000003</v>
      </c>
      <c r="AG129" s="229">
        <v>657034</v>
      </c>
      <c r="AH129" s="229">
        <v>1.88</v>
      </c>
      <c r="AI129" s="229">
        <v>0.92</v>
      </c>
      <c r="AJ129" s="229">
        <v>72.459999999999994</v>
      </c>
      <c r="AK129" s="229">
        <v>62.79</v>
      </c>
      <c r="AL129" s="229">
        <v>49.42</v>
      </c>
      <c r="AM129" s="229"/>
      <c r="AN129" s="229"/>
      <c r="AO129" s="229"/>
      <c r="AP129" s="229"/>
      <c r="AQ129" s="229">
        <v>640769</v>
      </c>
    </row>
    <row r="130" spans="1:43" ht="15.75" customHeight="1">
      <c r="A130" s="4">
        <v>113</v>
      </c>
      <c r="B130" s="270" t="s">
        <v>256</v>
      </c>
      <c r="C130" s="248" t="s">
        <v>1711</v>
      </c>
      <c r="D130" s="248" t="s">
        <v>1712</v>
      </c>
      <c r="E130" s="246" t="s">
        <v>2104</v>
      </c>
      <c r="F130" s="44" t="s">
        <v>2245</v>
      </c>
      <c r="G130" s="247" t="s">
        <v>2246</v>
      </c>
      <c r="H130" s="248" t="s">
        <v>2247</v>
      </c>
      <c r="I130" s="248" t="s">
        <v>2108</v>
      </c>
      <c r="J130" s="249" t="str">
        <f t="shared" si="1"/>
        <v>D1_S20_30L-m_R123</v>
      </c>
      <c r="K130" s="43" t="s">
        <v>81</v>
      </c>
      <c r="L130" s="43" t="s">
        <v>1201</v>
      </c>
      <c r="M130" s="43" t="s">
        <v>2248</v>
      </c>
      <c r="N130" s="43" t="s">
        <v>1196</v>
      </c>
      <c r="O130" s="43">
        <v>30</v>
      </c>
      <c r="P130" s="43">
        <v>91</v>
      </c>
      <c r="Q130" s="43" t="s">
        <v>1163</v>
      </c>
      <c r="R130" s="43" t="s">
        <v>1197</v>
      </c>
      <c r="S130" s="250" t="s">
        <v>1716</v>
      </c>
      <c r="T130" s="255" t="s">
        <v>1865</v>
      </c>
      <c r="U130" s="271"/>
      <c r="V130" s="270" t="s">
        <v>2249</v>
      </c>
      <c r="W130" s="252" t="s">
        <v>2110</v>
      </c>
      <c r="X130" s="44" t="s">
        <v>2250</v>
      </c>
      <c r="Y130" s="229" t="s">
        <v>2112</v>
      </c>
      <c r="Z130" s="229" t="s">
        <v>2113</v>
      </c>
      <c r="AA130" s="229" t="s">
        <v>1870</v>
      </c>
      <c r="AB130" s="229">
        <v>983777</v>
      </c>
      <c r="AC130" s="272">
        <v>43076</v>
      </c>
      <c r="AD130" s="229" t="s">
        <v>1512</v>
      </c>
      <c r="AE130" s="229">
        <v>80.91</v>
      </c>
      <c r="AF130" s="229">
        <v>34.61</v>
      </c>
      <c r="AG130" s="229">
        <v>983777</v>
      </c>
      <c r="AH130" s="229">
        <v>1.88</v>
      </c>
      <c r="AI130" s="229">
        <v>1.38</v>
      </c>
      <c r="AJ130" s="229">
        <v>76.319999999999993</v>
      </c>
      <c r="AK130" s="229">
        <v>66.22</v>
      </c>
      <c r="AL130" s="229">
        <v>55.86</v>
      </c>
      <c r="AM130" s="229"/>
      <c r="AN130" s="229"/>
      <c r="AO130" s="229"/>
      <c r="AP130" s="229"/>
      <c r="AQ130" s="229">
        <v>959813</v>
      </c>
    </row>
    <row r="131" spans="1:43" ht="15.75" customHeight="1">
      <c r="A131" s="4">
        <v>114</v>
      </c>
      <c r="B131" s="270" t="s">
        <v>256</v>
      </c>
      <c r="C131" s="248" t="s">
        <v>1711</v>
      </c>
      <c r="D131" s="248" t="s">
        <v>1712</v>
      </c>
      <c r="E131" s="246" t="s">
        <v>2104</v>
      </c>
      <c r="F131" s="44" t="s">
        <v>2251</v>
      </c>
      <c r="G131" s="247" t="s">
        <v>2252</v>
      </c>
      <c r="H131" s="248" t="s">
        <v>2253</v>
      </c>
      <c r="I131" s="248" t="s">
        <v>2108</v>
      </c>
      <c r="J131" s="249" t="str">
        <f t="shared" si="1"/>
        <v>D1_S20_30L-m_R123</v>
      </c>
      <c r="K131" s="43" t="s">
        <v>81</v>
      </c>
      <c r="L131" s="43" t="s">
        <v>1201</v>
      </c>
      <c r="M131" s="43" t="s">
        <v>2248</v>
      </c>
      <c r="N131" s="43" t="s">
        <v>1196</v>
      </c>
      <c r="O131" s="43">
        <v>30</v>
      </c>
      <c r="P131" s="43">
        <v>91</v>
      </c>
      <c r="Q131" s="43" t="s">
        <v>1163</v>
      </c>
      <c r="R131" s="43" t="s">
        <v>1197</v>
      </c>
      <c r="S131" s="250" t="s">
        <v>1716</v>
      </c>
      <c r="T131" s="255" t="s">
        <v>2232</v>
      </c>
      <c r="U131" s="271"/>
      <c r="V131" s="270" t="s">
        <v>2254</v>
      </c>
      <c r="W131" s="252" t="s">
        <v>2110</v>
      </c>
      <c r="X131" s="44" t="s">
        <v>2255</v>
      </c>
      <c r="Y131" s="229" t="s">
        <v>2112</v>
      </c>
      <c r="Z131" s="229" t="s">
        <v>2113</v>
      </c>
      <c r="AA131" s="229" t="s">
        <v>1870</v>
      </c>
      <c r="AB131" s="229">
        <v>829981</v>
      </c>
      <c r="AC131" s="272">
        <v>43076</v>
      </c>
      <c r="AD131" s="229" t="s">
        <v>1512</v>
      </c>
      <c r="AE131" s="229">
        <v>80.58</v>
      </c>
      <c r="AF131" s="229">
        <v>34.54</v>
      </c>
      <c r="AG131" s="229">
        <v>829981</v>
      </c>
      <c r="AH131" s="229">
        <v>1.88</v>
      </c>
      <c r="AI131" s="229">
        <v>1.1599999999999999</v>
      </c>
      <c r="AJ131" s="229">
        <v>75.06</v>
      </c>
      <c r="AK131" s="229">
        <v>64.69</v>
      </c>
      <c r="AL131" s="229">
        <v>53.42</v>
      </c>
      <c r="AM131" s="229"/>
      <c r="AN131" s="229"/>
      <c r="AO131" s="229"/>
      <c r="AP131" s="229"/>
      <c r="AQ131" s="229">
        <v>806774</v>
      </c>
    </row>
    <row r="132" spans="1:43" ht="15.75" customHeight="1">
      <c r="A132" s="4">
        <v>115</v>
      </c>
      <c r="B132" s="270" t="s">
        <v>336</v>
      </c>
      <c r="C132" s="248" t="s">
        <v>1719</v>
      </c>
      <c r="D132" s="248" t="s">
        <v>1720</v>
      </c>
      <c r="E132" s="246" t="s">
        <v>2104</v>
      </c>
      <c r="F132" s="44" t="s">
        <v>2256</v>
      </c>
      <c r="G132" s="247" t="s">
        <v>2257</v>
      </c>
      <c r="H132" s="248" t="s">
        <v>2258</v>
      </c>
      <c r="I132" s="248" t="s">
        <v>2108</v>
      </c>
      <c r="J132" s="249" t="str">
        <f t="shared" si="1"/>
        <v>D1_S20_496L-m_R00</v>
      </c>
      <c r="K132" s="43" t="s">
        <v>81</v>
      </c>
      <c r="L132" s="43" t="s">
        <v>1201</v>
      </c>
      <c r="M132" s="43" t="s">
        <v>259</v>
      </c>
      <c r="N132" s="43" t="s">
        <v>1247</v>
      </c>
      <c r="O132" s="43">
        <v>496</v>
      </c>
      <c r="P132" s="43">
        <v>445</v>
      </c>
      <c r="Q132" s="43" t="s">
        <v>1163</v>
      </c>
      <c r="R132" s="43" t="s">
        <v>1208</v>
      </c>
      <c r="S132" s="250" t="s">
        <v>1209</v>
      </c>
      <c r="T132" s="255" t="s">
        <v>1865</v>
      </c>
      <c r="U132" s="271"/>
      <c r="V132" s="270" t="s">
        <v>2259</v>
      </c>
      <c r="W132" s="252" t="s">
        <v>2110</v>
      </c>
      <c r="X132" s="44" t="s">
        <v>2260</v>
      </c>
      <c r="Y132" s="229" t="s">
        <v>2112</v>
      </c>
      <c r="Z132" s="229" t="s">
        <v>2113</v>
      </c>
      <c r="AA132" s="229" t="s">
        <v>1870</v>
      </c>
      <c r="AB132" s="229">
        <v>1065111</v>
      </c>
      <c r="AC132" s="272">
        <v>43076</v>
      </c>
      <c r="AD132" s="229" t="s">
        <v>1512</v>
      </c>
      <c r="AE132" s="229">
        <v>81.650000000000006</v>
      </c>
      <c r="AF132" s="229">
        <v>34.79</v>
      </c>
      <c r="AG132" s="229">
        <v>1065111</v>
      </c>
      <c r="AH132" s="229">
        <v>1.88</v>
      </c>
      <c r="AI132" s="229">
        <v>1.49</v>
      </c>
      <c r="AJ132" s="229">
        <v>76.73</v>
      </c>
      <c r="AK132" s="229">
        <v>68.25</v>
      </c>
      <c r="AL132" s="229">
        <v>57.98</v>
      </c>
      <c r="AM132" s="229"/>
      <c r="AN132" s="229"/>
      <c r="AO132" s="229"/>
      <c r="AP132" s="229"/>
      <c r="AQ132" s="229">
        <v>1039641</v>
      </c>
    </row>
    <row r="133" spans="1:43" ht="15.75" customHeight="1">
      <c r="A133" s="4">
        <v>116</v>
      </c>
      <c r="B133" s="270" t="s">
        <v>336</v>
      </c>
      <c r="C133" s="248" t="s">
        <v>1719</v>
      </c>
      <c r="D133" s="248" t="s">
        <v>1720</v>
      </c>
      <c r="E133" s="246" t="s">
        <v>2104</v>
      </c>
      <c r="F133" s="44" t="s">
        <v>2261</v>
      </c>
      <c r="G133" s="247" t="s">
        <v>2262</v>
      </c>
      <c r="H133" s="248" t="s">
        <v>2263</v>
      </c>
      <c r="I133" s="248" t="s">
        <v>2108</v>
      </c>
      <c r="J133" s="249" t="str">
        <f t="shared" si="1"/>
        <v>D1_S20_496L-m_R00</v>
      </c>
      <c r="K133" s="43" t="s">
        <v>81</v>
      </c>
      <c r="L133" s="43" t="s">
        <v>1201</v>
      </c>
      <c r="M133" s="43" t="s">
        <v>259</v>
      </c>
      <c r="N133" s="43" t="s">
        <v>1247</v>
      </c>
      <c r="O133" s="43">
        <v>496</v>
      </c>
      <c r="P133" s="43">
        <v>445</v>
      </c>
      <c r="Q133" s="43" t="s">
        <v>1163</v>
      </c>
      <c r="R133" s="43" t="s">
        <v>1208</v>
      </c>
      <c r="S133" s="250" t="s">
        <v>1209</v>
      </c>
      <c r="T133" s="255" t="s">
        <v>2232</v>
      </c>
      <c r="U133" s="271"/>
      <c r="V133" s="270" t="s">
        <v>2264</v>
      </c>
      <c r="W133" s="252" t="s">
        <v>2110</v>
      </c>
      <c r="X133" s="44" t="s">
        <v>2265</v>
      </c>
      <c r="Y133" s="229" t="s">
        <v>2112</v>
      </c>
      <c r="Z133" s="229" t="s">
        <v>2113</v>
      </c>
      <c r="AA133" s="229" t="s">
        <v>1870</v>
      </c>
      <c r="AB133" s="229">
        <v>805797</v>
      </c>
      <c r="AC133" s="272">
        <v>43076</v>
      </c>
      <c r="AD133" s="229" t="s">
        <v>1512</v>
      </c>
      <c r="AE133" s="229">
        <v>81.28</v>
      </c>
      <c r="AF133" s="229">
        <v>34.700000000000003</v>
      </c>
      <c r="AG133" s="229">
        <v>805797</v>
      </c>
      <c r="AH133" s="229">
        <v>1.88</v>
      </c>
      <c r="AI133" s="229">
        <v>1.1299999999999999</v>
      </c>
      <c r="AJ133" s="229">
        <v>76.03</v>
      </c>
      <c r="AK133" s="229">
        <v>65.540000000000006</v>
      </c>
      <c r="AL133" s="229">
        <v>54.17</v>
      </c>
      <c r="AM133" s="229"/>
      <c r="AN133" s="229"/>
      <c r="AO133" s="229"/>
      <c r="AP133" s="229"/>
      <c r="AQ133" s="229">
        <v>785756</v>
      </c>
    </row>
    <row r="134" spans="1:43" ht="15.75" customHeight="1">
      <c r="A134" s="4">
        <v>117</v>
      </c>
      <c r="B134" s="270" t="s">
        <v>297</v>
      </c>
      <c r="C134" s="248" t="s">
        <v>1726</v>
      </c>
      <c r="D134" s="248" t="s">
        <v>1727</v>
      </c>
      <c r="E134" s="246" t="s">
        <v>2104</v>
      </c>
      <c r="F134" s="44" t="s">
        <v>2266</v>
      </c>
      <c r="G134" s="247" t="s">
        <v>2267</v>
      </c>
      <c r="H134" s="248" t="s">
        <v>2268</v>
      </c>
      <c r="I134" s="248" t="s">
        <v>2108</v>
      </c>
      <c r="J134" s="249" t="str">
        <f t="shared" si="1"/>
        <v>D1_S20_60L-m_R03</v>
      </c>
      <c r="K134" s="43" t="s">
        <v>81</v>
      </c>
      <c r="L134" s="43" t="s">
        <v>1201</v>
      </c>
      <c r="M134" s="43" t="s">
        <v>259</v>
      </c>
      <c r="N134" s="43" t="s">
        <v>1196</v>
      </c>
      <c r="O134" s="43">
        <v>60</v>
      </c>
      <c r="P134" s="43">
        <v>167</v>
      </c>
      <c r="Q134" s="43" t="s">
        <v>1163</v>
      </c>
      <c r="R134" s="43" t="s">
        <v>1197</v>
      </c>
      <c r="S134" s="250" t="s">
        <v>1095</v>
      </c>
      <c r="T134" s="255" t="s">
        <v>1865</v>
      </c>
      <c r="U134" s="271"/>
      <c r="V134" s="270" t="s">
        <v>2269</v>
      </c>
      <c r="W134" s="252" t="s">
        <v>2110</v>
      </c>
      <c r="X134" s="44" t="s">
        <v>2270</v>
      </c>
      <c r="Y134" s="229" t="s">
        <v>2112</v>
      </c>
      <c r="Z134" s="229" t="s">
        <v>2113</v>
      </c>
      <c r="AA134" s="229" t="s">
        <v>1870</v>
      </c>
      <c r="AB134" s="229">
        <v>1371502</v>
      </c>
      <c r="AC134" s="272">
        <v>43076</v>
      </c>
      <c r="AD134" s="229" t="s">
        <v>1512</v>
      </c>
      <c r="AE134" s="229">
        <v>80.290000000000006</v>
      </c>
      <c r="AF134" s="229">
        <v>34.47</v>
      </c>
      <c r="AG134" s="229">
        <v>1371502</v>
      </c>
      <c r="AH134" s="229">
        <v>1.88</v>
      </c>
      <c r="AI134" s="229">
        <v>1.92</v>
      </c>
      <c r="AJ134" s="229">
        <v>77.8</v>
      </c>
      <c r="AK134" s="229">
        <v>68.400000000000006</v>
      </c>
      <c r="AL134" s="229">
        <v>59</v>
      </c>
      <c r="AM134" s="229"/>
      <c r="AN134" s="229"/>
      <c r="AO134" s="229"/>
      <c r="AP134" s="229"/>
      <c r="AQ134" s="229">
        <v>1331694</v>
      </c>
    </row>
    <row r="135" spans="1:43" ht="15.75" customHeight="1">
      <c r="A135" s="4">
        <v>118</v>
      </c>
      <c r="B135" s="270" t="s">
        <v>406</v>
      </c>
      <c r="C135" s="248" t="s">
        <v>1739</v>
      </c>
      <c r="D135" s="248" t="s">
        <v>1740</v>
      </c>
      <c r="E135" s="246" t="s">
        <v>2104</v>
      </c>
      <c r="F135" s="44" t="s">
        <v>2271</v>
      </c>
      <c r="G135" s="247" t="s">
        <v>2272</v>
      </c>
      <c r="H135" s="248" t="s">
        <v>2273</v>
      </c>
      <c r="I135" s="248" t="s">
        <v>2108</v>
      </c>
      <c r="J135" s="249" t="str">
        <f t="shared" si="1"/>
        <v>D1_S320_100L-m_R01</v>
      </c>
      <c r="K135" s="43" t="s">
        <v>81</v>
      </c>
      <c r="L135" s="43" t="s">
        <v>1185</v>
      </c>
      <c r="M135" s="43" t="s">
        <v>280</v>
      </c>
      <c r="N135" s="43" t="s">
        <v>1291</v>
      </c>
      <c r="O135" s="43">
        <v>100</v>
      </c>
      <c r="P135" s="43">
        <v>98</v>
      </c>
      <c r="Q135" s="43" t="s">
        <v>1163</v>
      </c>
      <c r="R135" s="43" t="s">
        <v>1208</v>
      </c>
      <c r="S135" s="250" t="s">
        <v>1085</v>
      </c>
      <c r="T135" s="255" t="s">
        <v>1865</v>
      </c>
      <c r="U135" s="271"/>
      <c r="V135" s="270" t="s">
        <v>2274</v>
      </c>
      <c r="W135" s="252" t="s">
        <v>2110</v>
      </c>
      <c r="X135" s="44" t="s">
        <v>2275</v>
      </c>
      <c r="Y135" s="229" t="s">
        <v>2112</v>
      </c>
      <c r="Z135" s="229" t="s">
        <v>2113</v>
      </c>
      <c r="AA135" s="229" t="s">
        <v>1870</v>
      </c>
      <c r="AB135" s="229">
        <v>1022988</v>
      </c>
      <c r="AC135" s="272">
        <v>43076</v>
      </c>
      <c r="AD135" s="229" t="s">
        <v>1512</v>
      </c>
      <c r="AE135" s="229">
        <v>83.56</v>
      </c>
      <c r="AF135" s="229">
        <v>35.26</v>
      </c>
      <c r="AG135" s="229">
        <v>1022988</v>
      </c>
      <c r="AH135" s="229">
        <v>1.89</v>
      </c>
      <c r="AI135" s="229">
        <v>1.43</v>
      </c>
      <c r="AJ135" s="229">
        <v>70.760000000000005</v>
      </c>
      <c r="AK135" s="229">
        <v>62.99</v>
      </c>
      <c r="AL135" s="229">
        <v>45.44</v>
      </c>
      <c r="AM135" s="229"/>
      <c r="AN135" s="229"/>
      <c r="AO135" s="229"/>
      <c r="AP135" s="229"/>
      <c r="AQ135" s="229">
        <v>1000305</v>
      </c>
    </row>
    <row r="136" spans="1:43" ht="15.75" customHeight="1">
      <c r="A136" s="4">
        <v>119</v>
      </c>
      <c r="B136" s="270" t="s">
        <v>326</v>
      </c>
      <c r="C136" s="248" t="s">
        <v>1746</v>
      </c>
      <c r="D136" s="248" t="s">
        <v>1747</v>
      </c>
      <c r="E136" s="246" t="s">
        <v>2104</v>
      </c>
      <c r="F136" s="44" t="s">
        <v>2276</v>
      </c>
      <c r="G136" s="247" t="s">
        <v>2277</v>
      </c>
      <c r="H136" s="248" t="s">
        <v>2278</v>
      </c>
      <c r="I136" s="248" t="s">
        <v>2108</v>
      </c>
      <c r="J136" s="249" t="str">
        <f t="shared" si="1"/>
        <v>D1_S320_100L-m_R02</v>
      </c>
      <c r="K136" s="43" t="s">
        <v>81</v>
      </c>
      <c r="L136" s="43" t="s">
        <v>1185</v>
      </c>
      <c r="M136" s="43" t="s">
        <v>280</v>
      </c>
      <c r="N136" s="43" t="s">
        <v>1196</v>
      </c>
      <c r="O136" s="43">
        <v>100</v>
      </c>
      <c r="P136" s="43">
        <v>152</v>
      </c>
      <c r="Q136" s="43" t="s">
        <v>1163</v>
      </c>
      <c r="R136" s="43" t="s">
        <v>1197</v>
      </c>
      <c r="S136" s="250" t="s">
        <v>1091</v>
      </c>
      <c r="T136" s="255" t="s">
        <v>1865</v>
      </c>
      <c r="U136" s="271"/>
      <c r="V136" s="270" t="s">
        <v>2279</v>
      </c>
      <c r="W136" s="252" t="s">
        <v>2110</v>
      </c>
      <c r="X136" s="44" t="s">
        <v>2280</v>
      </c>
      <c r="Y136" s="229" t="s">
        <v>2112</v>
      </c>
      <c r="Z136" s="229" t="s">
        <v>2113</v>
      </c>
      <c r="AA136" s="229" t="s">
        <v>1870</v>
      </c>
      <c r="AB136" s="229">
        <v>1181384</v>
      </c>
      <c r="AC136" s="272">
        <v>43076</v>
      </c>
      <c r="AD136" s="229" t="s">
        <v>1512</v>
      </c>
      <c r="AE136" s="229">
        <v>82.73</v>
      </c>
      <c r="AF136" s="229">
        <v>35.049999999999997</v>
      </c>
      <c r="AG136" s="229">
        <v>1181384</v>
      </c>
      <c r="AH136" s="229">
        <v>1.89</v>
      </c>
      <c r="AI136" s="229">
        <v>1.66</v>
      </c>
      <c r="AJ136" s="229">
        <v>71.44</v>
      </c>
      <c r="AK136" s="229">
        <v>62.36</v>
      </c>
      <c r="AL136" s="229">
        <v>44.05</v>
      </c>
      <c r="AM136" s="229"/>
      <c r="AN136" s="229"/>
      <c r="AO136" s="229"/>
      <c r="AP136" s="229"/>
      <c r="AQ136" s="229">
        <v>1153054</v>
      </c>
    </row>
    <row r="137" spans="1:43" ht="15.75" customHeight="1">
      <c r="A137" s="4">
        <v>120</v>
      </c>
      <c r="B137" s="270" t="s">
        <v>420</v>
      </c>
      <c r="C137" s="248" t="s">
        <v>1753</v>
      </c>
      <c r="D137" s="248" t="s">
        <v>1754</v>
      </c>
      <c r="E137" s="246" t="s">
        <v>2104</v>
      </c>
      <c r="F137" s="44" t="s">
        <v>2281</v>
      </c>
      <c r="G137" s="247" t="s">
        <v>2282</v>
      </c>
      <c r="H137" s="248" t="s">
        <v>2283</v>
      </c>
      <c r="I137" s="248" t="s">
        <v>2108</v>
      </c>
      <c r="J137" s="249" t="str">
        <f t="shared" si="1"/>
        <v>D1_S320_100L-m_R02</v>
      </c>
      <c r="K137" s="43" t="s">
        <v>81</v>
      </c>
      <c r="L137" s="43" t="s">
        <v>1185</v>
      </c>
      <c r="M137" s="43" t="s">
        <v>280</v>
      </c>
      <c r="N137" s="43" t="s">
        <v>1196</v>
      </c>
      <c r="O137" s="43">
        <v>100</v>
      </c>
      <c r="P137" s="43">
        <v>110</v>
      </c>
      <c r="Q137" s="43" t="s">
        <v>1163</v>
      </c>
      <c r="R137" s="43" t="s">
        <v>1208</v>
      </c>
      <c r="S137" s="250" t="s">
        <v>1091</v>
      </c>
      <c r="T137" s="255" t="s">
        <v>1865</v>
      </c>
      <c r="U137" s="271"/>
      <c r="V137" s="270" t="s">
        <v>2284</v>
      </c>
      <c r="W137" s="252" t="s">
        <v>2110</v>
      </c>
      <c r="X137" s="44" t="s">
        <v>2285</v>
      </c>
      <c r="Y137" s="229" t="s">
        <v>2112</v>
      </c>
      <c r="Z137" s="229" t="s">
        <v>2113</v>
      </c>
      <c r="AA137" s="229" t="s">
        <v>1870</v>
      </c>
      <c r="AB137" s="229">
        <v>1593547</v>
      </c>
      <c r="AC137" s="272">
        <v>43076</v>
      </c>
      <c r="AD137" s="229" t="s">
        <v>1512</v>
      </c>
      <c r="AE137" s="229">
        <v>82.03</v>
      </c>
      <c r="AF137" s="229">
        <v>34.9</v>
      </c>
      <c r="AG137" s="229">
        <v>1593547</v>
      </c>
      <c r="AH137" s="229">
        <v>1.89</v>
      </c>
      <c r="AI137" s="229">
        <v>2.23</v>
      </c>
      <c r="AJ137" s="229">
        <v>71.97</v>
      </c>
      <c r="AK137" s="229">
        <v>62.17</v>
      </c>
      <c r="AL137" s="229">
        <v>44.33</v>
      </c>
      <c r="AM137" s="229"/>
      <c r="AN137" s="229"/>
      <c r="AO137" s="229"/>
      <c r="AP137" s="229"/>
      <c r="AQ137" s="229">
        <v>1553646</v>
      </c>
    </row>
    <row r="138" spans="1:43" ht="15.75" customHeight="1">
      <c r="A138" s="4">
        <v>121</v>
      </c>
      <c r="B138" s="270" t="s">
        <v>425</v>
      </c>
      <c r="C138" s="248" t="s">
        <v>1760</v>
      </c>
      <c r="D138" s="248" t="s">
        <v>1761</v>
      </c>
      <c r="E138" s="246" t="s">
        <v>2104</v>
      </c>
      <c r="F138" s="44" t="s">
        <v>2286</v>
      </c>
      <c r="G138" s="247" t="s">
        <v>2287</v>
      </c>
      <c r="H138" s="248" t="s">
        <v>2288</v>
      </c>
      <c r="I138" s="248" t="s">
        <v>2108</v>
      </c>
      <c r="J138" s="249" t="str">
        <f t="shared" si="1"/>
        <v>D1_S320_100L-m_R03</v>
      </c>
      <c r="K138" s="43" t="s">
        <v>81</v>
      </c>
      <c r="L138" s="43" t="s">
        <v>1185</v>
      </c>
      <c r="M138" s="43" t="s">
        <v>280</v>
      </c>
      <c r="N138" s="43" t="s">
        <v>1196</v>
      </c>
      <c r="O138" s="43">
        <v>100</v>
      </c>
      <c r="P138" s="43">
        <v>285</v>
      </c>
      <c r="Q138" s="43" t="s">
        <v>1163</v>
      </c>
      <c r="R138" s="43" t="s">
        <v>1208</v>
      </c>
      <c r="S138" s="250" t="s">
        <v>1095</v>
      </c>
      <c r="T138" s="255" t="s">
        <v>1865</v>
      </c>
      <c r="U138" s="271"/>
      <c r="V138" s="270" t="s">
        <v>2289</v>
      </c>
      <c r="W138" s="252" t="s">
        <v>2110</v>
      </c>
      <c r="X138" s="44" t="s">
        <v>2290</v>
      </c>
      <c r="Y138" s="229" t="s">
        <v>2112</v>
      </c>
      <c r="Z138" s="229" t="s">
        <v>2113</v>
      </c>
      <c r="AA138" s="229" t="s">
        <v>1870</v>
      </c>
      <c r="AB138" s="229">
        <v>1522748</v>
      </c>
      <c r="AC138" s="272">
        <v>43076</v>
      </c>
      <c r="AD138" s="229" t="s">
        <v>1512</v>
      </c>
      <c r="AE138" s="229">
        <v>82.98</v>
      </c>
      <c r="AF138" s="229">
        <v>35.119999999999997</v>
      </c>
      <c r="AG138" s="229">
        <v>1522748</v>
      </c>
      <c r="AH138" s="229">
        <v>1.89</v>
      </c>
      <c r="AI138" s="229">
        <v>2.14</v>
      </c>
      <c r="AJ138" s="229">
        <v>71.64</v>
      </c>
      <c r="AK138" s="229">
        <v>63.72</v>
      </c>
      <c r="AL138" s="229">
        <v>46.15</v>
      </c>
      <c r="AM138" s="229"/>
      <c r="AN138" s="229"/>
      <c r="AO138" s="229"/>
      <c r="AP138" s="229"/>
      <c r="AQ138" s="229">
        <v>1486770</v>
      </c>
    </row>
    <row r="139" spans="1:43" ht="15.75" customHeight="1">
      <c r="A139" s="4">
        <v>122</v>
      </c>
      <c r="B139" s="270" t="s">
        <v>223</v>
      </c>
      <c r="C139" s="248" t="s">
        <v>1767</v>
      </c>
      <c r="D139" s="248" t="s">
        <v>1768</v>
      </c>
      <c r="E139" s="246" t="s">
        <v>2104</v>
      </c>
      <c r="F139" s="44" t="s">
        <v>2291</v>
      </c>
      <c r="G139" s="247" t="s">
        <v>2292</v>
      </c>
      <c r="H139" s="248" t="s">
        <v>2293</v>
      </c>
      <c r="I139" s="248" t="s">
        <v>2108</v>
      </c>
      <c r="J139" s="249" t="str">
        <f t="shared" si="1"/>
        <v>D1_S320_10L-m_R01</v>
      </c>
      <c r="K139" s="43" t="s">
        <v>81</v>
      </c>
      <c r="L139" s="43" t="s">
        <v>1185</v>
      </c>
      <c r="M139" s="43" t="s">
        <v>1772</v>
      </c>
      <c r="N139" s="43" t="s">
        <v>1162</v>
      </c>
      <c r="O139" s="43">
        <v>10</v>
      </c>
      <c r="P139" s="43">
        <v>4.9999999999999796</v>
      </c>
      <c r="Q139" s="43" t="s">
        <v>1163</v>
      </c>
      <c r="R139" s="43" t="s">
        <v>1175</v>
      </c>
      <c r="S139" s="250" t="s">
        <v>1085</v>
      </c>
      <c r="T139" s="255" t="s">
        <v>1865</v>
      </c>
      <c r="U139" s="271"/>
      <c r="V139" s="270" t="s">
        <v>2294</v>
      </c>
      <c r="W139" s="252" t="s">
        <v>2110</v>
      </c>
      <c r="X139" s="44" t="s">
        <v>2295</v>
      </c>
      <c r="Y139" s="229" t="s">
        <v>2112</v>
      </c>
      <c r="Z139" s="229" t="s">
        <v>2113</v>
      </c>
      <c r="AA139" s="229" t="s">
        <v>1870</v>
      </c>
      <c r="AB139" s="229">
        <v>2230422</v>
      </c>
      <c r="AC139" s="272">
        <v>43076</v>
      </c>
      <c r="AD139" s="229" t="s">
        <v>1512</v>
      </c>
      <c r="AE139" s="229">
        <v>82.42</v>
      </c>
      <c r="AF139" s="229">
        <v>34.979999999999997</v>
      </c>
      <c r="AG139" s="229">
        <v>2230422</v>
      </c>
      <c r="AH139" s="229">
        <v>1.89</v>
      </c>
      <c r="AI139" s="229">
        <v>3.13</v>
      </c>
      <c r="AJ139" s="229">
        <v>73.59</v>
      </c>
      <c r="AK139" s="229">
        <v>64.55</v>
      </c>
      <c r="AL139" s="229">
        <v>46.95</v>
      </c>
      <c r="AM139" s="229"/>
      <c r="AN139" s="229"/>
      <c r="AO139" s="229"/>
      <c r="AP139" s="229"/>
      <c r="AQ139" s="229">
        <v>2178505</v>
      </c>
    </row>
    <row r="140" spans="1:43" ht="15.75" customHeight="1">
      <c r="A140" s="4">
        <v>123</v>
      </c>
      <c r="B140" s="270" t="s">
        <v>231</v>
      </c>
      <c r="C140" s="248" t="s">
        <v>1775</v>
      </c>
      <c r="D140" s="248" t="s">
        <v>1776</v>
      </c>
      <c r="E140" s="246" t="s">
        <v>2104</v>
      </c>
      <c r="F140" s="44" t="s">
        <v>2296</v>
      </c>
      <c r="G140" s="247" t="s">
        <v>2297</v>
      </c>
      <c r="H140" s="248" t="s">
        <v>2298</v>
      </c>
      <c r="I140" s="248" t="s">
        <v>2108</v>
      </c>
      <c r="J140" s="249" t="str">
        <f t="shared" si="1"/>
        <v>D1_S320_10L-m_R02</v>
      </c>
      <c r="K140" s="43" t="s">
        <v>81</v>
      </c>
      <c r="L140" s="43" t="s">
        <v>1185</v>
      </c>
      <c r="M140" s="43" t="s">
        <v>1772</v>
      </c>
      <c r="N140" s="43" t="s">
        <v>1162</v>
      </c>
      <c r="O140" s="43">
        <v>10</v>
      </c>
      <c r="P140" s="43">
        <v>6.9999999999999796</v>
      </c>
      <c r="Q140" s="43" t="s">
        <v>1163</v>
      </c>
      <c r="R140" s="43" t="s">
        <v>1175</v>
      </c>
      <c r="S140" s="250" t="s">
        <v>1091</v>
      </c>
      <c r="T140" s="255" t="s">
        <v>1865</v>
      </c>
      <c r="U140" s="271"/>
      <c r="V140" s="270" t="s">
        <v>2299</v>
      </c>
      <c r="W140" s="252" t="s">
        <v>2110</v>
      </c>
      <c r="X140" s="44" t="s">
        <v>2300</v>
      </c>
      <c r="Y140" s="229" t="s">
        <v>2112</v>
      </c>
      <c r="Z140" s="229" t="s">
        <v>2113</v>
      </c>
      <c r="AA140" s="229" t="s">
        <v>1870</v>
      </c>
      <c r="AB140" s="229">
        <v>2244736</v>
      </c>
      <c r="AC140" s="272">
        <v>43076</v>
      </c>
      <c r="AD140" s="229" t="s">
        <v>1512</v>
      </c>
      <c r="AE140" s="229">
        <v>80.89</v>
      </c>
      <c r="AF140" s="229">
        <v>34.630000000000003</v>
      </c>
      <c r="AG140" s="229">
        <v>2244736</v>
      </c>
      <c r="AH140" s="229">
        <v>1.89</v>
      </c>
      <c r="AI140" s="229">
        <v>3.15</v>
      </c>
      <c r="AJ140" s="229">
        <v>72.12</v>
      </c>
      <c r="AK140" s="229">
        <v>62.03</v>
      </c>
      <c r="AL140" s="229">
        <v>44.29</v>
      </c>
      <c r="AM140" s="229"/>
      <c r="AN140" s="229"/>
      <c r="AO140" s="229"/>
      <c r="AP140" s="229"/>
      <c r="AQ140" s="229">
        <v>2143761</v>
      </c>
    </row>
    <row r="141" spans="1:43" ht="15.75" customHeight="1">
      <c r="A141" s="4">
        <v>124</v>
      </c>
      <c r="B141" s="270" t="s">
        <v>236</v>
      </c>
      <c r="C141" s="248" t="s">
        <v>1782</v>
      </c>
      <c r="D141" s="248" t="s">
        <v>1783</v>
      </c>
      <c r="E141" s="246" t="s">
        <v>2104</v>
      </c>
      <c r="F141" s="44" t="s">
        <v>2301</v>
      </c>
      <c r="G141" s="247" t="s">
        <v>2302</v>
      </c>
      <c r="H141" s="248" t="s">
        <v>2303</v>
      </c>
      <c r="I141" s="248" t="s">
        <v>2108</v>
      </c>
      <c r="J141" s="249" t="str">
        <f t="shared" si="1"/>
        <v>D1_S320_10L-m_R03</v>
      </c>
      <c r="K141" s="43" t="s">
        <v>81</v>
      </c>
      <c r="L141" s="43" t="s">
        <v>1185</v>
      </c>
      <c r="M141" s="43" t="s">
        <v>1772</v>
      </c>
      <c r="N141" s="43" t="s">
        <v>1162</v>
      </c>
      <c r="O141" s="43">
        <v>10</v>
      </c>
      <c r="P141" s="43">
        <v>5.9999999999999796</v>
      </c>
      <c r="Q141" s="43" t="s">
        <v>1163</v>
      </c>
      <c r="R141" s="43" t="s">
        <v>1175</v>
      </c>
      <c r="S141" s="250" t="s">
        <v>1095</v>
      </c>
      <c r="T141" s="255" t="s">
        <v>1865</v>
      </c>
      <c r="U141" s="271"/>
      <c r="V141" s="270" t="s">
        <v>2304</v>
      </c>
      <c r="W141" s="252" t="s">
        <v>2110</v>
      </c>
      <c r="X141" s="44" t="s">
        <v>2305</v>
      </c>
      <c r="Y141" s="229" t="s">
        <v>2112</v>
      </c>
      <c r="Z141" s="229" t="s">
        <v>2113</v>
      </c>
      <c r="AA141" s="229" t="s">
        <v>1870</v>
      </c>
      <c r="AB141" s="229">
        <v>2125536</v>
      </c>
      <c r="AC141" s="272">
        <v>43076</v>
      </c>
      <c r="AD141" s="229" t="s">
        <v>1512</v>
      </c>
      <c r="AE141" s="229">
        <v>80.91</v>
      </c>
      <c r="AF141" s="229">
        <v>34.630000000000003</v>
      </c>
      <c r="AG141" s="229">
        <v>2125536</v>
      </c>
      <c r="AH141" s="229">
        <v>1.89</v>
      </c>
      <c r="AI141" s="229">
        <v>2.98</v>
      </c>
      <c r="AJ141" s="229">
        <v>72.98</v>
      </c>
      <c r="AK141" s="229">
        <v>62.74</v>
      </c>
      <c r="AL141" s="229">
        <v>45.24</v>
      </c>
      <c r="AM141" s="229"/>
      <c r="AN141" s="229"/>
      <c r="AO141" s="229"/>
      <c r="AP141" s="229"/>
      <c r="AQ141" s="229">
        <v>2069643</v>
      </c>
    </row>
    <row r="142" spans="1:43" ht="15.75" customHeight="1">
      <c r="A142" s="4">
        <v>125</v>
      </c>
      <c r="B142" s="270" t="s">
        <v>402</v>
      </c>
      <c r="C142" s="248" t="s">
        <v>1789</v>
      </c>
      <c r="D142" s="248" t="s">
        <v>1790</v>
      </c>
      <c r="E142" s="246" t="s">
        <v>2104</v>
      </c>
      <c r="F142" s="44" t="s">
        <v>2306</v>
      </c>
      <c r="G142" s="247" t="s">
        <v>2307</v>
      </c>
      <c r="H142" s="248" t="s">
        <v>2308</v>
      </c>
      <c r="I142" s="248" t="s">
        <v>2108</v>
      </c>
      <c r="J142" s="249" t="str">
        <f t="shared" si="1"/>
        <v>D1_S320_496L-m_R00</v>
      </c>
      <c r="K142" s="43" t="s">
        <v>81</v>
      </c>
      <c r="L142" s="43" t="s">
        <v>1185</v>
      </c>
      <c r="M142" s="43" t="s">
        <v>280</v>
      </c>
      <c r="N142" s="43" t="s">
        <v>1247</v>
      </c>
      <c r="O142" s="43">
        <v>496</v>
      </c>
      <c r="P142" s="43">
        <v>445</v>
      </c>
      <c r="Q142" s="43" t="s">
        <v>1163</v>
      </c>
      <c r="R142" s="43" t="s">
        <v>1208</v>
      </c>
      <c r="S142" s="250" t="s">
        <v>1209</v>
      </c>
      <c r="T142" s="255" t="s">
        <v>1865</v>
      </c>
      <c r="U142" s="271"/>
      <c r="V142" s="270" t="s">
        <v>2309</v>
      </c>
      <c r="W142" s="252" t="s">
        <v>2110</v>
      </c>
      <c r="X142" s="44" t="s">
        <v>2310</v>
      </c>
      <c r="Y142" s="229" t="s">
        <v>2112</v>
      </c>
      <c r="Z142" s="229" t="s">
        <v>2113</v>
      </c>
      <c r="AA142" s="229" t="s">
        <v>1870</v>
      </c>
      <c r="AB142" s="229">
        <v>1521030</v>
      </c>
      <c r="AC142" s="272">
        <v>43076</v>
      </c>
      <c r="AD142" s="229" t="s">
        <v>1512</v>
      </c>
      <c r="AE142" s="229">
        <v>82.97</v>
      </c>
      <c r="AF142" s="229">
        <v>35.119999999999997</v>
      </c>
      <c r="AG142" s="229">
        <v>1521030</v>
      </c>
      <c r="AH142" s="229">
        <v>1.89</v>
      </c>
      <c r="AI142" s="229">
        <v>2.13</v>
      </c>
      <c r="AJ142" s="229">
        <v>72.09</v>
      </c>
      <c r="AK142" s="229">
        <v>63.58</v>
      </c>
      <c r="AL142" s="229">
        <v>46.14</v>
      </c>
      <c r="AM142" s="229"/>
      <c r="AN142" s="229"/>
      <c r="AO142" s="229"/>
      <c r="AP142" s="229"/>
      <c r="AQ142" s="229">
        <v>1486521</v>
      </c>
    </row>
    <row r="143" spans="1:43" ht="15.75" customHeight="1">
      <c r="A143" s="4">
        <v>126</v>
      </c>
      <c r="B143" s="270" t="s">
        <v>321</v>
      </c>
      <c r="C143" s="248" t="s">
        <v>1796</v>
      </c>
      <c r="D143" s="248" t="s">
        <v>1797</v>
      </c>
      <c r="E143" s="246" t="s">
        <v>2104</v>
      </c>
      <c r="F143" s="44" t="s">
        <v>2311</v>
      </c>
      <c r="G143" s="247" t="s">
        <v>2312</v>
      </c>
      <c r="H143" s="248" t="s">
        <v>2313</v>
      </c>
      <c r="I143" s="248" t="s">
        <v>2108</v>
      </c>
      <c r="J143" s="249" t="str">
        <f t="shared" si="1"/>
        <v>D1_S320_60L-m_R01</v>
      </c>
      <c r="K143" s="43" t="s">
        <v>81</v>
      </c>
      <c r="L143" s="43" t="s">
        <v>1185</v>
      </c>
      <c r="M143" s="43" t="s">
        <v>280</v>
      </c>
      <c r="N143" s="43" t="s">
        <v>1196</v>
      </c>
      <c r="O143" s="43">
        <v>60</v>
      </c>
      <c r="P143" s="43">
        <v>225</v>
      </c>
      <c r="Q143" s="43" t="s">
        <v>1163</v>
      </c>
      <c r="R143" s="43" t="s">
        <v>1197</v>
      </c>
      <c r="S143" s="250" t="s">
        <v>1085</v>
      </c>
      <c r="T143" s="255" t="s">
        <v>1865</v>
      </c>
      <c r="U143" s="271"/>
      <c r="V143" s="270" t="s">
        <v>2314</v>
      </c>
      <c r="W143" s="252" t="s">
        <v>2110</v>
      </c>
      <c r="X143" s="44" t="s">
        <v>2315</v>
      </c>
      <c r="Y143" s="229" t="s">
        <v>2112</v>
      </c>
      <c r="Z143" s="229" t="s">
        <v>2113</v>
      </c>
      <c r="AA143" s="229" t="s">
        <v>1870</v>
      </c>
      <c r="AB143" s="229">
        <v>918352</v>
      </c>
      <c r="AC143" s="272">
        <v>43076</v>
      </c>
      <c r="AD143" s="229" t="s">
        <v>1512</v>
      </c>
      <c r="AE143" s="229">
        <v>83.27</v>
      </c>
      <c r="AF143" s="229">
        <v>35.19</v>
      </c>
      <c r="AG143" s="229">
        <v>918352</v>
      </c>
      <c r="AH143" s="229">
        <v>1.89</v>
      </c>
      <c r="AI143" s="229">
        <v>1.29</v>
      </c>
      <c r="AJ143" s="229">
        <v>70.760000000000005</v>
      </c>
      <c r="AK143" s="229">
        <v>62.34</v>
      </c>
      <c r="AL143" s="229">
        <v>44.81</v>
      </c>
      <c r="AM143" s="229"/>
      <c r="AN143" s="229"/>
      <c r="AO143" s="229"/>
      <c r="AP143" s="229"/>
      <c r="AQ143" s="229">
        <v>896612</v>
      </c>
    </row>
    <row r="144" spans="1:43" ht="15.75" customHeight="1">
      <c r="A144" s="4">
        <v>127</v>
      </c>
      <c r="B144" s="270" t="s">
        <v>331</v>
      </c>
      <c r="C144" s="248" t="s">
        <v>1803</v>
      </c>
      <c r="D144" s="248" t="s">
        <v>1804</v>
      </c>
      <c r="E144" s="246" t="s">
        <v>2104</v>
      </c>
      <c r="F144" s="44" t="s">
        <v>2316</v>
      </c>
      <c r="G144" s="247" t="s">
        <v>2317</v>
      </c>
      <c r="H144" s="248" t="s">
        <v>2318</v>
      </c>
      <c r="I144" s="248" t="s">
        <v>2108</v>
      </c>
      <c r="J144" s="249" t="str">
        <f t="shared" si="1"/>
        <v>D1_S320_60L-m_R03</v>
      </c>
      <c r="K144" s="43" t="s">
        <v>81</v>
      </c>
      <c r="L144" s="43" t="s">
        <v>1185</v>
      </c>
      <c r="M144" s="43" t="s">
        <v>280</v>
      </c>
      <c r="N144" s="43" t="s">
        <v>1196</v>
      </c>
      <c r="O144" s="43">
        <v>60</v>
      </c>
      <c r="P144" s="43">
        <v>167</v>
      </c>
      <c r="Q144" s="43" t="s">
        <v>1163</v>
      </c>
      <c r="R144" s="43" t="s">
        <v>1197</v>
      </c>
      <c r="S144" s="250" t="s">
        <v>1095</v>
      </c>
      <c r="T144" s="255" t="s">
        <v>1865</v>
      </c>
      <c r="U144" s="271"/>
      <c r="V144" s="270" t="s">
        <v>2319</v>
      </c>
      <c r="W144" s="252" t="s">
        <v>2110</v>
      </c>
      <c r="X144" s="44" t="s">
        <v>2320</v>
      </c>
      <c r="Y144" s="229" t="s">
        <v>2112</v>
      </c>
      <c r="Z144" s="229" t="s">
        <v>2113</v>
      </c>
      <c r="AA144" s="229" t="s">
        <v>1870</v>
      </c>
      <c r="AB144" s="229">
        <v>1154302</v>
      </c>
      <c r="AC144" s="272">
        <v>43076</v>
      </c>
      <c r="AD144" s="229" t="s">
        <v>1512</v>
      </c>
      <c r="AE144" s="229">
        <v>84.15</v>
      </c>
      <c r="AF144" s="229">
        <v>35.4</v>
      </c>
      <c r="AG144" s="229">
        <v>1154302</v>
      </c>
      <c r="AH144" s="229">
        <v>1.89</v>
      </c>
      <c r="AI144" s="229">
        <v>1.62</v>
      </c>
      <c r="AJ144" s="229">
        <v>71.14</v>
      </c>
      <c r="AK144" s="229">
        <v>64.17</v>
      </c>
      <c r="AL144" s="229">
        <v>45.24</v>
      </c>
      <c r="AM144" s="229"/>
      <c r="AN144" s="229"/>
      <c r="AO144" s="229"/>
      <c r="AP144" s="229"/>
      <c r="AQ144" s="229">
        <v>1129444</v>
      </c>
    </row>
    <row r="145" spans="1:43" ht="15.75" hidden="1" customHeight="1">
      <c r="A145" s="4" t="s">
        <v>1816</v>
      </c>
      <c r="B145" s="273" t="s">
        <v>523</v>
      </c>
      <c r="C145" s="259" t="s">
        <v>1817</v>
      </c>
      <c r="D145" s="259" t="s">
        <v>1818</v>
      </c>
      <c r="E145" s="256" t="s">
        <v>2104</v>
      </c>
      <c r="F145" s="257" t="s">
        <v>2321</v>
      </c>
      <c r="G145" s="258" t="s">
        <v>2322</v>
      </c>
      <c r="H145" s="259" t="s">
        <v>2323</v>
      </c>
      <c r="I145" s="259" t="s">
        <v>2108</v>
      </c>
      <c r="J145" s="260" t="str">
        <f t="shared" si="1"/>
        <v>D2_S023_1000L-m_R00</v>
      </c>
      <c r="K145" s="261" t="s">
        <v>443</v>
      </c>
      <c r="L145" s="261" t="s">
        <v>1174</v>
      </c>
      <c r="M145" s="261" t="s">
        <v>274</v>
      </c>
      <c r="N145" s="261" t="s">
        <v>1310</v>
      </c>
      <c r="O145" s="261">
        <v>1000</v>
      </c>
      <c r="P145" s="261">
        <v>116</v>
      </c>
      <c r="Q145" s="261" t="s">
        <v>1163</v>
      </c>
      <c r="R145" s="261" t="s">
        <v>1208</v>
      </c>
      <c r="S145" s="262" t="s">
        <v>1209</v>
      </c>
      <c r="T145" s="274" t="s">
        <v>1865</v>
      </c>
      <c r="U145" s="275"/>
      <c r="V145" s="273" t="s">
        <v>2324</v>
      </c>
      <c r="W145" s="265" t="s">
        <v>2110</v>
      </c>
      <c r="X145" s="257" t="s">
        <v>2325</v>
      </c>
      <c r="Y145" s="266" t="s">
        <v>2112</v>
      </c>
      <c r="Z145" s="266" t="s">
        <v>2113</v>
      </c>
      <c r="AA145" s="266" t="s">
        <v>1870</v>
      </c>
      <c r="AB145" s="266">
        <v>1130110</v>
      </c>
      <c r="AC145" s="276">
        <v>43076</v>
      </c>
      <c r="AD145" s="266" t="s">
        <v>1512</v>
      </c>
      <c r="AE145" s="266">
        <v>83.44</v>
      </c>
      <c r="AF145" s="266">
        <v>35.24</v>
      </c>
      <c r="AG145" s="266">
        <v>1130110</v>
      </c>
      <c r="AH145" s="266">
        <v>1.89</v>
      </c>
      <c r="AI145" s="266">
        <v>1.58</v>
      </c>
      <c r="AJ145" s="266">
        <v>72.510000000000005</v>
      </c>
      <c r="AK145" s="266">
        <v>65.59</v>
      </c>
      <c r="AL145" s="266">
        <v>50.38</v>
      </c>
      <c r="AM145" s="266"/>
      <c r="AN145" s="266"/>
      <c r="AO145" s="266"/>
      <c r="AP145" s="266"/>
      <c r="AQ145" s="266">
        <v>1081952</v>
      </c>
    </row>
    <row r="146" spans="1:43" ht="15.75" hidden="1" customHeight="1">
      <c r="A146" s="4" t="s">
        <v>1816</v>
      </c>
      <c r="B146" s="273" t="s">
        <v>598</v>
      </c>
      <c r="C146" s="259" t="s">
        <v>1825</v>
      </c>
      <c r="D146" s="259" t="s">
        <v>1826</v>
      </c>
      <c r="E146" s="256" t="s">
        <v>2104</v>
      </c>
      <c r="F146" s="257" t="s">
        <v>2326</v>
      </c>
      <c r="G146" s="258" t="s">
        <v>2327</v>
      </c>
      <c r="H146" s="259" t="s">
        <v>2328</v>
      </c>
      <c r="I146" s="259" t="s">
        <v>2108</v>
      </c>
      <c r="J146" s="260" t="str">
        <f t="shared" si="1"/>
        <v>D2_S023_100L-m_R11</v>
      </c>
      <c r="K146" s="261" t="s">
        <v>443</v>
      </c>
      <c r="L146" s="261" t="s">
        <v>1174</v>
      </c>
      <c r="M146" s="261" t="s">
        <v>274</v>
      </c>
      <c r="N146" s="261" t="s">
        <v>1196</v>
      </c>
      <c r="O146" s="261">
        <v>100</v>
      </c>
      <c r="P146" s="261">
        <v>153</v>
      </c>
      <c r="Q146" s="261" t="s">
        <v>1163</v>
      </c>
      <c r="R146" s="261" t="s">
        <v>1208</v>
      </c>
      <c r="S146" s="262" t="s">
        <v>1350</v>
      </c>
      <c r="T146" s="274" t="s">
        <v>1865</v>
      </c>
      <c r="U146" s="275"/>
      <c r="V146" s="273" t="s">
        <v>2329</v>
      </c>
      <c r="W146" s="265" t="s">
        <v>2110</v>
      </c>
      <c r="X146" s="257" t="s">
        <v>2330</v>
      </c>
      <c r="Y146" s="266" t="s">
        <v>2112</v>
      </c>
      <c r="Z146" s="266" t="s">
        <v>2113</v>
      </c>
      <c r="AA146" s="266" t="s">
        <v>1870</v>
      </c>
      <c r="AB146" s="266">
        <v>1021850</v>
      </c>
      <c r="AC146" s="276">
        <v>43076</v>
      </c>
      <c r="AD146" s="266" t="s">
        <v>1512</v>
      </c>
      <c r="AE146" s="266">
        <v>84.52</v>
      </c>
      <c r="AF146" s="266">
        <v>35.479999999999997</v>
      </c>
      <c r="AG146" s="266">
        <v>1021850</v>
      </c>
      <c r="AH146" s="266">
        <v>1.89</v>
      </c>
      <c r="AI146" s="266">
        <v>1.43</v>
      </c>
      <c r="AJ146" s="266">
        <v>73.52</v>
      </c>
      <c r="AK146" s="266">
        <v>67.19</v>
      </c>
      <c r="AL146" s="266">
        <v>52.68</v>
      </c>
      <c r="AM146" s="266"/>
      <c r="AN146" s="266"/>
      <c r="AO146" s="266"/>
      <c r="AP146" s="266"/>
      <c r="AQ146" s="266">
        <v>996593</v>
      </c>
    </row>
    <row r="147" spans="1:43" ht="15.75" hidden="1" customHeight="1">
      <c r="A147" s="4" t="s">
        <v>1816</v>
      </c>
      <c r="B147" s="273" t="s">
        <v>440</v>
      </c>
      <c r="C147" s="259" t="s">
        <v>1832</v>
      </c>
      <c r="D147" s="259" t="s">
        <v>1833</v>
      </c>
      <c r="E147" s="256" t="s">
        <v>2104</v>
      </c>
      <c r="F147" s="257" t="s">
        <v>2331</v>
      </c>
      <c r="G147" s="258" t="s">
        <v>2332</v>
      </c>
      <c r="H147" s="259" t="s">
        <v>2333</v>
      </c>
      <c r="I147" s="259" t="s">
        <v>2108</v>
      </c>
      <c r="J147" s="260" t="str">
        <f t="shared" si="1"/>
        <v>D2_S20_1000L-m_R00</v>
      </c>
      <c r="K147" s="261" t="s">
        <v>443</v>
      </c>
      <c r="L147" s="261" t="s">
        <v>1201</v>
      </c>
      <c r="M147" s="261" t="s">
        <v>259</v>
      </c>
      <c r="N147" s="261" t="s">
        <v>1310</v>
      </c>
      <c r="O147" s="261">
        <v>1000</v>
      </c>
      <c r="P147" s="261">
        <v>90.999999999999901</v>
      </c>
      <c r="Q147" s="261" t="s">
        <v>1163</v>
      </c>
      <c r="R147" s="261" t="s">
        <v>1208</v>
      </c>
      <c r="S147" s="262" t="s">
        <v>1209</v>
      </c>
      <c r="T147" s="274" t="s">
        <v>1865</v>
      </c>
      <c r="U147" s="275"/>
      <c r="V147" s="273" t="s">
        <v>2334</v>
      </c>
      <c r="W147" s="265" t="s">
        <v>2110</v>
      </c>
      <c r="X147" s="257" t="s">
        <v>2335</v>
      </c>
      <c r="Y147" s="266" t="s">
        <v>2112</v>
      </c>
      <c r="Z147" s="266" t="s">
        <v>2113</v>
      </c>
      <c r="AA147" s="266" t="s">
        <v>1870</v>
      </c>
      <c r="AB147" s="266">
        <v>1031480</v>
      </c>
      <c r="AC147" s="276">
        <v>43076</v>
      </c>
      <c r="AD147" s="266" t="s">
        <v>1512</v>
      </c>
      <c r="AE147" s="266">
        <v>81.02</v>
      </c>
      <c r="AF147" s="266">
        <v>34.64</v>
      </c>
      <c r="AG147" s="266">
        <v>1031480</v>
      </c>
      <c r="AH147" s="266">
        <v>1.88</v>
      </c>
      <c r="AI147" s="266">
        <v>1.45</v>
      </c>
      <c r="AJ147" s="266">
        <v>76.319999999999993</v>
      </c>
      <c r="AK147" s="266">
        <v>66.64</v>
      </c>
      <c r="AL147" s="266">
        <v>55.87</v>
      </c>
      <c r="AM147" s="266"/>
      <c r="AN147" s="266"/>
      <c r="AO147" s="266"/>
      <c r="AP147" s="266"/>
      <c r="AQ147" s="266">
        <v>1007516</v>
      </c>
    </row>
    <row r="148" spans="1:43" ht="15.75" hidden="1" customHeight="1">
      <c r="A148" s="4" t="s">
        <v>1816</v>
      </c>
      <c r="B148" s="273" t="s">
        <v>440</v>
      </c>
      <c r="C148" s="259" t="s">
        <v>1832</v>
      </c>
      <c r="D148" s="259" t="s">
        <v>1833</v>
      </c>
      <c r="E148" s="256" t="s">
        <v>2104</v>
      </c>
      <c r="F148" s="257" t="s">
        <v>2336</v>
      </c>
      <c r="G148" s="258" t="s">
        <v>2337</v>
      </c>
      <c r="H148" s="259" t="s">
        <v>2338</v>
      </c>
      <c r="I148" s="259" t="s">
        <v>2108</v>
      </c>
      <c r="J148" s="260" t="str">
        <f t="shared" si="1"/>
        <v>D2_S20_1000L-m_R00</v>
      </c>
      <c r="K148" s="261" t="s">
        <v>443</v>
      </c>
      <c r="L148" s="261" t="s">
        <v>1201</v>
      </c>
      <c r="M148" s="261" t="s">
        <v>259</v>
      </c>
      <c r="N148" s="261" t="s">
        <v>1310</v>
      </c>
      <c r="O148" s="261">
        <v>1000</v>
      </c>
      <c r="P148" s="261">
        <v>90.999999999999901</v>
      </c>
      <c r="Q148" s="261" t="s">
        <v>1163</v>
      </c>
      <c r="R148" s="261" t="s">
        <v>1208</v>
      </c>
      <c r="S148" s="262" t="s">
        <v>1209</v>
      </c>
      <c r="T148" s="274" t="s">
        <v>2232</v>
      </c>
      <c r="U148" s="275"/>
      <c r="V148" s="273" t="s">
        <v>2339</v>
      </c>
      <c r="W148" s="265" t="s">
        <v>2110</v>
      </c>
      <c r="X148" s="257" t="s">
        <v>2340</v>
      </c>
      <c r="Y148" s="266" t="s">
        <v>2112</v>
      </c>
      <c r="Z148" s="266" t="s">
        <v>2113</v>
      </c>
      <c r="AA148" s="266" t="s">
        <v>1870</v>
      </c>
      <c r="AB148" s="266">
        <v>1123947</v>
      </c>
      <c r="AC148" s="276">
        <v>43076</v>
      </c>
      <c r="AD148" s="266" t="s">
        <v>1512</v>
      </c>
      <c r="AE148" s="266">
        <v>80.62</v>
      </c>
      <c r="AF148" s="266">
        <v>34.56</v>
      </c>
      <c r="AG148" s="266">
        <v>1123947</v>
      </c>
      <c r="AH148" s="266">
        <v>1.88</v>
      </c>
      <c r="AI148" s="266">
        <v>1.58</v>
      </c>
      <c r="AJ148" s="266">
        <v>76.040000000000006</v>
      </c>
      <c r="AK148" s="266">
        <v>65.849999999999994</v>
      </c>
      <c r="AL148" s="266">
        <v>54.8</v>
      </c>
      <c r="AM148" s="266"/>
      <c r="AN148" s="266"/>
      <c r="AO148" s="266"/>
      <c r="AP148" s="266"/>
      <c r="AQ148" s="266">
        <v>1094602</v>
      </c>
    </row>
    <row r="149" spans="1:43" ht="15.75" hidden="1" customHeight="1">
      <c r="A149" s="4" t="s">
        <v>1816</v>
      </c>
      <c r="B149" s="273" t="s">
        <v>511</v>
      </c>
      <c r="C149" s="259" t="s">
        <v>1839</v>
      </c>
      <c r="D149" s="259" t="s">
        <v>1840</v>
      </c>
      <c r="E149" s="256" t="s">
        <v>2104</v>
      </c>
      <c r="F149" s="257" t="s">
        <v>2341</v>
      </c>
      <c r="G149" s="258" t="s">
        <v>2342</v>
      </c>
      <c r="H149" s="259" t="s">
        <v>2343</v>
      </c>
      <c r="I149" s="259" t="s">
        <v>2108</v>
      </c>
      <c r="J149" s="260" t="str">
        <f t="shared" si="1"/>
        <v>D2_S20_100L-m_R11</v>
      </c>
      <c r="K149" s="261" t="s">
        <v>443</v>
      </c>
      <c r="L149" s="261" t="s">
        <v>1201</v>
      </c>
      <c r="M149" s="261" t="s">
        <v>259</v>
      </c>
      <c r="N149" s="261" t="s">
        <v>1196</v>
      </c>
      <c r="O149" s="261">
        <v>100</v>
      </c>
      <c r="P149" s="261">
        <v>93</v>
      </c>
      <c r="Q149" s="261" t="s">
        <v>1163</v>
      </c>
      <c r="R149" s="261" t="s">
        <v>1208</v>
      </c>
      <c r="S149" s="262" t="s">
        <v>1350</v>
      </c>
      <c r="T149" s="274" t="s">
        <v>1865</v>
      </c>
      <c r="U149" s="275"/>
      <c r="V149" s="273" t="s">
        <v>2344</v>
      </c>
      <c r="W149" s="265" t="s">
        <v>2110</v>
      </c>
      <c r="X149" s="257" t="s">
        <v>2345</v>
      </c>
      <c r="Y149" s="266" t="s">
        <v>2112</v>
      </c>
      <c r="Z149" s="266" t="s">
        <v>2113</v>
      </c>
      <c r="AA149" s="266" t="s">
        <v>1870</v>
      </c>
      <c r="AB149" s="266">
        <v>885084</v>
      </c>
      <c r="AC149" s="276">
        <v>43076</v>
      </c>
      <c r="AD149" s="266" t="s">
        <v>1512</v>
      </c>
      <c r="AE149" s="266">
        <v>81.040000000000006</v>
      </c>
      <c r="AF149" s="266">
        <v>34.65</v>
      </c>
      <c r="AG149" s="266">
        <v>885084</v>
      </c>
      <c r="AH149" s="266">
        <v>1.88</v>
      </c>
      <c r="AI149" s="266">
        <v>1.24</v>
      </c>
      <c r="AJ149" s="266">
        <v>75.37</v>
      </c>
      <c r="AK149" s="266">
        <v>65.400000000000006</v>
      </c>
      <c r="AL149" s="266">
        <v>54.08</v>
      </c>
      <c r="AM149" s="266"/>
      <c r="AN149" s="266"/>
      <c r="AO149" s="266"/>
      <c r="AP149" s="266"/>
      <c r="AQ149" s="266">
        <v>863751</v>
      </c>
    </row>
    <row r="150" spans="1:43" ht="15.75" hidden="1" customHeight="1">
      <c r="A150" s="4" t="s">
        <v>1816</v>
      </c>
      <c r="B150" s="273" t="s">
        <v>614</v>
      </c>
      <c r="C150" s="259" t="s">
        <v>1846</v>
      </c>
      <c r="D150" s="259" t="s">
        <v>1847</v>
      </c>
      <c r="E150" s="256" t="s">
        <v>2104</v>
      </c>
      <c r="F150" s="257" t="s">
        <v>2346</v>
      </c>
      <c r="G150" s="258" t="s">
        <v>2347</v>
      </c>
      <c r="H150" s="259" t="s">
        <v>2348</v>
      </c>
      <c r="I150" s="259" t="s">
        <v>2108</v>
      </c>
      <c r="J150" s="260" t="str">
        <f t="shared" si="1"/>
        <v>D2_S320_1000L-m_R00</v>
      </c>
      <c r="K150" s="261" t="s">
        <v>443</v>
      </c>
      <c r="L150" s="261" t="s">
        <v>1185</v>
      </c>
      <c r="M150" s="261" t="s">
        <v>280</v>
      </c>
      <c r="N150" s="261" t="s">
        <v>1310</v>
      </c>
      <c r="O150" s="261">
        <v>1000</v>
      </c>
      <c r="P150" s="261">
        <v>90.999999999999901</v>
      </c>
      <c r="Q150" s="261" t="s">
        <v>1163</v>
      </c>
      <c r="R150" s="261" t="s">
        <v>1208</v>
      </c>
      <c r="S150" s="262" t="s">
        <v>1209</v>
      </c>
      <c r="T150" s="274" t="s">
        <v>1865</v>
      </c>
      <c r="U150" s="275"/>
      <c r="V150" s="273" t="s">
        <v>2349</v>
      </c>
      <c r="W150" s="265" t="s">
        <v>2110</v>
      </c>
      <c r="X150" s="257" t="s">
        <v>2350</v>
      </c>
      <c r="Y150" s="266" t="s">
        <v>2112</v>
      </c>
      <c r="Z150" s="266" t="s">
        <v>2113</v>
      </c>
      <c r="AA150" s="266" t="s">
        <v>1870</v>
      </c>
      <c r="AB150" s="266">
        <v>2229051</v>
      </c>
      <c r="AC150" s="276">
        <v>43076</v>
      </c>
      <c r="AD150" s="266" t="s">
        <v>1512</v>
      </c>
      <c r="AE150" s="266">
        <v>82.3</v>
      </c>
      <c r="AF150" s="266">
        <v>34.950000000000003</v>
      </c>
      <c r="AG150" s="266">
        <v>2229051</v>
      </c>
      <c r="AH150" s="266">
        <v>1.89</v>
      </c>
      <c r="AI150" s="266">
        <v>3.13</v>
      </c>
      <c r="AJ150" s="266">
        <v>73.849999999999994</v>
      </c>
      <c r="AK150" s="266">
        <v>65.489999999999995</v>
      </c>
      <c r="AL150" s="266">
        <v>47.87</v>
      </c>
      <c r="AM150" s="266"/>
      <c r="AN150" s="266"/>
      <c r="AO150" s="266"/>
      <c r="AP150" s="266"/>
      <c r="AQ150" s="266">
        <v>2178504</v>
      </c>
    </row>
    <row r="151" spans="1:43" ht="15.75" hidden="1" customHeight="1">
      <c r="A151" s="4" t="s">
        <v>1816</v>
      </c>
      <c r="B151" s="273" t="s">
        <v>669</v>
      </c>
      <c r="C151" s="259" t="s">
        <v>1853</v>
      </c>
      <c r="D151" s="259" t="s">
        <v>1854</v>
      </c>
      <c r="E151" s="256" t="s">
        <v>2104</v>
      </c>
      <c r="F151" s="257" t="s">
        <v>2351</v>
      </c>
      <c r="G151" s="258" t="s">
        <v>2352</v>
      </c>
      <c r="H151" s="259" t="s">
        <v>2353</v>
      </c>
      <c r="I151" s="259" t="s">
        <v>2108</v>
      </c>
      <c r="J151" s="260" t="str">
        <f t="shared" si="1"/>
        <v>D2_S320_100L-m_R11</v>
      </c>
      <c r="K151" s="261" t="s">
        <v>443</v>
      </c>
      <c r="L151" s="261" t="s">
        <v>1185</v>
      </c>
      <c r="M151" s="261" t="s">
        <v>280</v>
      </c>
      <c r="N151" s="261" t="s">
        <v>1196</v>
      </c>
      <c r="O151" s="261">
        <v>100</v>
      </c>
      <c r="P151" s="261">
        <v>93</v>
      </c>
      <c r="Q151" s="261" t="s">
        <v>1163</v>
      </c>
      <c r="R151" s="261" t="s">
        <v>1208</v>
      </c>
      <c r="S151" s="262" t="s">
        <v>1350</v>
      </c>
      <c r="T151" s="274" t="s">
        <v>1865</v>
      </c>
      <c r="U151" s="275"/>
      <c r="V151" s="273" t="s">
        <v>2354</v>
      </c>
      <c r="W151" s="265" t="s">
        <v>2110</v>
      </c>
      <c r="X151" s="257" t="s">
        <v>2355</v>
      </c>
      <c r="Y151" s="266" t="s">
        <v>2112</v>
      </c>
      <c r="Z151" s="266" t="s">
        <v>2113</v>
      </c>
      <c r="AA151" s="266" t="s">
        <v>1870</v>
      </c>
      <c r="AB151" s="266">
        <v>1777902</v>
      </c>
      <c r="AC151" s="276">
        <v>43076</v>
      </c>
      <c r="AD151" s="266" t="s">
        <v>1512</v>
      </c>
      <c r="AE151" s="266">
        <v>81.19</v>
      </c>
      <c r="AF151" s="266">
        <v>34.700000000000003</v>
      </c>
      <c r="AG151" s="266">
        <v>1777902</v>
      </c>
      <c r="AH151" s="266">
        <v>1.89</v>
      </c>
      <c r="AI151" s="266">
        <v>2.4900000000000002</v>
      </c>
      <c r="AJ151" s="266">
        <v>72.209999999999994</v>
      </c>
      <c r="AK151" s="266">
        <v>61.97</v>
      </c>
      <c r="AL151" s="266">
        <v>44</v>
      </c>
      <c r="AM151" s="266"/>
      <c r="AN151" s="266"/>
      <c r="AO151" s="266"/>
      <c r="AP151" s="266"/>
      <c r="AQ151" s="266">
        <v>1735022</v>
      </c>
    </row>
    <row r="152" spans="1:43" ht="15.75" hidden="1" customHeight="1">
      <c r="A152" s="4"/>
      <c r="B152" s="270" t="s">
        <v>2356</v>
      </c>
      <c r="C152" s="248" t="s">
        <v>2357</v>
      </c>
      <c r="D152" s="248" t="s">
        <v>2358</v>
      </c>
      <c r="E152" s="246" t="s">
        <v>2104</v>
      </c>
      <c r="F152" s="44" t="s">
        <v>2359</v>
      </c>
      <c r="G152" s="247" t="s">
        <v>2360</v>
      </c>
      <c r="H152" s="248" t="s">
        <v>2361</v>
      </c>
      <c r="I152" s="248" t="s">
        <v>2108</v>
      </c>
      <c r="J152" s="249" t="str">
        <f t="shared" ref="J152:J155" si="2">B152</f>
        <v>EMOSE_EVEN-MOCK-16S</v>
      </c>
      <c r="K152" s="43"/>
      <c r="L152" s="43"/>
      <c r="M152" s="43"/>
      <c r="N152" s="43"/>
      <c r="O152" s="43"/>
      <c r="P152" s="43"/>
      <c r="Q152" s="43"/>
      <c r="R152" s="43"/>
      <c r="S152" s="250" t="e">
        <f t="shared" ref="S152:S155" si="3">#N/A</f>
        <v>#N/A</v>
      </c>
      <c r="T152" s="255" t="s">
        <v>1865</v>
      </c>
      <c r="U152" s="268"/>
      <c r="V152" s="248" t="s">
        <v>2362</v>
      </c>
      <c r="W152" s="252" t="s">
        <v>2110</v>
      </c>
      <c r="X152" s="44" t="s">
        <v>2363</v>
      </c>
      <c r="Y152" s="229" t="s">
        <v>2112</v>
      </c>
      <c r="Z152" s="229" t="s">
        <v>2113</v>
      </c>
      <c r="AA152" s="229" t="s">
        <v>1870</v>
      </c>
      <c r="AB152" s="229">
        <v>1132086</v>
      </c>
      <c r="AC152" s="272">
        <v>43076</v>
      </c>
      <c r="AD152" s="229" t="s">
        <v>1512</v>
      </c>
      <c r="AE152" s="229">
        <v>85.34</v>
      </c>
      <c r="AF152" s="229">
        <v>35.69</v>
      </c>
      <c r="AG152" s="229">
        <v>1132086</v>
      </c>
      <c r="AH152" s="229">
        <v>1.89</v>
      </c>
      <c r="AI152" s="229">
        <v>1.59</v>
      </c>
      <c r="AJ152" s="229">
        <v>79.2</v>
      </c>
      <c r="AK152" s="229">
        <v>76.650000000000006</v>
      </c>
      <c r="AL152" s="229">
        <v>68.05</v>
      </c>
      <c r="AM152" s="229"/>
      <c r="AN152" s="229"/>
      <c r="AO152" s="229"/>
      <c r="AP152" s="229"/>
      <c r="AQ152" s="229">
        <v>1109096</v>
      </c>
    </row>
    <row r="153" spans="1:43" ht="15.75" hidden="1" customHeight="1">
      <c r="A153" s="4"/>
      <c r="B153" s="270" t="s">
        <v>2364</v>
      </c>
      <c r="C153" s="248" t="s">
        <v>2365</v>
      </c>
      <c r="D153" s="248" t="s">
        <v>2366</v>
      </c>
      <c r="E153" s="246" t="s">
        <v>2104</v>
      </c>
      <c r="F153" s="44" t="s">
        <v>2367</v>
      </c>
      <c r="G153" s="247" t="s">
        <v>2368</v>
      </c>
      <c r="H153" s="248" t="s">
        <v>2369</v>
      </c>
      <c r="I153" s="248" t="s">
        <v>2108</v>
      </c>
      <c r="J153" s="249" t="str">
        <f t="shared" si="2"/>
        <v>EMOSE_EVEN-MOCK-18S</v>
      </c>
      <c r="K153" s="43"/>
      <c r="L153" s="43"/>
      <c r="M153" s="43"/>
      <c r="N153" s="43"/>
      <c r="O153" s="43"/>
      <c r="P153" s="43"/>
      <c r="Q153" s="43"/>
      <c r="R153" s="43"/>
      <c r="S153" s="250" t="e">
        <f t="shared" si="3"/>
        <v>#N/A</v>
      </c>
      <c r="T153" s="255" t="s">
        <v>2232</v>
      </c>
      <c r="U153" s="271"/>
      <c r="V153" s="270" t="s">
        <v>2370</v>
      </c>
      <c r="W153" s="252" t="s">
        <v>2110</v>
      </c>
      <c r="X153" s="44" t="s">
        <v>2371</v>
      </c>
      <c r="Y153" s="229" t="s">
        <v>2112</v>
      </c>
      <c r="Z153" s="229" t="s">
        <v>2113</v>
      </c>
      <c r="AA153" s="229" t="s">
        <v>1870</v>
      </c>
      <c r="AB153" s="229">
        <v>1756104</v>
      </c>
      <c r="AC153" s="272">
        <v>43076</v>
      </c>
      <c r="AD153" s="229" t="s">
        <v>1512</v>
      </c>
      <c r="AE153" s="229">
        <v>79.88</v>
      </c>
      <c r="AF153" s="229">
        <v>34.380000000000003</v>
      </c>
      <c r="AG153" s="229">
        <v>1756104</v>
      </c>
      <c r="AH153" s="229">
        <v>1.88</v>
      </c>
      <c r="AI153" s="229">
        <v>2.46</v>
      </c>
      <c r="AJ153" s="229">
        <v>77.88</v>
      </c>
      <c r="AK153" s="229">
        <v>68.209999999999994</v>
      </c>
      <c r="AL153" s="229">
        <v>60.01</v>
      </c>
      <c r="AM153" s="229"/>
      <c r="AN153" s="229"/>
      <c r="AO153" s="229"/>
      <c r="AP153" s="229"/>
      <c r="AQ153" s="229">
        <v>1708595</v>
      </c>
    </row>
    <row r="154" spans="1:43" ht="15.75" hidden="1" customHeight="1">
      <c r="A154" s="4"/>
      <c r="B154" s="270" t="s">
        <v>2372</v>
      </c>
      <c r="C154" s="248" t="s">
        <v>2373</v>
      </c>
      <c r="D154" s="248" t="s">
        <v>2374</v>
      </c>
      <c r="E154" s="246" t="s">
        <v>2104</v>
      </c>
      <c r="F154" s="44" t="s">
        <v>2375</v>
      </c>
      <c r="G154" s="247" t="s">
        <v>2376</v>
      </c>
      <c r="H154" s="248" t="s">
        <v>2377</v>
      </c>
      <c r="I154" s="248" t="s">
        <v>2108</v>
      </c>
      <c r="J154" s="249" t="str">
        <f t="shared" si="2"/>
        <v>EMOSE_STAG-MOCK-16S</v>
      </c>
      <c r="K154" s="43"/>
      <c r="L154" s="43"/>
      <c r="M154" s="43"/>
      <c r="N154" s="43"/>
      <c r="O154" s="43"/>
      <c r="P154" s="43"/>
      <c r="Q154" s="43"/>
      <c r="R154" s="43"/>
      <c r="S154" s="250" t="e">
        <f t="shared" si="3"/>
        <v>#N/A</v>
      </c>
      <c r="T154" s="255" t="s">
        <v>1865</v>
      </c>
      <c r="U154" s="268"/>
      <c r="V154" s="248" t="s">
        <v>2378</v>
      </c>
      <c r="W154" s="252" t="s">
        <v>2110</v>
      </c>
      <c r="X154" s="44" t="s">
        <v>2379</v>
      </c>
      <c r="Y154" s="229" t="s">
        <v>2112</v>
      </c>
      <c r="Z154" s="229" t="s">
        <v>2113</v>
      </c>
      <c r="AA154" s="229" t="s">
        <v>1870</v>
      </c>
      <c r="AB154" s="229">
        <v>1050714</v>
      </c>
      <c r="AC154" s="272">
        <v>43076</v>
      </c>
      <c r="AD154" s="229" t="s">
        <v>1512</v>
      </c>
      <c r="AE154" s="229">
        <v>85.94</v>
      </c>
      <c r="AF154" s="229">
        <v>35.83</v>
      </c>
      <c r="AG154" s="229">
        <v>1050714</v>
      </c>
      <c r="AH154" s="229">
        <v>1.89</v>
      </c>
      <c r="AI154" s="229">
        <v>1.47</v>
      </c>
      <c r="AJ154" s="229">
        <v>79.36</v>
      </c>
      <c r="AK154" s="229">
        <v>76.94</v>
      </c>
      <c r="AL154" s="229">
        <v>69.099999999999994</v>
      </c>
      <c r="AM154" s="229"/>
      <c r="AN154" s="229"/>
      <c r="AO154" s="229"/>
      <c r="AP154" s="229"/>
      <c r="AQ154" s="229">
        <v>1028762</v>
      </c>
    </row>
    <row r="155" spans="1:43" ht="15.75" hidden="1" customHeight="1">
      <c r="A155" s="4"/>
      <c r="B155" s="270" t="s">
        <v>2380</v>
      </c>
      <c r="C155" s="248" t="s">
        <v>2381</v>
      </c>
      <c r="D155" s="248" t="s">
        <v>2382</v>
      </c>
      <c r="E155" s="246" t="s">
        <v>2104</v>
      </c>
      <c r="F155" s="44" t="s">
        <v>2383</v>
      </c>
      <c r="G155" s="247" t="s">
        <v>2384</v>
      </c>
      <c r="H155" s="248" t="s">
        <v>2385</v>
      </c>
      <c r="I155" s="248" t="s">
        <v>2108</v>
      </c>
      <c r="J155" s="249" t="str">
        <f t="shared" si="2"/>
        <v>EMOSE_STAG-MOCK-18S</v>
      </c>
      <c r="K155" s="43"/>
      <c r="L155" s="43"/>
      <c r="M155" s="43"/>
      <c r="N155" s="43"/>
      <c r="O155" s="43"/>
      <c r="P155" s="43"/>
      <c r="Q155" s="43"/>
      <c r="R155" s="43"/>
      <c r="S155" s="250" t="e">
        <f t="shared" si="3"/>
        <v>#N/A</v>
      </c>
      <c r="T155" s="255" t="s">
        <v>2232</v>
      </c>
      <c r="U155" s="271"/>
      <c r="V155" s="270" t="s">
        <v>2386</v>
      </c>
      <c r="W155" s="252" t="s">
        <v>2110</v>
      </c>
      <c r="X155" s="44" t="s">
        <v>2387</v>
      </c>
      <c r="Y155" s="229" t="s">
        <v>2112</v>
      </c>
      <c r="Z155" s="229" t="s">
        <v>2113</v>
      </c>
      <c r="AA155" s="229" t="s">
        <v>1870</v>
      </c>
      <c r="AB155" s="229">
        <v>1378056</v>
      </c>
      <c r="AC155" s="272">
        <v>43076</v>
      </c>
      <c r="AD155" s="229" t="s">
        <v>1512</v>
      </c>
      <c r="AE155" s="229">
        <v>79.819999999999993</v>
      </c>
      <c r="AF155" s="229">
        <v>34.369999999999997</v>
      </c>
      <c r="AG155" s="229">
        <v>1378056</v>
      </c>
      <c r="AH155" s="229">
        <v>1.88</v>
      </c>
      <c r="AI155" s="229">
        <v>1.93</v>
      </c>
      <c r="AJ155" s="229">
        <v>77.459999999999994</v>
      </c>
      <c r="AK155" s="229">
        <v>67.19</v>
      </c>
      <c r="AL155" s="229">
        <v>58.08</v>
      </c>
      <c r="AM155" s="229"/>
      <c r="AN155" s="229"/>
      <c r="AO155" s="229"/>
      <c r="AP155" s="229"/>
      <c r="AQ155" s="229">
        <v>1343440</v>
      </c>
    </row>
    <row r="156" spans="1:43" ht="15.75" customHeight="1">
      <c r="A156" s="4">
        <v>128</v>
      </c>
      <c r="B156" s="270" t="s">
        <v>180</v>
      </c>
      <c r="C156" s="248" t="s">
        <v>1498</v>
      </c>
      <c r="D156" s="248" t="s">
        <v>1499</v>
      </c>
      <c r="E156" s="246" t="s">
        <v>2388</v>
      </c>
      <c r="F156" s="44" t="s">
        <v>2389</v>
      </c>
      <c r="G156" s="247" t="s">
        <v>2390</v>
      </c>
      <c r="H156" s="248" t="s">
        <v>2391</v>
      </c>
      <c r="I156" s="248" t="s">
        <v>2392</v>
      </c>
      <c r="J156" s="249" t="str">
        <f t="shared" ref="J156:J204" si="4">LEFT(K156,1)&amp;RIGHT(K156,1)&amp;"_"&amp;L156&amp;"_"&amp;O156&amp;"L-"&amp;LEFT(Q156,1)&amp;"_"&amp;S156</f>
        <v>D1_S02_10L-m_R01</v>
      </c>
      <c r="K156" s="43" t="s">
        <v>81</v>
      </c>
      <c r="L156" s="43" t="s">
        <v>1081</v>
      </c>
      <c r="M156" s="43" t="s">
        <v>184</v>
      </c>
      <c r="N156" s="43" t="s">
        <v>1162</v>
      </c>
      <c r="O156" s="43">
        <v>10</v>
      </c>
      <c r="P156" s="43">
        <v>5.0000000000000604</v>
      </c>
      <c r="Q156" s="43" t="s">
        <v>1163</v>
      </c>
      <c r="R156" s="43" t="s">
        <v>1084</v>
      </c>
      <c r="S156" s="250" t="s">
        <v>1085</v>
      </c>
      <c r="T156" s="250" t="s">
        <v>1865</v>
      </c>
      <c r="U156" s="271"/>
      <c r="V156" s="270" t="s">
        <v>2109</v>
      </c>
      <c r="W156" s="252" t="s">
        <v>2110</v>
      </c>
      <c r="X156" s="44" t="s">
        <v>2393</v>
      </c>
      <c r="Y156" s="4" t="s">
        <v>2112</v>
      </c>
      <c r="Z156" s="4" t="s">
        <v>2113</v>
      </c>
      <c r="AA156" s="229" t="s">
        <v>1870</v>
      </c>
      <c r="AB156" s="229">
        <v>1165630</v>
      </c>
      <c r="AC156" s="272">
        <v>43076</v>
      </c>
      <c r="AD156" s="229" t="s">
        <v>1512</v>
      </c>
      <c r="AE156" s="229">
        <v>84.87</v>
      </c>
      <c r="AF156" s="229">
        <v>35.58</v>
      </c>
      <c r="AG156" s="229">
        <v>1165630</v>
      </c>
      <c r="AH156" s="229">
        <v>1.89</v>
      </c>
      <c r="AI156" s="229">
        <v>1.62</v>
      </c>
      <c r="AJ156" s="229">
        <v>73.459999999999994</v>
      </c>
      <c r="AK156" s="229">
        <v>64.849999999999994</v>
      </c>
      <c r="AL156" s="229">
        <v>51.77</v>
      </c>
      <c r="AM156" s="229"/>
      <c r="AN156" s="229"/>
      <c r="AO156" s="229"/>
      <c r="AP156" s="229"/>
      <c r="AQ156" s="229">
        <v>1144914</v>
      </c>
    </row>
    <row r="157" spans="1:43" ht="15.75" customHeight="1">
      <c r="A157" s="4">
        <v>129</v>
      </c>
      <c r="B157" s="270" t="s">
        <v>190</v>
      </c>
      <c r="C157" s="248" t="s">
        <v>1513</v>
      </c>
      <c r="D157" s="248" t="s">
        <v>1514</v>
      </c>
      <c r="E157" s="246" t="s">
        <v>2388</v>
      </c>
      <c r="F157" s="44" t="s">
        <v>2394</v>
      </c>
      <c r="G157" s="247" t="s">
        <v>2395</v>
      </c>
      <c r="H157" s="248" t="s">
        <v>2396</v>
      </c>
      <c r="I157" s="248" t="s">
        <v>2392</v>
      </c>
      <c r="J157" s="249" t="str">
        <f t="shared" si="4"/>
        <v>D1_S02_10L-m_R02</v>
      </c>
      <c r="K157" s="43" t="s">
        <v>81</v>
      </c>
      <c r="L157" s="43" t="s">
        <v>1081</v>
      </c>
      <c r="M157" s="43" t="s">
        <v>184</v>
      </c>
      <c r="N157" s="43" t="s">
        <v>1162</v>
      </c>
      <c r="O157" s="43">
        <v>10</v>
      </c>
      <c r="P157" s="43">
        <v>6.9999999999999796</v>
      </c>
      <c r="Q157" s="43" t="s">
        <v>1163</v>
      </c>
      <c r="R157" s="43" t="s">
        <v>1084</v>
      </c>
      <c r="S157" s="250" t="s">
        <v>1091</v>
      </c>
      <c r="T157" s="250" t="s">
        <v>1865</v>
      </c>
      <c r="U157" s="271"/>
      <c r="V157" s="270" t="s">
        <v>2117</v>
      </c>
      <c r="W157" s="252" t="s">
        <v>2110</v>
      </c>
      <c r="X157" s="44" t="s">
        <v>2397</v>
      </c>
      <c r="Y157" s="4" t="s">
        <v>2112</v>
      </c>
      <c r="Z157" s="4" t="s">
        <v>2113</v>
      </c>
      <c r="AA157" s="229" t="s">
        <v>1870</v>
      </c>
      <c r="AB157" s="229">
        <v>1015874</v>
      </c>
      <c r="AC157" s="272">
        <v>43076</v>
      </c>
      <c r="AD157" s="229" t="s">
        <v>1512</v>
      </c>
      <c r="AE157" s="229">
        <v>85.16</v>
      </c>
      <c r="AF157" s="229">
        <v>35.65</v>
      </c>
      <c r="AG157" s="229">
        <v>1015874</v>
      </c>
      <c r="AH157" s="229">
        <v>1.89</v>
      </c>
      <c r="AI157" s="229">
        <v>1.41</v>
      </c>
      <c r="AJ157" s="229">
        <v>74.260000000000005</v>
      </c>
      <c r="AK157" s="229">
        <v>65.73</v>
      </c>
      <c r="AL157" s="229">
        <v>53.43</v>
      </c>
      <c r="AM157" s="229"/>
      <c r="AN157" s="229"/>
      <c r="AO157" s="229"/>
      <c r="AP157" s="229"/>
      <c r="AQ157" s="229">
        <v>1000418</v>
      </c>
    </row>
    <row r="158" spans="1:43" ht="15.75" customHeight="1">
      <c r="A158" s="4">
        <v>130</v>
      </c>
      <c r="B158" s="270" t="s">
        <v>195</v>
      </c>
      <c r="C158" s="248" t="s">
        <v>1520</v>
      </c>
      <c r="D158" s="248" t="s">
        <v>1521</v>
      </c>
      <c r="E158" s="246" t="s">
        <v>2388</v>
      </c>
      <c r="F158" s="44" t="s">
        <v>2398</v>
      </c>
      <c r="G158" s="247" t="s">
        <v>2399</v>
      </c>
      <c r="H158" s="248" t="s">
        <v>2400</v>
      </c>
      <c r="I158" s="248" t="s">
        <v>2392</v>
      </c>
      <c r="J158" s="249" t="str">
        <f t="shared" si="4"/>
        <v>D1_S02_10L-m_R03</v>
      </c>
      <c r="K158" s="43" t="s">
        <v>81</v>
      </c>
      <c r="L158" s="43" t="s">
        <v>1081</v>
      </c>
      <c r="M158" s="43" t="s">
        <v>184</v>
      </c>
      <c r="N158" s="43" t="s">
        <v>1162</v>
      </c>
      <c r="O158" s="43">
        <v>10</v>
      </c>
      <c r="P158" s="43">
        <v>5.9999999999999796</v>
      </c>
      <c r="Q158" s="43" t="s">
        <v>1163</v>
      </c>
      <c r="R158" s="43" t="s">
        <v>1084</v>
      </c>
      <c r="S158" s="250" t="s">
        <v>1095</v>
      </c>
      <c r="T158" s="250" t="s">
        <v>1865</v>
      </c>
      <c r="U158" s="271"/>
      <c r="V158" s="270" t="s">
        <v>2122</v>
      </c>
      <c r="W158" s="252" t="s">
        <v>2110</v>
      </c>
      <c r="X158" s="44" t="s">
        <v>2401</v>
      </c>
      <c r="Y158" s="4" t="s">
        <v>2112</v>
      </c>
      <c r="Z158" s="4" t="s">
        <v>2113</v>
      </c>
      <c r="AA158" s="229" t="s">
        <v>1870</v>
      </c>
      <c r="AB158" s="229">
        <v>1286307</v>
      </c>
      <c r="AC158" s="272">
        <v>43076</v>
      </c>
      <c r="AD158" s="229" t="s">
        <v>1512</v>
      </c>
      <c r="AE158" s="229">
        <v>86.01</v>
      </c>
      <c r="AF158" s="229">
        <v>35.85</v>
      </c>
      <c r="AG158" s="229">
        <v>1286307</v>
      </c>
      <c r="AH158" s="229">
        <v>1.89</v>
      </c>
      <c r="AI158" s="229">
        <v>1.79</v>
      </c>
      <c r="AJ158" s="229">
        <v>74.930000000000007</v>
      </c>
      <c r="AK158" s="229">
        <v>68.099999999999994</v>
      </c>
      <c r="AL158" s="229">
        <v>55.06</v>
      </c>
      <c r="AM158" s="229"/>
      <c r="AN158" s="229"/>
      <c r="AO158" s="229"/>
      <c r="AP158" s="229"/>
      <c r="AQ158" s="229">
        <v>1267583</v>
      </c>
    </row>
    <row r="159" spans="1:43" ht="15.75" customHeight="1">
      <c r="A159" s="4">
        <v>131</v>
      </c>
      <c r="B159" s="270" t="s">
        <v>111</v>
      </c>
      <c r="C159" s="248" t="s">
        <v>1527</v>
      </c>
      <c r="D159" s="248" t="s">
        <v>1528</v>
      </c>
      <c r="E159" s="246" t="s">
        <v>2388</v>
      </c>
      <c r="F159" s="44" t="s">
        <v>2402</v>
      </c>
      <c r="G159" s="247" t="s">
        <v>2403</v>
      </c>
      <c r="H159" s="248" t="s">
        <v>2404</v>
      </c>
      <c r="I159" s="248" t="s">
        <v>2392</v>
      </c>
      <c r="J159" s="249" t="str">
        <f t="shared" si="4"/>
        <v>D1_S02_10L-s_R01</v>
      </c>
      <c r="K159" s="43" t="s">
        <v>81</v>
      </c>
      <c r="L159" s="43" t="s">
        <v>1081</v>
      </c>
      <c r="M159" s="43" t="s">
        <v>115</v>
      </c>
      <c r="N159" s="43" t="s">
        <v>1099</v>
      </c>
      <c r="O159" s="43">
        <v>10</v>
      </c>
      <c r="P159" s="43">
        <v>58</v>
      </c>
      <c r="Q159" s="43" t="s">
        <v>1083</v>
      </c>
      <c r="R159" s="43" t="s">
        <v>1084</v>
      </c>
      <c r="S159" s="250" t="s">
        <v>1085</v>
      </c>
      <c r="T159" s="250" t="s">
        <v>1865</v>
      </c>
      <c r="U159" s="271"/>
      <c r="V159" s="270" t="s">
        <v>2127</v>
      </c>
      <c r="W159" s="252" t="s">
        <v>2110</v>
      </c>
      <c r="X159" s="44" t="s">
        <v>2405</v>
      </c>
      <c r="Y159" s="4" t="s">
        <v>2112</v>
      </c>
      <c r="Z159" s="4" t="s">
        <v>2113</v>
      </c>
      <c r="AA159" s="229" t="s">
        <v>1870</v>
      </c>
      <c r="AB159" s="229">
        <v>1101652</v>
      </c>
      <c r="AC159" s="272">
        <v>43076</v>
      </c>
      <c r="AD159" s="229" t="s">
        <v>1512</v>
      </c>
      <c r="AE159" s="229">
        <v>86.18</v>
      </c>
      <c r="AF159" s="229">
        <v>35.89</v>
      </c>
      <c r="AG159" s="229">
        <v>1101652</v>
      </c>
      <c r="AH159" s="229">
        <v>1.89</v>
      </c>
      <c r="AI159" s="229">
        <v>1.53</v>
      </c>
      <c r="AJ159" s="229">
        <v>75.58</v>
      </c>
      <c r="AK159" s="229">
        <v>68.459999999999994</v>
      </c>
      <c r="AL159" s="229">
        <v>57.92</v>
      </c>
      <c r="AM159" s="229"/>
      <c r="AN159" s="229"/>
      <c r="AO159" s="229"/>
      <c r="AP159" s="229"/>
      <c r="AQ159" s="229">
        <v>1087262</v>
      </c>
    </row>
    <row r="160" spans="1:43" ht="15.75" customHeight="1">
      <c r="A160" s="4">
        <v>132</v>
      </c>
      <c r="B160" s="270" t="s">
        <v>136</v>
      </c>
      <c r="C160" s="248" t="s">
        <v>1534</v>
      </c>
      <c r="D160" s="248" t="s">
        <v>1535</v>
      </c>
      <c r="E160" s="246" t="s">
        <v>2388</v>
      </c>
      <c r="F160" s="44" t="s">
        <v>2406</v>
      </c>
      <c r="G160" s="247" t="s">
        <v>2407</v>
      </c>
      <c r="H160" s="248" t="s">
        <v>2408</v>
      </c>
      <c r="I160" s="248" t="s">
        <v>2392</v>
      </c>
      <c r="J160" s="249" t="str">
        <f t="shared" si="4"/>
        <v>D1_S02_10L-s_R02</v>
      </c>
      <c r="K160" s="43" t="s">
        <v>81</v>
      </c>
      <c r="L160" s="43" t="s">
        <v>1081</v>
      </c>
      <c r="M160" s="43" t="s">
        <v>115</v>
      </c>
      <c r="N160" s="43" t="s">
        <v>1099</v>
      </c>
      <c r="O160" s="43">
        <v>10</v>
      </c>
      <c r="P160" s="43">
        <v>58.000000000000099</v>
      </c>
      <c r="Q160" s="43" t="s">
        <v>1083</v>
      </c>
      <c r="R160" s="43" t="s">
        <v>1084</v>
      </c>
      <c r="S160" s="250" t="s">
        <v>1091</v>
      </c>
      <c r="T160" s="250" t="s">
        <v>1865</v>
      </c>
      <c r="U160" s="271"/>
      <c r="V160" s="270" t="s">
        <v>2132</v>
      </c>
      <c r="W160" s="252" t="s">
        <v>2110</v>
      </c>
      <c r="X160" s="44" t="s">
        <v>2409</v>
      </c>
      <c r="Y160" s="4" t="s">
        <v>2112</v>
      </c>
      <c r="Z160" s="4" t="s">
        <v>2113</v>
      </c>
      <c r="AA160" s="229" t="s">
        <v>1870</v>
      </c>
      <c r="AB160" s="229">
        <v>1057661</v>
      </c>
      <c r="AC160" s="272">
        <v>43076</v>
      </c>
      <c r="AD160" s="229" t="s">
        <v>1512</v>
      </c>
      <c r="AE160" s="229">
        <v>85.86</v>
      </c>
      <c r="AF160" s="229">
        <v>35.82</v>
      </c>
      <c r="AG160" s="229">
        <v>1057661</v>
      </c>
      <c r="AH160" s="229">
        <v>1.89</v>
      </c>
      <c r="AI160" s="229">
        <v>1.47</v>
      </c>
      <c r="AJ160" s="229">
        <v>75.180000000000007</v>
      </c>
      <c r="AK160" s="229">
        <v>67.94</v>
      </c>
      <c r="AL160" s="229">
        <v>56.85</v>
      </c>
      <c r="AM160" s="229"/>
      <c r="AN160" s="229"/>
      <c r="AO160" s="229"/>
      <c r="AP160" s="229"/>
      <c r="AQ160" s="229">
        <v>1041329</v>
      </c>
    </row>
    <row r="161" spans="1:43" ht="15.75" customHeight="1">
      <c r="A161" s="4">
        <v>133</v>
      </c>
      <c r="B161" s="270" t="s">
        <v>158</v>
      </c>
      <c r="C161" s="248" t="s">
        <v>1541</v>
      </c>
      <c r="D161" s="248" t="s">
        <v>1542</v>
      </c>
      <c r="E161" s="246" t="s">
        <v>2388</v>
      </c>
      <c r="F161" s="44" t="s">
        <v>2410</v>
      </c>
      <c r="G161" s="247" t="s">
        <v>2411</v>
      </c>
      <c r="H161" s="248" t="s">
        <v>2412</v>
      </c>
      <c r="I161" s="248" t="s">
        <v>2392</v>
      </c>
      <c r="J161" s="249" t="str">
        <f t="shared" si="4"/>
        <v>D1_S02_10L-s_R03</v>
      </c>
      <c r="K161" s="43" t="s">
        <v>81</v>
      </c>
      <c r="L161" s="43" t="s">
        <v>1081</v>
      </c>
      <c r="M161" s="43" t="s">
        <v>115</v>
      </c>
      <c r="N161" s="43" t="s">
        <v>1099</v>
      </c>
      <c r="O161" s="43">
        <v>10</v>
      </c>
      <c r="P161" s="43">
        <v>54.000000000000099</v>
      </c>
      <c r="Q161" s="43" t="s">
        <v>1083</v>
      </c>
      <c r="R161" s="43" t="s">
        <v>1084</v>
      </c>
      <c r="S161" s="250" t="s">
        <v>1095</v>
      </c>
      <c r="T161" s="250" t="s">
        <v>1865</v>
      </c>
      <c r="U161" s="271"/>
      <c r="V161" s="270" t="s">
        <v>2137</v>
      </c>
      <c r="W161" s="252" t="s">
        <v>2110</v>
      </c>
      <c r="X161" s="44" t="s">
        <v>2413</v>
      </c>
      <c r="Y161" s="4" t="s">
        <v>2112</v>
      </c>
      <c r="Z161" s="4" t="s">
        <v>2113</v>
      </c>
      <c r="AA161" s="229" t="s">
        <v>1870</v>
      </c>
      <c r="AB161" s="229">
        <v>977724</v>
      </c>
      <c r="AC161" s="272">
        <v>43076</v>
      </c>
      <c r="AD161" s="229" t="s">
        <v>1512</v>
      </c>
      <c r="AE161" s="229">
        <v>85.91</v>
      </c>
      <c r="AF161" s="229">
        <v>35.83</v>
      </c>
      <c r="AG161" s="229">
        <v>977724</v>
      </c>
      <c r="AH161" s="229">
        <v>1.89</v>
      </c>
      <c r="AI161" s="229">
        <v>1.36</v>
      </c>
      <c r="AJ161" s="229">
        <v>75.17</v>
      </c>
      <c r="AK161" s="229">
        <v>67.900000000000006</v>
      </c>
      <c r="AL161" s="229">
        <v>57.49</v>
      </c>
      <c r="AM161" s="229"/>
      <c r="AN161" s="229"/>
      <c r="AO161" s="229"/>
      <c r="AP161" s="229"/>
      <c r="AQ161" s="229">
        <v>964208</v>
      </c>
    </row>
    <row r="162" spans="1:43" ht="15.75" customHeight="1">
      <c r="A162" s="4">
        <v>134</v>
      </c>
      <c r="B162" s="270" t="s">
        <v>119</v>
      </c>
      <c r="C162" s="248" t="s">
        <v>1569</v>
      </c>
      <c r="D162" s="248" t="s">
        <v>1570</v>
      </c>
      <c r="E162" s="246" t="s">
        <v>2388</v>
      </c>
      <c r="F162" s="44" t="s">
        <v>2414</v>
      </c>
      <c r="G162" s="247" t="s">
        <v>2415</v>
      </c>
      <c r="H162" s="248" t="s">
        <v>2416</v>
      </c>
      <c r="I162" s="248" t="s">
        <v>2392</v>
      </c>
      <c r="J162" s="249" t="str">
        <f t="shared" si="4"/>
        <v>D1_S02_2.5L-s_R01.1</v>
      </c>
      <c r="K162" s="43" t="s">
        <v>81</v>
      </c>
      <c r="L162" s="43" t="s">
        <v>1081</v>
      </c>
      <c r="M162" s="43" t="s">
        <v>115</v>
      </c>
      <c r="N162" s="43" t="s">
        <v>1104</v>
      </c>
      <c r="O162" s="43">
        <v>2.5</v>
      </c>
      <c r="P162" s="43">
        <v>58</v>
      </c>
      <c r="Q162" s="43" t="s">
        <v>1083</v>
      </c>
      <c r="R162" s="43" t="s">
        <v>1084</v>
      </c>
      <c r="S162" s="250" t="s">
        <v>1105</v>
      </c>
      <c r="T162" s="250" t="s">
        <v>1865</v>
      </c>
      <c r="U162" s="271"/>
      <c r="V162" s="270" t="s">
        <v>2142</v>
      </c>
      <c r="W162" s="252" t="s">
        <v>2110</v>
      </c>
      <c r="X162" s="44" t="s">
        <v>2417</v>
      </c>
      <c r="Y162" s="4" t="s">
        <v>2112</v>
      </c>
      <c r="Z162" s="4" t="s">
        <v>2113</v>
      </c>
      <c r="AA162" s="229" t="s">
        <v>1870</v>
      </c>
      <c r="AB162" s="229">
        <v>1131447</v>
      </c>
      <c r="AC162" s="272">
        <v>43076</v>
      </c>
      <c r="AD162" s="229" t="s">
        <v>1512</v>
      </c>
      <c r="AE162" s="229">
        <v>85.65</v>
      </c>
      <c r="AF162" s="229">
        <v>35.770000000000003</v>
      </c>
      <c r="AG162" s="229">
        <v>1131447</v>
      </c>
      <c r="AH162" s="229">
        <v>1.89</v>
      </c>
      <c r="AI162" s="229">
        <v>1.57</v>
      </c>
      <c r="AJ162" s="229">
        <v>75</v>
      </c>
      <c r="AK162" s="229">
        <v>67.86</v>
      </c>
      <c r="AL162" s="229">
        <v>57.24</v>
      </c>
      <c r="AM162" s="229"/>
      <c r="AN162" s="229"/>
      <c r="AO162" s="229"/>
      <c r="AP162" s="229"/>
      <c r="AQ162" s="229">
        <v>1111703</v>
      </c>
    </row>
    <row r="163" spans="1:43" ht="15.75" customHeight="1">
      <c r="A163" s="4">
        <v>135</v>
      </c>
      <c r="B163" s="270" t="s">
        <v>124</v>
      </c>
      <c r="C163" s="248" t="s">
        <v>1576</v>
      </c>
      <c r="D163" s="248" t="s">
        <v>1577</v>
      </c>
      <c r="E163" s="246" t="s">
        <v>2388</v>
      </c>
      <c r="F163" s="44" t="s">
        <v>2418</v>
      </c>
      <c r="G163" s="247" t="s">
        <v>2419</v>
      </c>
      <c r="H163" s="248" t="s">
        <v>2420</v>
      </c>
      <c r="I163" s="248" t="s">
        <v>2392</v>
      </c>
      <c r="J163" s="249" t="str">
        <f t="shared" si="4"/>
        <v>D1_S02_2.5L-s_R01.2</v>
      </c>
      <c r="K163" s="43" t="s">
        <v>81</v>
      </c>
      <c r="L163" s="43" t="s">
        <v>1081</v>
      </c>
      <c r="M163" s="43" t="s">
        <v>115</v>
      </c>
      <c r="N163" s="43" t="s">
        <v>1104</v>
      </c>
      <c r="O163" s="43">
        <v>2.5</v>
      </c>
      <c r="P163" s="43">
        <v>58</v>
      </c>
      <c r="Q163" s="43" t="s">
        <v>1083</v>
      </c>
      <c r="R163" s="43" t="s">
        <v>1084</v>
      </c>
      <c r="S163" s="250" t="s">
        <v>1109</v>
      </c>
      <c r="T163" s="250" t="s">
        <v>1865</v>
      </c>
      <c r="U163" s="271"/>
      <c r="V163" s="270" t="s">
        <v>2147</v>
      </c>
      <c r="W163" s="252" t="s">
        <v>2110</v>
      </c>
      <c r="X163" s="44" t="s">
        <v>2421</v>
      </c>
      <c r="Y163" s="4" t="s">
        <v>2112</v>
      </c>
      <c r="Z163" s="4" t="s">
        <v>2113</v>
      </c>
      <c r="AA163" s="229" t="s">
        <v>1870</v>
      </c>
      <c r="AB163" s="229">
        <v>1243658</v>
      </c>
      <c r="AC163" s="272">
        <v>43076</v>
      </c>
      <c r="AD163" s="229" t="s">
        <v>1512</v>
      </c>
      <c r="AE163" s="229">
        <v>85.46</v>
      </c>
      <c r="AF163" s="229">
        <v>35.72</v>
      </c>
      <c r="AG163" s="229">
        <v>1243658</v>
      </c>
      <c r="AH163" s="229">
        <v>1.89</v>
      </c>
      <c r="AI163" s="229">
        <v>1.73</v>
      </c>
      <c r="AJ163" s="229">
        <v>75.19</v>
      </c>
      <c r="AK163" s="229">
        <v>68.239999999999995</v>
      </c>
      <c r="AL163" s="229">
        <v>57.57</v>
      </c>
      <c r="AM163" s="229"/>
      <c r="AN163" s="229"/>
      <c r="AO163" s="229"/>
      <c r="AP163" s="229"/>
      <c r="AQ163" s="229">
        <v>1223298</v>
      </c>
    </row>
    <row r="164" spans="1:43" ht="15.75" customHeight="1">
      <c r="A164" s="4">
        <v>136</v>
      </c>
      <c r="B164" s="270" t="s">
        <v>128</v>
      </c>
      <c r="C164" s="248" t="s">
        <v>1583</v>
      </c>
      <c r="D164" s="248" t="s">
        <v>1584</v>
      </c>
      <c r="E164" s="246" t="s">
        <v>2388</v>
      </c>
      <c r="F164" s="44" t="s">
        <v>2422</v>
      </c>
      <c r="G164" s="247" t="s">
        <v>2423</v>
      </c>
      <c r="H164" s="248" t="s">
        <v>2424</v>
      </c>
      <c r="I164" s="248" t="s">
        <v>2392</v>
      </c>
      <c r="J164" s="249" t="str">
        <f t="shared" si="4"/>
        <v>D1_S02_2.5L-s_R01.3</v>
      </c>
      <c r="K164" s="43" t="s">
        <v>81</v>
      </c>
      <c r="L164" s="43" t="s">
        <v>1081</v>
      </c>
      <c r="M164" s="43" t="s">
        <v>115</v>
      </c>
      <c r="N164" s="43" t="s">
        <v>1104</v>
      </c>
      <c r="O164" s="43">
        <v>2.5</v>
      </c>
      <c r="P164" s="43">
        <v>58</v>
      </c>
      <c r="Q164" s="43" t="s">
        <v>1083</v>
      </c>
      <c r="R164" s="43" t="s">
        <v>1084</v>
      </c>
      <c r="S164" s="250" t="s">
        <v>1113</v>
      </c>
      <c r="T164" s="250" t="s">
        <v>1865</v>
      </c>
      <c r="U164" s="271"/>
      <c r="V164" s="270" t="s">
        <v>2152</v>
      </c>
      <c r="W164" s="252" t="s">
        <v>2110</v>
      </c>
      <c r="X164" s="44" t="s">
        <v>2425</v>
      </c>
      <c r="Y164" s="4" t="s">
        <v>2112</v>
      </c>
      <c r="Z164" s="4" t="s">
        <v>2113</v>
      </c>
      <c r="AA164" s="229" t="s">
        <v>1870</v>
      </c>
      <c r="AB164" s="229">
        <v>1185303</v>
      </c>
      <c r="AC164" s="272">
        <v>43076</v>
      </c>
      <c r="AD164" s="229" t="s">
        <v>1512</v>
      </c>
      <c r="AE164" s="229">
        <v>85.64</v>
      </c>
      <c r="AF164" s="229">
        <v>35.76</v>
      </c>
      <c r="AG164" s="229">
        <v>1185303</v>
      </c>
      <c r="AH164" s="229">
        <v>1.89</v>
      </c>
      <c r="AI164" s="229">
        <v>1.65</v>
      </c>
      <c r="AJ164" s="229">
        <v>75.569999999999993</v>
      </c>
      <c r="AK164" s="229">
        <v>68.13</v>
      </c>
      <c r="AL164" s="229">
        <v>57.87</v>
      </c>
      <c r="AM164" s="229"/>
      <c r="AN164" s="229"/>
      <c r="AO164" s="229"/>
      <c r="AP164" s="229"/>
      <c r="AQ164" s="229">
        <v>1168507</v>
      </c>
    </row>
    <row r="165" spans="1:43" ht="15.75" customHeight="1">
      <c r="A165" s="4">
        <v>137</v>
      </c>
      <c r="B165" s="270" t="s">
        <v>132</v>
      </c>
      <c r="C165" s="248" t="s">
        <v>1590</v>
      </c>
      <c r="D165" s="248" t="s">
        <v>1591</v>
      </c>
      <c r="E165" s="246" t="s">
        <v>2388</v>
      </c>
      <c r="F165" s="44" t="s">
        <v>2426</v>
      </c>
      <c r="G165" s="247" t="s">
        <v>2427</v>
      </c>
      <c r="H165" s="248" t="s">
        <v>2428</v>
      </c>
      <c r="I165" s="248" t="s">
        <v>2392</v>
      </c>
      <c r="J165" s="249" t="str">
        <f t="shared" si="4"/>
        <v>D1_S02_2.5L-s_R01.4</v>
      </c>
      <c r="K165" s="43" t="s">
        <v>81</v>
      </c>
      <c r="L165" s="43" t="s">
        <v>1081</v>
      </c>
      <c r="M165" s="43" t="s">
        <v>115</v>
      </c>
      <c r="N165" s="43" t="s">
        <v>1104</v>
      </c>
      <c r="O165" s="43">
        <v>2.5</v>
      </c>
      <c r="P165" s="43">
        <v>58</v>
      </c>
      <c r="Q165" s="43" t="s">
        <v>1083</v>
      </c>
      <c r="R165" s="43" t="s">
        <v>1084</v>
      </c>
      <c r="S165" s="250" t="s">
        <v>1117</v>
      </c>
      <c r="T165" s="250" t="s">
        <v>1865</v>
      </c>
      <c r="U165" s="271"/>
      <c r="V165" s="270" t="s">
        <v>2157</v>
      </c>
      <c r="W165" s="252" t="s">
        <v>2110</v>
      </c>
      <c r="X165" s="44" t="s">
        <v>2429</v>
      </c>
      <c r="Y165" s="4" t="s">
        <v>2112</v>
      </c>
      <c r="Z165" s="4" t="s">
        <v>2113</v>
      </c>
      <c r="AA165" s="229" t="s">
        <v>1870</v>
      </c>
      <c r="AB165" s="229">
        <v>1002687</v>
      </c>
      <c r="AC165" s="272">
        <v>43076</v>
      </c>
      <c r="AD165" s="229" t="s">
        <v>1512</v>
      </c>
      <c r="AE165" s="229">
        <v>85.47</v>
      </c>
      <c r="AF165" s="229">
        <v>35.72</v>
      </c>
      <c r="AG165" s="229">
        <v>1002687</v>
      </c>
      <c r="AH165" s="229">
        <v>1.89</v>
      </c>
      <c r="AI165" s="229">
        <v>1.39</v>
      </c>
      <c r="AJ165" s="229">
        <v>74.760000000000005</v>
      </c>
      <c r="AK165" s="229">
        <v>67.05</v>
      </c>
      <c r="AL165" s="229">
        <v>56.09</v>
      </c>
      <c r="AM165" s="229"/>
      <c r="AN165" s="229"/>
      <c r="AO165" s="229"/>
      <c r="AP165" s="229"/>
      <c r="AQ165" s="229">
        <v>987473</v>
      </c>
    </row>
    <row r="166" spans="1:43" ht="15.75" customHeight="1">
      <c r="A166" s="4">
        <v>138</v>
      </c>
      <c r="B166" s="270" t="s">
        <v>374</v>
      </c>
      <c r="C166" s="248" t="s">
        <v>1597</v>
      </c>
      <c r="D166" s="248" t="s">
        <v>1598</v>
      </c>
      <c r="E166" s="246" t="s">
        <v>2388</v>
      </c>
      <c r="F166" s="44" t="s">
        <v>2430</v>
      </c>
      <c r="G166" s="247" t="s">
        <v>2431</v>
      </c>
      <c r="H166" s="248" t="s">
        <v>2432</v>
      </c>
      <c r="I166" s="248" t="s">
        <v>2392</v>
      </c>
      <c r="J166" s="249" t="str">
        <f t="shared" si="4"/>
        <v>D1_S023_100L-m_R01</v>
      </c>
      <c r="K166" s="43" t="s">
        <v>81</v>
      </c>
      <c r="L166" s="43" t="s">
        <v>1174</v>
      </c>
      <c r="M166" s="43" t="s">
        <v>274</v>
      </c>
      <c r="N166" s="43" t="s">
        <v>1196</v>
      </c>
      <c r="O166" s="43">
        <v>100</v>
      </c>
      <c r="P166" s="43">
        <v>140</v>
      </c>
      <c r="Q166" s="43" t="s">
        <v>1163</v>
      </c>
      <c r="R166" s="43" t="s">
        <v>1208</v>
      </c>
      <c r="S166" s="250" t="s">
        <v>1085</v>
      </c>
      <c r="T166" s="255" t="s">
        <v>1865</v>
      </c>
      <c r="U166" s="271"/>
      <c r="V166" s="270" t="s">
        <v>2162</v>
      </c>
      <c r="W166" s="252" t="s">
        <v>2110</v>
      </c>
      <c r="X166" s="44" t="s">
        <v>2433</v>
      </c>
      <c r="Y166" s="229" t="s">
        <v>2112</v>
      </c>
      <c r="Z166" s="229" t="s">
        <v>2113</v>
      </c>
      <c r="AA166" s="229" t="s">
        <v>1870</v>
      </c>
      <c r="AB166" s="229">
        <v>1075017</v>
      </c>
      <c r="AC166" s="272">
        <v>43076</v>
      </c>
      <c r="AD166" s="229" t="s">
        <v>1512</v>
      </c>
      <c r="AE166" s="229">
        <v>85.78</v>
      </c>
      <c r="AF166" s="229">
        <v>35.799999999999997</v>
      </c>
      <c r="AG166" s="229">
        <v>1075017</v>
      </c>
      <c r="AH166" s="229">
        <v>1.89</v>
      </c>
      <c r="AI166" s="229">
        <v>1.49</v>
      </c>
      <c r="AJ166" s="229">
        <v>75.09</v>
      </c>
      <c r="AK166" s="229">
        <v>68.09</v>
      </c>
      <c r="AL166" s="229">
        <v>55.72</v>
      </c>
      <c r="AM166" s="229"/>
      <c r="AN166" s="229"/>
      <c r="AO166" s="229"/>
      <c r="AP166" s="229"/>
      <c r="AQ166" s="229">
        <v>1060300</v>
      </c>
    </row>
    <row r="167" spans="1:43" ht="15.75" customHeight="1">
      <c r="A167" s="4">
        <v>139</v>
      </c>
      <c r="B167" s="270" t="s">
        <v>309</v>
      </c>
      <c r="C167" s="248" t="s">
        <v>1604</v>
      </c>
      <c r="D167" s="248" t="s">
        <v>1605</v>
      </c>
      <c r="E167" s="246" t="s">
        <v>2388</v>
      </c>
      <c r="F167" s="44" t="s">
        <v>2434</v>
      </c>
      <c r="G167" s="247" t="s">
        <v>2435</v>
      </c>
      <c r="H167" s="248" t="s">
        <v>2436</v>
      </c>
      <c r="I167" s="248" t="s">
        <v>2392</v>
      </c>
      <c r="J167" s="249" t="str">
        <f t="shared" si="4"/>
        <v>D1_S023_100L-m_R02</v>
      </c>
      <c r="K167" s="43" t="s">
        <v>81</v>
      </c>
      <c r="L167" s="43" t="s">
        <v>1174</v>
      </c>
      <c r="M167" s="43" t="s">
        <v>274</v>
      </c>
      <c r="N167" s="43" t="s">
        <v>1196</v>
      </c>
      <c r="O167" s="43">
        <v>100</v>
      </c>
      <c r="P167" s="43">
        <v>152</v>
      </c>
      <c r="Q167" s="43" t="s">
        <v>1163</v>
      </c>
      <c r="R167" s="43" t="s">
        <v>1197</v>
      </c>
      <c r="S167" s="250" t="s">
        <v>1091</v>
      </c>
      <c r="T167" s="255" t="s">
        <v>1865</v>
      </c>
      <c r="U167" s="271"/>
      <c r="V167" s="270" t="s">
        <v>2167</v>
      </c>
      <c r="W167" s="252" t="s">
        <v>2110</v>
      </c>
      <c r="X167" s="44" t="s">
        <v>2437</v>
      </c>
      <c r="Y167" s="229" t="s">
        <v>2112</v>
      </c>
      <c r="Z167" s="229" t="s">
        <v>2113</v>
      </c>
      <c r="AA167" s="229" t="s">
        <v>1870</v>
      </c>
      <c r="AB167" s="229">
        <v>1378065</v>
      </c>
      <c r="AC167" s="272">
        <v>43076</v>
      </c>
      <c r="AD167" s="229" t="s">
        <v>1512</v>
      </c>
      <c r="AE167" s="229">
        <v>85.73</v>
      </c>
      <c r="AF167" s="229">
        <v>35.78</v>
      </c>
      <c r="AG167" s="229">
        <v>1378065</v>
      </c>
      <c r="AH167" s="229">
        <v>1.89</v>
      </c>
      <c r="AI167" s="229">
        <v>1.92</v>
      </c>
      <c r="AJ167" s="229">
        <v>75.319999999999993</v>
      </c>
      <c r="AK167" s="229">
        <v>68.33</v>
      </c>
      <c r="AL167" s="229">
        <v>56.25</v>
      </c>
      <c r="AM167" s="229"/>
      <c r="AN167" s="229"/>
      <c r="AO167" s="229"/>
      <c r="AP167" s="229"/>
      <c r="AQ167" s="229">
        <v>1358952</v>
      </c>
    </row>
    <row r="168" spans="1:43" ht="15.75" customHeight="1">
      <c r="A168" s="4">
        <v>140</v>
      </c>
      <c r="B168" s="270" t="s">
        <v>380</v>
      </c>
      <c r="C168" s="248" t="s">
        <v>1611</v>
      </c>
      <c r="D168" s="248" t="s">
        <v>1612</v>
      </c>
      <c r="E168" s="246" t="s">
        <v>2388</v>
      </c>
      <c r="F168" s="44" t="s">
        <v>2438</v>
      </c>
      <c r="G168" s="247" t="s">
        <v>2439</v>
      </c>
      <c r="H168" s="248" t="s">
        <v>2440</v>
      </c>
      <c r="I168" s="248" t="s">
        <v>2392</v>
      </c>
      <c r="J168" s="249" t="str">
        <f t="shared" si="4"/>
        <v>D1_S023_100L-m_R02</v>
      </c>
      <c r="K168" s="43" t="s">
        <v>81</v>
      </c>
      <c r="L168" s="43" t="s">
        <v>1174</v>
      </c>
      <c r="M168" s="43" t="s">
        <v>274</v>
      </c>
      <c r="N168" s="43" t="s">
        <v>1196</v>
      </c>
      <c r="O168" s="43">
        <v>100</v>
      </c>
      <c r="P168" s="43">
        <v>132</v>
      </c>
      <c r="Q168" s="43" t="s">
        <v>1163</v>
      </c>
      <c r="R168" s="43" t="s">
        <v>1208</v>
      </c>
      <c r="S168" s="250" t="s">
        <v>1091</v>
      </c>
      <c r="T168" s="255" t="s">
        <v>1865</v>
      </c>
      <c r="U168" s="271"/>
      <c r="V168" s="270" t="s">
        <v>2172</v>
      </c>
      <c r="W168" s="252" t="s">
        <v>2110</v>
      </c>
      <c r="X168" s="44" t="s">
        <v>2441</v>
      </c>
      <c r="Y168" s="229" t="s">
        <v>2112</v>
      </c>
      <c r="Z168" s="229" t="s">
        <v>2113</v>
      </c>
      <c r="AA168" s="229" t="s">
        <v>1870</v>
      </c>
      <c r="AB168" s="229">
        <v>1499083</v>
      </c>
      <c r="AC168" s="272">
        <v>43076</v>
      </c>
      <c r="AD168" s="229" t="s">
        <v>1512</v>
      </c>
      <c r="AE168" s="229">
        <v>85.32</v>
      </c>
      <c r="AF168" s="229">
        <v>35.69</v>
      </c>
      <c r="AG168" s="229">
        <v>1499083</v>
      </c>
      <c r="AH168" s="229">
        <v>1.89</v>
      </c>
      <c r="AI168" s="229">
        <v>2.08</v>
      </c>
      <c r="AJ168" s="229">
        <v>76.03</v>
      </c>
      <c r="AK168" s="229">
        <v>68.22</v>
      </c>
      <c r="AL168" s="229">
        <v>56.58</v>
      </c>
      <c r="AM168" s="229"/>
      <c r="AN168" s="229"/>
      <c r="AO168" s="229"/>
      <c r="AP168" s="229"/>
      <c r="AQ168" s="229">
        <v>1478461</v>
      </c>
    </row>
    <row r="169" spans="1:43" ht="15.75" customHeight="1">
      <c r="A169" s="4">
        <v>141</v>
      </c>
      <c r="B169" s="270" t="s">
        <v>385</v>
      </c>
      <c r="C169" s="248" t="s">
        <v>1618</v>
      </c>
      <c r="D169" s="248" t="s">
        <v>1619</v>
      </c>
      <c r="E169" s="246" t="s">
        <v>2388</v>
      </c>
      <c r="F169" s="44" t="s">
        <v>2442</v>
      </c>
      <c r="G169" s="247" t="s">
        <v>2443</v>
      </c>
      <c r="H169" s="248" t="s">
        <v>2444</v>
      </c>
      <c r="I169" s="248" t="s">
        <v>2392</v>
      </c>
      <c r="J169" s="249" t="str">
        <f t="shared" si="4"/>
        <v>D1_S023_100L-m_R03</v>
      </c>
      <c r="K169" s="43" t="s">
        <v>81</v>
      </c>
      <c r="L169" s="43" t="s">
        <v>1174</v>
      </c>
      <c r="M169" s="43" t="s">
        <v>274</v>
      </c>
      <c r="N169" s="43" t="s">
        <v>1196</v>
      </c>
      <c r="O169" s="43">
        <v>100</v>
      </c>
      <c r="P169" s="43">
        <v>285</v>
      </c>
      <c r="Q169" s="43" t="s">
        <v>1163</v>
      </c>
      <c r="R169" s="43" t="s">
        <v>1208</v>
      </c>
      <c r="S169" s="250" t="s">
        <v>1095</v>
      </c>
      <c r="T169" s="255" t="s">
        <v>1865</v>
      </c>
      <c r="U169" s="271"/>
      <c r="V169" s="270" t="s">
        <v>2177</v>
      </c>
      <c r="W169" s="252" t="s">
        <v>2110</v>
      </c>
      <c r="X169" s="44" t="s">
        <v>2445</v>
      </c>
      <c r="Y169" s="229" t="s">
        <v>2112</v>
      </c>
      <c r="Z169" s="229" t="s">
        <v>2113</v>
      </c>
      <c r="AA169" s="229" t="s">
        <v>1870</v>
      </c>
      <c r="AB169" s="229">
        <v>1762630</v>
      </c>
      <c r="AC169" s="272">
        <v>43076</v>
      </c>
      <c r="AD169" s="229" t="s">
        <v>1512</v>
      </c>
      <c r="AE169" s="229">
        <v>85.84</v>
      </c>
      <c r="AF169" s="229">
        <v>35.82</v>
      </c>
      <c r="AG169" s="229">
        <v>1762630</v>
      </c>
      <c r="AH169" s="229">
        <v>1.89</v>
      </c>
      <c r="AI169" s="229">
        <v>2.4500000000000002</v>
      </c>
      <c r="AJ169" s="229">
        <v>75.53</v>
      </c>
      <c r="AK169" s="229">
        <v>68.83</v>
      </c>
      <c r="AL169" s="229">
        <v>56.35</v>
      </c>
      <c r="AM169" s="229"/>
      <c r="AN169" s="229"/>
      <c r="AO169" s="229"/>
      <c r="AP169" s="229"/>
      <c r="AQ169" s="229">
        <v>1737392</v>
      </c>
    </row>
    <row r="170" spans="1:43" ht="15.75" customHeight="1">
      <c r="A170" s="4">
        <v>142</v>
      </c>
      <c r="B170" s="270" t="s">
        <v>201</v>
      </c>
      <c r="C170" s="248" t="s">
        <v>1625</v>
      </c>
      <c r="D170" s="248" t="s">
        <v>1626</v>
      </c>
      <c r="E170" s="246" t="s">
        <v>2388</v>
      </c>
      <c r="F170" s="44" t="s">
        <v>2446</v>
      </c>
      <c r="G170" s="247" t="s">
        <v>2447</v>
      </c>
      <c r="H170" s="248" t="s">
        <v>2448</v>
      </c>
      <c r="I170" s="248" t="s">
        <v>2392</v>
      </c>
      <c r="J170" s="249" t="str">
        <f t="shared" si="4"/>
        <v>D1_S023_10L-m_R01</v>
      </c>
      <c r="K170" s="43" t="s">
        <v>81</v>
      </c>
      <c r="L170" s="43" t="s">
        <v>1174</v>
      </c>
      <c r="M170" s="43" t="s">
        <v>205</v>
      </c>
      <c r="N170" s="43" t="s">
        <v>1162</v>
      </c>
      <c r="O170" s="43">
        <v>10</v>
      </c>
      <c r="P170" s="43">
        <v>4.9999999999999796</v>
      </c>
      <c r="Q170" s="43" t="s">
        <v>1163</v>
      </c>
      <c r="R170" s="43" t="s">
        <v>1175</v>
      </c>
      <c r="S170" s="250" t="s">
        <v>1085</v>
      </c>
      <c r="T170" s="250" t="s">
        <v>1865</v>
      </c>
      <c r="U170" s="271"/>
      <c r="V170" s="270" t="s">
        <v>2182</v>
      </c>
      <c r="W170" s="252" t="s">
        <v>2110</v>
      </c>
      <c r="X170" s="44" t="s">
        <v>2449</v>
      </c>
      <c r="Y170" s="4" t="s">
        <v>2112</v>
      </c>
      <c r="Z170" s="4" t="s">
        <v>2113</v>
      </c>
      <c r="AA170" s="229" t="s">
        <v>1870</v>
      </c>
      <c r="AB170" s="229">
        <v>1096052</v>
      </c>
      <c r="AC170" s="272">
        <v>43076</v>
      </c>
      <c r="AD170" s="229" t="s">
        <v>1512</v>
      </c>
      <c r="AE170" s="229">
        <v>83.93</v>
      </c>
      <c r="AF170" s="229">
        <v>35.36</v>
      </c>
      <c r="AG170" s="229">
        <v>1096052</v>
      </c>
      <c r="AH170" s="229">
        <v>1.89</v>
      </c>
      <c r="AI170" s="229">
        <v>1.52</v>
      </c>
      <c r="AJ170" s="229">
        <v>73.42</v>
      </c>
      <c r="AK170" s="229">
        <v>65.22</v>
      </c>
      <c r="AL170" s="229">
        <v>54.24</v>
      </c>
      <c r="AM170" s="229"/>
      <c r="AN170" s="229"/>
      <c r="AO170" s="229"/>
      <c r="AP170" s="229"/>
      <c r="AQ170" s="229">
        <v>1077959</v>
      </c>
    </row>
    <row r="171" spans="1:43" ht="15.75" customHeight="1">
      <c r="A171" s="4">
        <v>143</v>
      </c>
      <c r="B171" s="270" t="s">
        <v>210</v>
      </c>
      <c r="C171" s="248" t="s">
        <v>1632</v>
      </c>
      <c r="D171" s="248" t="s">
        <v>1633</v>
      </c>
      <c r="E171" s="246" t="s">
        <v>2388</v>
      </c>
      <c r="F171" s="44" t="s">
        <v>2450</v>
      </c>
      <c r="G171" s="247" t="s">
        <v>2451</v>
      </c>
      <c r="H171" s="248" t="s">
        <v>2452</v>
      </c>
      <c r="I171" s="248" t="s">
        <v>2392</v>
      </c>
      <c r="J171" s="249" t="str">
        <f t="shared" si="4"/>
        <v>D1_S023_10L-m_R02</v>
      </c>
      <c r="K171" s="43" t="s">
        <v>81</v>
      </c>
      <c r="L171" s="43" t="s">
        <v>1174</v>
      </c>
      <c r="M171" s="43" t="s">
        <v>205</v>
      </c>
      <c r="N171" s="43" t="s">
        <v>1162</v>
      </c>
      <c r="O171" s="43">
        <v>10</v>
      </c>
      <c r="P171" s="43">
        <v>6.9999999999999796</v>
      </c>
      <c r="Q171" s="43" t="s">
        <v>1163</v>
      </c>
      <c r="R171" s="43" t="s">
        <v>1175</v>
      </c>
      <c r="S171" s="250" t="s">
        <v>1091</v>
      </c>
      <c r="T171" s="250" t="s">
        <v>1865</v>
      </c>
      <c r="U171" s="271"/>
      <c r="V171" s="270" t="s">
        <v>2187</v>
      </c>
      <c r="W171" s="252" t="s">
        <v>2110</v>
      </c>
      <c r="X171" s="44" t="s">
        <v>2453</v>
      </c>
      <c r="Y171" s="4" t="s">
        <v>2112</v>
      </c>
      <c r="Z171" s="4" t="s">
        <v>2113</v>
      </c>
      <c r="AA171" s="229" t="s">
        <v>1870</v>
      </c>
      <c r="AB171" s="229">
        <v>1242367</v>
      </c>
      <c r="AC171" s="272">
        <v>43076</v>
      </c>
      <c r="AD171" s="229" t="s">
        <v>1512</v>
      </c>
      <c r="AE171" s="229">
        <v>85.98</v>
      </c>
      <c r="AF171" s="229">
        <v>35.85</v>
      </c>
      <c r="AG171" s="229">
        <v>1242367</v>
      </c>
      <c r="AH171" s="229">
        <v>1.89</v>
      </c>
      <c r="AI171" s="229">
        <v>1.73</v>
      </c>
      <c r="AJ171" s="229">
        <v>75.55</v>
      </c>
      <c r="AK171" s="229">
        <v>68.88</v>
      </c>
      <c r="AL171" s="229">
        <v>56.42</v>
      </c>
      <c r="AM171" s="229"/>
      <c r="AN171" s="229"/>
      <c r="AO171" s="229"/>
      <c r="AP171" s="229"/>
      <c r="AQ171" s="229">
        <v>1224947</v>
      </c>
    </row>
    <row r="172" spans="1:43" ht="15.75" customHeight="1">
      <c r="A172" s="4">
        <v>144</v>
      </c>
      <c r="B172" s="270" t="s">
        <v>216</v>
      </c>
      <c r="C172" s="248" t="s">
        <v>1639</v>
      </c>
      <c r="D172" s="248" t="s">
        <v>1640</v>
      </c>
      <c r="E172" s="246" t="s">
        <v>2388</v>
      </c>
      <c r="F172" s="44" t="s">
        <v>2454</v>
      </c>
      <c r="G172" s="247" t="s">
        <v>2455</v>
      </c>
      <c r="H172" s="248" t="s">
        <v>2456</v>
      </c>
      <c r="I172" s="248" t="s">
        <v>2392</v>
      </c>
      <c r="J172" s="249" t="str">
        <f t="shared" si="4"/>
        <v>D1_S023_10L-m_R03</v>
      </c>
      <c r="K172" s="43" t="s">
        <v>81</v>
      </c>
      <c r="L172" s="43" t="s">
        <v>1174</v>
      </c>
      <c r="M172" s="43" t="s">
        <v>205</v>
      </c>
      <c r="N172" s="43" t="s">
        <v>1162</v>
      </c>
      <c r="O172" s="43">
        <v>10</v>
      </c>
      <c r="P172" s="43">
        <v>5.9999999999999796</v>
      </c>
      <c r="Q172" s="43" t="s">
        <v>1163</v>
      </c>
      <c r="R172" s="43" t="s">
        <v>1175</v>
      </c>
      <c r="S172" s="250" t="s">
        <v>1095</v>
      </c>
      <c r="T172" s="250" t="s">
        <v>1865</v>
      </c>
      <c r="U172" s="271"/>
      <c r="V172" s="270" t="s">
        <v>2192</v>
      </c>
      <c r="W172" s="252" t="s">
        <v>2110</v>
      </c>
      <c r="X172" s="44" t="s">
        <v>2457</v>
      </c>
      <c r="Y172" s="4" t="s">
        <v>2112</v>
      </c>
      <c r="Z172" s="4" t="s">
        <v>2113</v>
      </c>
      <c r="AA172" s="229" t="s">
        <v>1870</v>
      </c>
      <c r="AB172" s="229">
        <v>1116562</v>
      </c>
      <c r="AC172" s="272">
        <v>43076</v>
      </c>
      <c r="AD172" s="229" t="s">
        <v>1512</v>
      </c>
      <c r="AE172" s="229">
        <v>85.61</v>
      </c>
      <c r="AF172" s="229">
        <v>35.76</v>
      </c>
      <c r="AG172" s="229">
        <v>1116562</v>
      </c>
      <c r="AH172" s="229">
        <v>1.89</v>
      </c>
      <c r="AI172" s="229">
        <v>1.55</v>
      </c>
      <c r="AJ172" s="229">
        <v>74.95</v>
      </c>
      <c r="AK172" s="229">
        <v>66.510000000000005</v>
      </c>
      <c r="AL172" s="229">
        <v>54.32</v>
      </c>
      <c r="AM172" s="229"/>
      <c r="AN172" s="229"/>
      <c r="AO172" s="229"/>
      <c r="AP172" s="229"/>
      <c r="AQ172" s="229">
        <v>1098504</v>
      </c>
    </row>
    <row r="173" spans="1:43" ht="15.75" customHeight="1">
      <c r="A173" s="4">
        <v>145</v>
      </c>
      <c r="B173" s="270" t="s">
        <v>371</v>
      </c>
      <c r="C173" s="248" t="s">
        <v>1646</v>
      </c>
      <c r="D173" s="248" t="s">
        <v>1647</v>
      </c>
      <c r="E173" s="246" t="s">
        <v>2388</v>
      </c>
      <c r="F173" s="44" t="s">
        <v>2458</v>
      </c>
      <c r="G173" s="247" t="s">
        <v>2459</v>
      </c>
      <c r="H173" s="248" t="s">
        <v>2460</v>
      </c>
      <c r="I173" s="248" t="s">
        <v>2392</v>
      </c>
      <c r="J173" s="249" t="str">
        <f t="shared" si="4"/>
        <v>D1_S023_496L-m_R00</v>
      </c>
      <c r="K173" s="43" t="s">
        <v>81</v>
      </c>
      <c r="L173" s="43" t="s">
        <v>1174</v>
      </c>
      <c r="M173" s="43" t="s">
        <v>274</v>
      </c>
      <c r="N173" s="43" t="s">
        <v>1247</v>
      </c>
      <c r="O173" s="43">
        <v>496</v>
      </c>
      <c r="P173" s="43">
        <v>445</v>
      </c>
      <c r="Q173" s="43" t="s">
        <v>1163</v>
      </c>
      <c r="R173" s="43" t="s">
        <v>1208</v>
      </c>
      <c r="S173" s="250" t="s">
        <v>1209</v>
      </c>
      <c r="T173" s="255" t="s">
        <v>1865</v>
      </c>
      <c r="U173" s="271"/>
      <c r="V173" s="270" t="s">
        <v>2197</v>
      </c>
      <c r="W173" s="252" t="s">
        <v>2110</v>
      </c>
      <c r="X173" s="44" t="s">
        <v>2461</v>
      </c>
      <c r="Y173" s="229" t="s">
        <v>2112</v>
      </c>
      <c r="Z173" s="229" t="s">
        <v>2113</v>
      </c>
      <c r="AA173" s="229" t="s">
        <v>1870</v>
      </c>
      <c r="AB173" s="229">
        <v>1152857</v>
      </c>
      <c r="AC173" s="272">
        <v>43076</v>
      </c>
      <c r="AD173" s="229" t="s">
        <v>1512</v>
      </c>
      <c r="AE173" s="229">
        <v>85.13</v>
      </c>
      <c r="AF173" s="229">
        <v>35.64</v>
      </c>
      <c r="AG173" s="229">
        <v>1152857</v>
      </c>
      <c r="AH173" s="229">
        <v>1.89</v>
      </c>
      <c r="AI173" s="229">
        <v>1.6</v>
      </c>
      <c r="AJ173" s="229">
        <v>75.180000000000007</v>
      </c>
      <c r="AK173" s="229">
        <v>67.33</v>
      </c>
      <c r="AL173" s="229">
        <v>55.71</v>
      </c>
      <c r="AM173" s="229"/>
      <c r="AN173" s="229"/>
      <c r="AO173" s="229"/>
      <c r="AP173" s="229"/>
      <c r="AQ173" s="229">
        <v>1134944</v>
      </c>
    </row>
    <row r="174" spans="1:43" ht="15.75" customHeight="1">
      <c r="A174" s="4">
        <v>146</v>
      </c>
      <c r="B174" s="270" t="s">
        <v>303</v>
      </c>
      <c r="C174" s="248" t="s">
        <v>1654</v>
      </c>
      <c r="D174" s="248" t="s">
        <v>1655</v>
      </c>
      <c r="E174" s="246" t="s">
        <v>2388</v>
      </c>
      <c r="F174" s="44" t="s">
        <v>2462</v>
      </c>
      <c r="G174" s="247" t="s">
        <v>2463</v>
      </c>
      <c r="H174" s="248" t="s">
        <v>2464</v>
      </c>
      <c r="I174" s="248" t="s">
        <v>2392</v>
      </c>
      <c r="J174" s="249" t="str">
        <f t="shared" si="4"/>
        <v>D1_S023_60L-m_R01</v>
      </c>
      <c r="K174" s="43" t="s">
        <v>81</v>
      </c>
      <c r="L174" s="43" t="s">
        <v>1174</v>
      </c>
      <c r="M174" s="43" t="s">
        <v>274</v>
      </c>
      <c r="N174" s="43" t="s">
        <v>1196</v>
      </c>
      <c r="O174" s="43">
        <v>60</v>
      </c>
      <c r="P174" s="43">
        <v>225</v>
      </c>
      <c r="Q174" s="43" t="s">
        <v>1163</v>
      </c>
      <c r="R174" s="43" t="s">
        <v>1197</v>
      </c>
      <c r="S174" s="250" t="s">
        <v>1085</v>
      </c>
      <c r="T174" s="255" t="s">
        <v>1865</v>
      </c>
      <c r="U174" s="271"/>
      <c r="V174" s="270" t="s">
        <v>2202</v>
      </c>
      <c r="W174" s="252" t="s">
        <v>2110</v>
      </c>
      <c r="X174" s="44" t="s">
        <v>2465</v>
      </c>
      <c r="Y174" s="229" t="s">
        <v>2112</v>
      </c>
      <c r="Z174" s="229" t="s">
        <v>2113</v>
      </c>
      <c r="AA174" s="229" t="s">
        <v>1870</v>
      </c>
      <c r="AB174" s="229">
        <v>1299674</v>
      </c>
      <c r="AC174" s="272">
        <v>43076</v>
      </c>
      <c r="AD174" s="229" t="s">
        <v>1512</v>
      </c>
      <c r="AE174" s="229">
        <v>85.47</v>
      </c>
      <c r="AF174" s="229">
        <v>35.729999999999997</v>
      </c>
      <c r="AG174" s="229">
        <v>1299674</v>
      </c>
      <c r="AH174" s="229">
        <v>1.89</v>
      </c>
      <c r="AI174" s="229">
        <v>1.81</v>
      </c>
      <c r="AJ174" s="229">
        <v>74.31</v>
      </c>
      <c r="AK174" s="229">
        <v>67.13</v>
      </c>
      <c r="AL174" s="229">
        <v>54.2</v>
      </c>
      <c r="AM174" s="229"/>
      <c r="AN174" s="229"/>
      <c r="AO174" s="229"/>
      <c r="AP174" s="229"/>
      <c r="AQ174" s="229">
        <v>1277855</v>
      </c>
    </row>
    <row r="175" spans="1:43" ht="15.75" customHeight="1">
      <c r="A175" s="4">
        <v>147</v>
      </c>
      <c r="B175" s="270" t="s">
        <v>315</v>
      </c>
      <c r="C175" s="248" t="s">
        <v>1661</v>
      </c>
      <c r="D175" s="248" t="s">
        <v>1662</v>
      </c>
      <c r="E175" s="246" t="s">
        <v>2388</v>
      </c>
      <c r="F175" s="44" t="s">
        <v>2466</v>
      </c>
      <c r="G175" s="247" t="s">
        <v>2467</v>
      </c>
      <c r="H175" s="248" t="s">
        <v>2468</v>
      </c>
      <c r="I175" s="248" t="s">
        <v>2392</v>
      </c>
      <c r="J175" s="249" t="str">
        <f t="shared" si="4"/>
        <v>D1_S023_60L-m_R03</v>
      </c>
      <c r="K175" s="43" t="s">
        <v>81</v>
      </c>
      <c r="L175" s="43" t="s">
        <v>1174</v>
      </c>
      <c r="M175" s="43" t="s">
        <v>274</v>
      </c>
      <c r="N175" s="43" t="s">
        <v>1196</v>
      </c>
      <c r="O175" s="43">
        <v>60</v>
      </c>
      <c r="P175" s="43">
        <v>167</v>
      </c>
      <c r="Q175" s="43" t="s">
        <v>1163</v>
      </c>
      <c r="R175" s="43" t="s">
        <v>1197</v>
      </c>
      <c r="S175" s="250" t="s">
        <v>1095</v>
      </c>
      <c r="T175" s="255" t="s">
        <v>1865</v>
      </c>
      <c r="U175" s="271"/>
      <c r="V175" s="270" t="s">
        <v>2207</v>
      </c>
      <c r="W175" s="252" t="s">
        <v>2110</v>
      </c>
      <c r="X175" s="44" t="s">
        <v>2469</v>
      </c>
      <c r="Y175" s="229" t="s">
        <v>2112</v>
      </c>
      <c r="Z175" s="229" t="s">
        <v>2113</v>
      </c>
      <c r="AA175" s="229" t="s">
        <v>1870</v>
      </c>
      <c r="AB175" s="229">
        <v>1322528</v>
      </c>
      <c r="AC175" s="272">
        <v>43076</v>
      </c>
      <c r="AD175" s="229" t="s">
        <v>1512</v>
      </c>
      <c r="AE175" s="229">
        <v>85.96</v>
      </c>
      <c r="AF175" s="229">
        <v>35.840000000000003</v>
      </c>
      <c r="AG175" s="229">
        <v>1322528</v>
      </c>
      <c r="AH175" s="229">
        <v>1.89</v>
      </c>
      <c r="AI175" s="229">
        <v>1.84</v>
      </c>
      <c r="AJ175" s="229">
        <v>76.02</v>
      </c>
      <c r="AK175" s="229">
        <v>68.91</v>
      </c>
      <c r="AL175" s="229">
        <v>56.88</v>
      </c>
      <c r="AM175" s="229"/>
      <c r="AN175" s="229"/>
      <c r="AO175" s="229"/>
      <c r="AP175" s="229"/>
      <c r="AQ175" s="229">
        <v>1304067</v>
      </c>
    </row>
    <row r="176" spans="1:43" ht="15.75" customHeight="1">
      <c r="A176" s="4">
        <v>148</v>
      </c>
      <c r="B176" s="270" t="s">
        <v>341</v>
      </c>
      <c r="C176" s="248" t="s">
        <v>1676</v>
      </c>
      <c r="D176" s="248" t="s">
        <v>1677</v>
      </c>
      <c r="E176" s="246" t="s">
        <v>2388</v>
      </c>
      <c r="F176" s="44" t="s">
        <v>2470</v>
      </c>
      <c r="G176" s="247" t="s">
        <v>2471</v>
      </c>
      <c r="H176" s="248" t="s">
        <v>2472</v>
      </c>
      <c r="I176" s="248" t="s">
        <v>2392</v>
      </c>
      <c r="J176" s="249" t="str">
        <f t="shared" si="4"/>
        <v>D1_S20_100L-m_R01</v>
      </c>
      <c r="K176" s="43" t="s">
        <v>81</v>
      </c>
      <c r="L176" s="43" t="s">
        <v>1201</v>
      </c>
      <c r="M176" s="43" t="s">
        <v>259</v>
      </c>
      <c r="N176" s="43" t="s">
        <v>1196</v>
      </c>
      <c r="O176" s="43">
        <v>100</v>
      </c>
      <c r="P176" s="43">
        <v>98</v>
      </c>
      <c r="Q176" s="43" t="s">
        <v>1163</v>
      </c>
      <c r="R176" s="43" t="s">
        <v>1208</v>
      </c>
      <c r="S176" s="250" t="s">
        <v>1085</v>
      </c>
      <c r="T176" s="255" t="s">
        <v>1865</v>
      </c>
      <c r="U176" s="271"/>
      <c r="V176" s="270" t="s">
        <v>2212</v>
      </c>
      <c r="W176" s="252" t="s">
        <v>2110</v>
      </c>
      <c r="X176" s="44" t="s">
        <v>2473</v>
      </c>
      <c r="Y176" s="229" t="s">
        <v>2112</v>
      </c>
      <c r="Z176" s="229" t="s">
        <v>2113</v>
      </c>
      <c r="AA176" s="229" t="s">
        <v>1870</v>
      </c>
      <c r="AB176" s="229">
        <v>1311552</v>
      </c>
      <c r="AC176" s="272">
        <v>43076</v>
      </c>
      <c r="AD176" s="229" t="s">
        <v>1512</v>
      </c>
      <c r="AE176" s="229">
        <v>85.62</v>
      </c>
      <c r="AF176" s="229">
        <v>35.770000000000003</v>
      </c>
      <c r="AG176" s="229">
        <v>1311552</v>
      </c>
      <c r="AH176" s="229">
        <v>1.88</v>
      </c>
      <c r="AI176" s="229">
        <v>1.82</v>
      </c>
      <c r="AJ176" s="229">
        <v>72.930000000000007</v>
      </c>
      <c r="AK176" s="229">
        <v>64.63</v>
      </c>
      <c r="AL176" s="229">
        <v>48.71</v>
      </c>
      <c r="AM176" s="229"/>
      <c r="AN176" s="229"/>
      <c r="AO176" s="229"/>
      <c r="AP176" s="229"/>
      <c r="AQ176" s="229">
        <v>1293031</v>
      </c>
    </row>
    <row r="177" spans="1:43" ht="15.75" customHeight="1">
      <c r="A177" s="4">
        <v>149</v>
      </c>
      <c r="B177" s="270" t="s">
        <v>291</v>
      </c>
      <c r="C177" s="248" t="s">
        <v>1683</v>
      </c>
      <c r="D177" s="248" t="s">
        <v>1684</v>
      </c>
      <c r="E177" s="246" t="s">
        <v>2388</v>
      </c>
      <c r="F177" s="44" t="s">
        <v>2474</v>
      </c>
      <c r="G177" s="247" t="s">
        <v>2475</v>
      </c>
      <c r="H177" s="248" t="s">
        <v>2476</v>
      </c>
      <c r="I177" s="248" t="s">
        <v>2392</v>
      </c>
      <c r="J177" s="249" t="str">
        <f t="shared" si="4"/>
        <v>D1_S20_100L-m_R02</v>
      </c>
      <c r="K177" s="43" t="s">
        <v>81</v>
      </c>
      <c r="L177" s="43" t="s">
        <v>1201</v>
      </c>
      <c r="M177" s="43" t="s">
        <v>259</v>
      </c>
      <c r="N177" s="43" t="s">
        <v>1196</v>
      </c>
      <c r="O177" s="43">
        <v>100</v>
      </c>
      <c r="P177" s="43">
        <v>152</v>
      </c>
      <c r="Q177" s="43" t="s">
        <v>1163</v>
      </c>
      <c r="R177" s="43" t="s">
        <v>1197</v>
      </c>
      <c r="S177" s="250" t="s">
        <v>1091</v>
      </c>
      <c r="T177" s="250" t="s">
        <v>1865</v>
      </c>
      <c r="U177" s="271"/>
      <c r="V177" s="270" t="s">
        <v>2217</v>
      </c>
      <c r="W177" s="252" t="s">
        <v>2110</v>
      </c>
      <c r="X177" s="44" t="s">
        <v>2477</v>
      </c>
      <c r="Y177" s="4" t="s">
        <v>2112</v>
      </c>
      <c r="Z177" s="4" t="s">
        <v>2113</v>
      </c>
      <c r="AA177" s="229" t="s">
        <v>1870</v>
      </c>
      <c r="AB177" s="229">
        <v>1319345</v>
      </c>
      <c r="AC177" s="272">
        <v>43076</v>
      </c>
      <c r="AD177" s="229" t="s">
        <v>1512</v>
      </c>
      <c r="AE177" s="229">
        <v>85.76</v>
      </c>
      <c r="AF177" s="229">
        <v>35.799999999999997</v>
      </c>
      <c r="AG177" s="229">
        <v>1319345</v>
      </c>
      <c r="AH177" s="229">
        <v>1.88</v>
      </c>
      <c r="AI177" s="229">
        <v>1.83</v>
      </c>
      <c r="AJ177" s="229">
        <v>72.36</v>
      </c>
      <c r="AK177" s="229">
        <v>64.12</v>
      </c>
      <c r="AL177" s="229">
        <v>48.48</v>
      </c>
      <c r="AM177" s="229"/>
      <c r="AN177" s="229"/>
      <c r="AO177" s="229"/>
      <c r="AP177" s="229"/>
      <c r="AQ177" s="229">
        <v>1300241</v>
      </c>
    </row>
    <row r="178" spans="1:43" ht="15.75" customHeight="1">
      <c r="A178" s="4">
        <v>150</v>
      </c>
      <c r="B178" s="270" t="s">
        <v>347</v>
      </c>
      <c r="C178" s="248" t="s">
        <v>1690</v>
      </c>
      <c r="D178" s="248" t="s">
        <v>1691</v>
      </c>
      <c r="E178" s="246" t="s">
        <v>2388</v>
      </c>
      <c r="F178" s="44" t="s">
        <v>2478</v>
      </c>
      <c r="G178" s="247" t="s">
        <v>2479</v>
      </c>
      <c r="H178" s="248" t="s">
        <v>2480</v>
      </c>
      <c r="I178" s="248" t="s">
        <v>2392</v>
      </c>
      <c r="J178" s="249" t="str">
        <f t="shared" si="4"/>
        <v>D1_S20_100L-m_R02</v>
      </c>
      <c r="K178" s="43" t="s">
        <v>81</v>
      </c>
      <c r="L178" s="43" t="s">
        <v>1201</v>
      </c>
      <c r="M178" s="43" t="s">
        <v>259</v>
      </c>
      <c r="N178" s="43" t="s">
        <v>1196</v>
      </c>
      <c r="O178" s="43">
        <v>100</v>
      </c>
      <c r="P178" s="43">
        <v>110</v>
      </c>
      <c r="Q178" s="43" t="s">
        <v>1163</v>
      </c>
      <c r="R178" s="43" t="s">
        <v>1208</v>
      </c>
      <c r="S178" s="250" t="s">
        <v>1091</v>
      </c>
      <c r="T178" s="255" t="s">
        <v>1865</v>
      </c>
      <c r="U178" s="271"/>
      <c r="V178" s="270" t="s">
        <v>2222</v>
      </c>
      <c r="W178" s="252" t="s">
        <v>2110</v>
      </c>
      <c r="X178" s="44" t="s">
        <v>2481</v>
      </c>
      <c r="Y178" s="229" t="s">
        <v>2112</v>
      </c>
      <c r="Z178" s="229" t="s">
        <v>2113</v>
      </c>
      <c r="AA178" s="229" t="s">
        <v>1870</v>
      </c>
      <c r="AB178" s="229">
        <v>915879</v>
      </c>
      <c r="AC178" s="272">
        <v>43076</v>
      </c>
      <c r="AD178" s="229" t="s">
        <v>1512</v>
      </c>
      <c r="AE178" s="229">
        <v>85.59</v>
      </c>
      <c r="AF178" s="229">
        <v>35.76</v>
      </c>
      <c r="AG178" s="229">
        <v>915879</v>
      </c>
      <c r="AH178" s="229">
        <v>1.88</v>
      </c>
      <c r="AI178" s="229">
        <v>1.27</v>
      </c>
      <c r="AJ178" s="229">
        <v>72.02</v>
      </c>
      <c r="AK178" s="229">
        <v>63.75</v>
      </c>
      <c r="AL178" s="229">
        <v>48.47</v>
      </c>
      <c r="AM178" s="229"/>
      <c r="AN178" s="229"/>
      <c r="AO178" s="229"/>
      <c r="AP178" s="229"/>
      <c r="AQ178" s="229">
        <v>901388</v>
      </c>
    </row>
    <row r="179" spans="1:43" ht="15.75" customHeight="1">
      <c r="A179" s="4">
        <v>151</v>
      </c>
      <c r="B179" s="270" t="s">
        <v>353</v>
      </c>
      <c r="C179" s="248" t="s">
        <v>1697</v>
      </c>
      <c r="D179" s="248" t="s">
        <v>1698</v>
      </c>
      <c r="E179" s="246" t="s">
        <v>2388</v>
      </c>
      <c r="F179" s="44" t="s">
        <v>2482</v>
      </c>
      <c r="G179" s="247" t="s">
        <v>2483</v>
      </c>
      <c r="H179" s="248" t="s">
        <v>2484</v>
      </c>
      <c r="I179" s="248" t="s">
        <v>2392</v>
      </c>
      <c r="J179" s="249" t="str">
        <f t="shared" si="4"/>
        <v>D1_S20_100L-m_R03</v>
      </c>
      <c r="K179" s="43" t="s">
        <v>81</v>
      </c>
      <c r="L179" s="43" t="s">
        <v>1201</v>
      </c>
      <c r="M179" s="43" t="s">
        <v>259</v>
      </c>
      <c r="N179" s="43" t="s">
        <v>1196</v>
      </c>
      <c r="O179" s="43">
        <v>100</v>
      </c>
      <c r="P179" s="43">
        <v>285</v>
      </c>
      <c r="Q179" s="43" t="s">
        <v>1163</v>
      </c>
      <c r="R179" s="43" t="s">
        <v>1208</v>
      </c>
      <c r="S179" s="250" t="s">
        <v>1095</v>
      </c>
      <c r="T179" s="255" t="s">
        <v>1865</v>
      </c>
      <c r="U179" s="271"/>
      <c r="V179" s="270" t="s">
        <v>2227</v>
      </c>
      <c r="W179" s="252" t="s">
        <v>2110</v>
      </c>
      <c r="X179" s="44" t="s">
        <v>2485</v>
      </c>
      <c r="Y179" s="229" t="s">
        <v>2112</v>
      </c>
      <c r="Z179" s="229" t="s">
        <v>2113</v>
      </c>
      <c r="AA179" s="229" t="s">
        <v>1870</v>
      </c>
      <c r="AB179" s="229">
        <v>1872511</v>
      </c>
      <c r="AC179" s="272">
        <v>43076</v>
      </c>
      <c r="AD179" s="229" t="s">
        <v>1512</v>
      </c>
      <c r="AE179" s="229">
        <v>85.4</v>
      </c>
      <c r="AF179" s="229">
        <v>35.71</v>
      </c>
      <c r="AG179" s="229">
        <v>1872511</v>
      </c>
      <c r="AH179" s="229">
        <v>1.88</v>
      </c>
      <c r="AI179" s="229">
        <v>2.6</v>
      </c>
      <c r="AJ179" s="229">
        <v>73.66</v>
      </c>
      <c r="AK179" s="229">
        <v>66.03</v>
      </c>
      <c r="AL179" s="229">
        <v>51.54</v>
      </c>
      <c r="AM179" s="229"/>
      <c r="AN179" s="229"/>
      <c r="AO179" s="229"/>
      <c r="AP179" s="229"/>
      <c r="AQ179" s="229">
        <v>1843922</v>
      </c>
    </row>
    <row r="180" spans="1:43" ht="15.75" customHeight="1">
      <c r="A180" s="4">
        <v>152</v>
      </c>
      <c r="B180" s="270" t="s">
        <v>353</v>
      </c>
      <c r="C180" s="248" t="s">
        <v>1697</v>
      </c>
      <c r="D180" s="248" t="s">
        <v>1698</v>
      </c>
      <c r="E180" s="246" t="s">
        <v>2388</v>
      </c>
      <c r="F180" s="44" t="s">
        <v>2486</v>
      </c>
      <c r="G180" s="247" t="s">
        <v>2487</v>
      </c>
      <c r="H180" s="248" t="s">
        <v>2488</v>
      </c>
      <c r="I180" s="248" t="s">
        <v>2392</v>
      </c>
      <c r="J180" s="249" t="str">
        <f t="shared" si="4"/>
        <v>D1_S20_100L-m_R03</v>
      </c>
      <c r="K180" s="43" t="s">
        <v>81</v>
      </c>
      <c r="L180" s="43" t="s">
        <v>1201</v>
      </c>
      <c r="M180" s="43" t="s">
        <v>259</v>
      </c>
      <c r="N180" s="43" t="s">
        <v>1196</v>
      </c>
      <c r="O180" s="43">
        <v>100</v>
      </c>
      <c r="P180" s="43">
        <v>285</v>
      </c>
      <c r="Q180" s="43" t="s">
        <v>1163</v>
      </c>
      <c r="R180" s="43" t="s">
        <v>1208</v>
      </c>
      <c r="S180" s="250" t="s">
        <v>1095</v>
      </c>
      <c r="T180" s="255" t="s">
        <v>2232</v>
      </c>
      <c r="U180" s="271"/>
      <c r="V180" s="270" t="s">
        <v>2233</v>
      </c>
      <c r="W180" s="252" t="s">
        <v>2110</v>
      </c>
      <c r="X180" s="44" t="s">
        <v>2489</v>
      </c>
      <c r="Y180" s="229" t="s">
        <v>2112</v>
      </c>
      <c r="Z180" s="229" t="s">
        <v>2113</v>
      </c>
      <c r="AA180" s="229" t="s">
        <v>1870</v>
      </c>
      <c r="AB180" s="229">
        <v>1572497</v>
      </c>
      <c r="AC180" s="272">
        <v>43076</v>
      </c>
      <c r="AD180" s="229" t="s">
        <v>1512</v>
      </c>
      <c r="AE180" s="229">
        <v>85.97</v>
      </c>
      <c r="AF180" s="229">
        <v>35.85</v>
      </c>
      <c r="AG180" s="229">
        <v>1572497</v>
      </c>
      <c r="AH180" s="229">
        <v>1.88</v>
      </c>
      <c r="AI180" s="229">
        <v>2.19</v>
      </c>
      <c r="AJ180" s="229">
        <v>73.44</v>
      </c>
      <c r="AK180" s="229">
        <v>65.91</v>
      </c>
      <c r="AL180" s="229">
        <v>50.67</v>
      </c>
      <c r="AM180" s="229"/>
      <c r="AN180" s="229"/>
      <c r="AO180" s="229"/>
      <c r="AP180" s="229"/>
      <c r="AQ180" s="229">
        <v>1551875</v>
      </c>
    </row>
    <row r="181" spans="1:43" ht="15.75" customHeight="1">
      <c r="A181" s="4">
        <v>153</v>
      </c>
      <c r="B181" s="270" t="s">
        <v>283</v>
      </c>
      <c r="C181" s="248" t="s">
        <v>1704</v>
      </c>
      <c r="D181" s="248" t="s">
        <v>1705</v>
      </c>
      <c r="E181" s="246" t="s">
        <v>2388</v>
      </c>
      <c r="F181" s="44" t="s">
        <v>2490</v>
      </c>
      <c r="G181" s="247" t="s">
        <v>2491</v>
      </c>
      <c r="H181" s="248" t="s">
        <v>2492</v>
      </c>
      <c r="I181" s="248" t="s">
        <v>2392</v>
      </c>
      <c r="J181" s="249" t="str">
        <f t="shared" si="4"/>
        <v>D1_S20_120L-m_R01</v>
      </c>
      <c r="K181" s="43" t="s">
        <v>81</v>
      </c>
      <c r="L181" s="43" t="s">
        <v>1201</v>
      </c>
      <c r="M181" s="43" t="s">
        <v>259</v>
      </c>
      <c r="N181" s="43" t="s">
        <v>1196</v>
      </c>
      <c r="O181" s="43">
        <v>120</v>
      </c>
      <c r="P181" s="43">
        <v>225</v>
      </c>
      <c r="Q181" s="43" t="s">
        <v>1163</v>
      </c>
      <c r="R181" s="43" t="s">
        <v>1197</v>
      </c>
      <c r="S181" s="250" t="s">
        <v>1085</v>
      </c>
      <c r="T181" s="250" t="s">
        <v>1865</v>
      </c>
      <c r="U181" s="271"/>
      <c r="V181" s="270" t="s">
        <v>2238</v>
      </c>
      <c r="W181" s="252" t="s">
        <v>2110</v>
      </c>
      <c r="X181" s="44" t="s">
        <v>2493</v>
      </c>
      <c r="Y181" s="4" t="s">
        <v>2112</v>
      </c>
      <c r="Z181" s="4" t="s">
        <v>2113</v>
      </c>
      <c r="AA181" s="229" t="s">
        <v>1870</v>
      </c>
      <c r="AB181" s="229">
        <v>1808516</v>
      </c>
      <c r="AC181" s="272">
        <v>43076</v>
      </c>
      <c r="AD181" s="229" t="s">
        <v>1512</v>
      </c>
      <c r="AE181" s="229">
        <v>85.36</v>
      </c>
      <c r="AF181" s="229">
        <v>35.700000000000003</v>
      </c>
      <c r="AG181" s="229">
        <v>1808516</v>
      </c>
      <c r="AH181" s="229">
        <v>1.88</v>
      </c>
      <c r="AI181" s="229">
        <v>2.5099999999999998</v>
      </c>
      <c r="AJ181" s="229">
        <v>73.89</v>
      </c>
      <c r="AK181" s="229">
        <v>65.25</v>
      </c>
      <c r="AL181" s="229">
        <v>51.56</v>
      </c>
      <c r="AM181" s="229"/>
      <c r="AN181" s="229"/>
      <c r="AO181" s="229"/>
      <c r="AP181" s="229"/>
      <c r="AQ181" s="229">
        <v>1779065</v>
      </c>
    </row>
    <row r="182" spans="1:43" ht="15.75" customHeight="1">
      <c r="A182" s="4">
        <v>154</v>
      </c>
      <c r="B182" s="270" t="s">
        <v>283</v>
      </c>
      <c r="C182" s="248" t="s">
        <v>1704</v>
      </c>
      <c r="D182" s="248" t="s">
        <v>1705</v>
      </c>
      <c r="E182" s="246" t="s">
        <v>2388</v>
      </c>
      <c r="F182" s="44" t="s">
        <v>2494</v>
      </c>
      <c r="G182" s="247" t="s">
        <v>2495</v>
      </c>
      <c r="H182" s="248" t="s">
        <v>2496</v>
      </c>
      <c r="I182" s="248" t="s">
        <v>2392</v>
      </c>
      <c r="J182" s="249" t="str">
        <f t="shared" si="4"/>
        <v>D1_S20_120L-m_R01</v>
      </c>
      <c r="K182" s="43" t="s">
        <v>81</v>
      </c>
      <c r="L182" s="43" t="s">
        <v>1201</v>
      </c>
      <c r="M182" s="43" t="s">
        <v>259</v>
      </c>
      <c r="N182" s="43" t="s">
        <v>1196</v>
      </c>
      <c r="O182" s="43">
        <v>120</v>
      </c>
      <c r="P182" s="43">
        <v>225</v>
      </c>
      <c r="Q182" s="43" t="s">
        <v>1163</v>
      </c>
      <c r="R182" s="43" t="s">
        <v>1197</v>
      </c>
      <c r="S182" s="250" t="s">
        <v>1085</v>
      </c>
      <c r="T182" s="255" t="s">
        <v>2232</v>
      </c>
      <c r="U182" s="271"/>
      <c r="V182" s="270" t="s">
        <v>2243</v>
      </c>
      <c r="W182" s="252" t="s">
        <v>2110</v>
      </c>
      <c r="X182" s="44" t="s">
        <v>2497</v>
      </c>
      <c r="Y182" s="229" t="s">
        <v>2112</v>
      </c>
      <c r="Z182" s="229" t="s">
        <v>2113</v>
      </c>
      <c r="AA182" s="229" t="s">
        <v>1870</v>
      </c>
      <c r="AB182" s="229">
        <v>1644589</v>
      </c>
      <c r="AC182" s="272">
        <v>43076</v>
      </c>
      <c r="AD182" s="229" t="s">
        <v>1512</v>
      </c>
      <c r="AE182" s="229">
        <v>85.64</v>
      </c>
      <c r="AF182" s="229">
        <v>35.770000000000003</v>
      </c>
      <c r="AG182" s="229">
        <v>1644589</v>
      </c>
      <c r="AH182" s="229">
        <v>1.88</v>
      </c>
      <c r="AI182" s="229">
        <v>2.29</v>
      </c>
      <c r="AJ182" s="229">
        <v>72.91</v>
      </c>
      <c r="AK182" s="229">
        <v>63.69</v>
      </c>
      <c r="AL182" s="229">
        <v>49</v>
      </c>
      <c r="AM182" s="229"/>
      <c r="AN182" s="229"/>
      <c r="AO182" s="229"/>
      <c r="AP182" s="229"/>
      <c r="AQ182" s="229">
        <v>1621314</v>
      </c>
    </row>
    <row r="183" spans="1:43" ht="15.75" customHeight="1">
      <c r="A183" s="4">
        <v>155</v>
      </c>
      <c r="B183" s="270" t="s">
        <v>256</v>
      </c>
      <c r="C183" s="248" t="s">
        <v>1711</v>
      </c>
      <c r="D183" s="248" t="s">
        <v>1712</v>
      </c>
      <c r="E183" s="246" t="s">
        <v>2388</v>
      </c>
      <c r="F183" s="44" t="s">
        <v>2498</v>
      </c>
      <c r="G183" s="247" t="s">
        <v>2499</v>
      </c>
      <c r="H183" s="248" t="s">
        <v>2500</v>
      </c>
      <c r="I183" s="248" t="s">
        <v>2392</v>
      </c>
      <c r="J183" s="249" t="str">
        <f t="shared" si="4"/>
        <v>D1_S20_30L-m_R123</v>
      </c>
      <c r="K183" s="43" t="s">
        <v>81</v>
      </c>
      <c r="L183" s="43" t="s">
        <v>1201</v>
      </c>
      <c r="M183" s="43" t="s">
        <v>259</v>
      </c>
      <c r="N183" s="43" t="s">
        <v>1196</v>
      </c>
      <c r="O183" s="43">
        <v>30</v>
      </c>
      <c r="P183" s="43">
        <v>91</v>
      </c>
      <c r="Q183" s="43" t="s">
        <v>1163</v>
      </c>
      <c r="R183" s="43" t="s">
        <v>1197</v>
      </c>
      <c r="S183" s="250" t="s">
        <v>1716</v>
      </c>
      <c r="T183" s="250" t="s">
        <v>1865</v>
      </c>
      <c r="U183" s="271"/>
      <c r="V183" s="270" t="s">
        <v>2249</v>
      </c>
      <c r="W183" s="252" t="s">
        <v>2110</v>
      </c>
      <c r="X183" s="44" t="s">
        <v>2501</v>
      </c>
      <c r="Y183" s="4" t="s">
        <v>2112</v>
      </c>
      <c r="Z183" s="4" t="s">
        <v>2113</v>
      </c>
      <c r="AA183" s="229" t="s">
        <v>1870</v>
      </c>
      <c r="AB183" s="229">
        <v>1274374</v>
      </c>
      <c r="AC183" s="272">
        <v>43076</v>
      </c>
      <c r="AD183" s="229" t="s">
        <v>1512</v>
      </c>
      <c r="AE183" s="229">
        <v>85.31</v>
      </c>
      <c r="AF183" s="229">
        <v>35.69</v>
      </c>
      <c r="AG183" s="229">
        <v>1274374</v>
      </c>
      <c r="AH183" s="229">
        <v>1.88</v>
      </c>
      <c r="AI183" s="229">
        <v>1.77</v>
      </c>
      <c r="AJ183" s="229">
        <v>73.37</v>
      </c>
      <c r="AK183" s="229">
        <v>64.569999999999993</v>
      </c>
      <c r="AL183" s="229">
        <v>50.57</v>
      </c>
      <c r="AM183" s="229"/>
      <c r="AN183" s="229"/>
      <c r="AO183" s="229"/>
      <c r="AP183" s="229"/>
      <c r="AQ183" s="229">
        <v>1255201</v>
      </c>
    </row>
    <row r="184" spans="1:43" ht="15.75" customHeight="1">
      <c r="A184" s="4">
        <v>156</v>
      </c>
      <c r="B184" s="270" t="s">
        <v>256</v>
      </c>
      <c r="C184" s="248" t="s">
        <v>1711</v>
      </c>
      <c r="D184" s="248" t="s">
        <v>1712</v>
      </c>
      <c r="E184" s="246" t="s">
        <v>2388</v>
      </c>
      <c r="F184" s="44" t="s">
        <v>2502</v>
      </c>
      <c r="G184" s="247" t="s">
        <v>2503</v>
      </c>
      <c r="H184" s="248" t="s">
        <v>2504</v>
      </c>
      <c r="I184" s="248" t="s">
        <v>2392</v>
      </c>
      <c r="J184" s="249" t="str">
        <f t="shared" si="4"/>
        <v>D1_S20_30L-m_R123</v>
      </c>
      <c r="K184" s="43" t="s">
        <v>81</v>
      </c>
      <c r="L184" s="43" t="s">
        <v>1201</v>
      </c>
      <c r="M184" s="43" t="s">
        <v>259</v>
      </c>
      <c r="N184" s="43" t="s">
        <v>1196</v>
      </c>
      <c r="O184" s="43">
        <v>30</v>
      </c>
      <c r="P184" s="43">
        <v>91</v>
      </c>
      <c r="Q184" s="43" t="s">
        <v>1163</v>
      </c>
      <c r="R184" s="43" t="s">
        <v>1197</v>
      </c>
      <c r="S184" s="250" t="s">
        <v>1716</v>
      </c>
      <c r="T184" s="255" t="s">
        <v>2232</v>
      </c>
      <c r="U184" s="271"/>
      <c r="V184" s="270" t="s">
        <v>2254</v>
      </c>
      <c r="W184" s="252" t="s">
        <v>2110</v>
      </c>
      <c r="X184" s="44" t="s">
        <v>2505</v>
      </c>
      <c r="Y184" s="229" t="s">
        <v>2112</v>
      </c>
      <c r="Z184" s="229" t="s">
        <v>2113</v>
      </c>
      <c r="AA184" s="229" t="s">
        <v>1870</v>
      </c>
      <c r="AB184" s="229">
        <v>1144648</v>
      </c>
      <c r="AC184" s="272">
        <v>43076</v>
      </c>
      <c r="AD184" s="229" t="s">
        <v>1512</v>
      </c>
      <c r="AE184" s="229">
        <v>84.84</v>
      </c>
      <c r="AF184" s="229">
        <v>35.58</v>
      </c>
      <c r="AG184" s="229">
        <v>1144648</v>
      </c>
      <c r="AH184" s="229">
        <v>1.88</v>
      </c>
      <c r="AI184" s="229">
        <v>1.59</v>
      </c>
      <c r="AJ184" s="229">
        <v>72</v>
      </c>
      <c r="AK184" s="229">
        <v>62.37</v>
      </c>
      <c r="AL184" s="229">
        <v>47.24</v>
      </c>
      <c r="AM184" s="229"/>
      <c r="AN184" s="229"/>
      <c r="AO184" s="229"/>
      <c r="AP184" s="229"/>
      <c r="AQ184" s="229">
        <v>1125833</v>
      </c>
    </row>
    <row r="185" spans="1:43" ht="15.75" customHeight="1">
      <c r="A185" s="4">
        <v>157</v>
      </c>
      <c r="B185" s="270" t="s">
        <v>336</v>
      </c>
      <c r="C185" s="248" t="s">
        <v>1719</v>
      </c>
      <c r="D185" s="248" t="s">
        <v>1720</v>
      </c>
      <c r="E185" s="246" t="s">
        <v>2388</v>
      </c>
      <c r="F185" s="44" t="s">
        <v>2506</v>
      </c>
      <c r="G185" s="247" t="s">
        <v>2507</v>
      </c>
      <c r="H185" s="248" t="s">
        <v>2508</v>
      </c>
      <c r="I185" s="248" t="s">
        <v>2392</v>
      </c>
      <c r="J185" s="249" t="str">
        <f t="shared" si="4"/>
        <v>D1_S20_496L-m_R00</v>
      </c>
      <c r="K185" s="43" t="s">
        <v>81</v>
      </c>
      <c r="L185" s="43" t="s">
        <v>1201</v>
      </c>
      <c r="M185" s="43" t="s">
        <v>259</v>
      </c>
      <c r="N185" s="43" t="s">
        <v>1247</v>
      </c>
      <c r="O185" s="43">
        <v>496</v>
      </c>
      <c r="P185" s="43">
        <v>445</v>
      </c>
      <c r="Q185" s="43" t="s">
        <v>1163</v>
      </c>
      <c r="R185" s="43" t="s">
        <v>1208</v>
      </c>
      <c r="S185" s="250" t="s">
        <v>1209</v>
      </c>
      <c r="T185" s="255" t="s">
        <v>1865</v>
      </c>
      <c r="U185" s="271"/>
      <c r="V185" s="270" t="s">
        <v>2259</v>
      </c>
      <c r="W185" s="252" t="s">
        <v>2110</v>
      </c>
      <c r="X185" s="44" t="s">
        <v>2509</v>
      </c>
      <c r="Y185" s="229" t="s">
        <v>2112</v>
      </c>
      <c r="Z185" s="229" t="s">
        <v>2113</v>
      </c>
      <c r="AA185" s="229" t="s">
        <v>1870</v>
      </c>
      <c r="AB185" s="229">
        <v>1499084</v>
      </c>
      <c r="AC185" s="272">
        <v>43076</v>
      </c>
      <c r="AD185" s="229" t="s">
        <v>1512</v>
      </c>
      <c r="AE185" s="229">
        <v>86.03</v>
      </c>
      <c r="AF185" s="229">
        <v>35.86</v>
      </c>
      <c r="AG185" s="229">
        <v>1499084</v>
      </c>
      <c r="AH185" s="229">
        <v>1.88</v>
      </c>
      <c r="AI185" s="229">
        <v>2.08</v>
      </c>
      <c r="AJ185" s="229">
        <v>73.39</v>
      </c>
      <c r="AK185" s="229">
        <v>65.569999999999993</v>
      </c>
      <c r="AL185" s="229">
        <v>50.38</v>
      </c>
      <c r="AM185" s="229"/>
      <c r="AN185" s="229"/>
      <c r="AO185" s="229"/>
      <c r="AP185" s="229"/>
      <c r="AQ185" s="229">
        <v>1478624</v>
      </c>
    </row>
    <row r="186" spans="1:43" ht="15.75" customHeight="1">
      <c r="A186" s="4">
        <v>158</v>
      </c>
      <c r="B186" s="270" t="s">
        <v>336</v>
      </c>
      <c r="C186" s="248" t="s">
        <v>1719</v>
      </c>
      <c r="D186" s="248" t="s">
        <v>1720</v>
      </c>
      <c r="E186" s="246" t="s">
        <v>2388</v>
      </c>
      <c r="F186" s="44" t="s">
        <v>2510</v>
      </c>
      <c r="G186" s="247" t="s">
        <v>2511</v>
      </c>
      <c r="H186" s="248" t="s">
        <v>2512</v>
      </c>
      <c r="I186" s="248" t="s">
        <v>2392</v>
      </c>
      <c r="J186" s="249" t="str">
        <f t="shared" si="4"/>
        <v>D1_S20_496L-m_R00</v>
      </c>
      <c r="K186" s="43" t="s">
        <v>81</v>
      </c>
      <c r="L186" s="43" t="s">
        <v>1201</v>
      </c>
      <c r="M186" s="43" t="s">
        <v>259</v>
      </c>
      <c r="N186" s="43" t="s">
        <v>1247</v>
      </c>
      <c r="O186" s="43">
        <v>496</v>
      </c>
      <c r="P186" s="43">
        <v>445</v>
      </c>
      <c r="Q186" s="43" t="s">
        <v>1163</v>
      </c>
      <c r="R186" s="43" t="s">
        <v>1208</v>
      </c>
      <c r="S186" s="250" t="s">
        <v>1209</v>
      </c>
      <c r="T186" s="255" t="s">
        <v>2232</v>
      </c>
      <c r="U186" s="271"/>
      <c r="V186" s="270" t="s">
        <v>2264</v>
      </c>
      <c r="W186" s="252" t="s">
        <v>2110</v>
      </c>
      <c r="X186" s="44" t="s">
        <v>2513</v>
      </c>
      <c r="Y186" s="229" t="s">
        <v>2112</v>
      </c>
      <c r="Z186" s="229" t="s">
        <v>2113</v>
      </c>
      <c r="AA186" s="229" t="s">
        <v>1870</v>
      </c>
      <c r="AB186" s="229">
        <v>1225579</v>
      </c>
      <c r="AC186" s="272">
        <v>43076</v>
      </c>
      <c r="AD186" s="229" t="s">
        <v>1512</v>
      </c>
      <c r="AE186" s="229">
        <v>85.5</v>
      </c>
      <c r="AF186" s="229">
        <v>35.74</v>
      </c>
      <c r="AG186" s="229">
        <v>1225579</v>
      </c>
      <c r="AH186" s="229">
        <v>1.88</v>
      </c>
      <c r="AI186" s="229">
        <v>1.7</v>
      </c>
      <c r="AJ186" s="229">
        <v>71.760000000000005</v>
      </c>
      <c r="AK186" s="229">
        <v>63.37</v>
      </c>
      <c r="AL186" s="229">
        <v>46.68</v>
      </c>
      <c r="AM186" s="229"/>
      <c r="AN186" s="229"/>
      <c r="AO186" s="229"/>
      <c r="AP186" s="229"/>
      <c r="AQ186" s="229">
        <v>1208073</v>
      </c>
    </row>
    <row r="187" spans="1:43" ht="15.75" customHeight="1">
      <c r="A187" s="4">
        <v>159</v>
      </c>
      <c r="B187" s="270" t="s">
        <v>297</v>
      </c>
      <c r="C187" s="248" t="s">
        <v>1726</v>
      </c>
      <c r="D187" s="248" t="s">
        <v>1727</v>
      </c>
      <c r="E187" s="246" t="s">
        <v>2388</v>
      </c>
      <c r="F187" s="44" t="s">
        <v>2514</v>
      </c>
      <c r="G187" s="247" t="s">
        <v>2515</v>
      </c>
      <c r="H187" s="248" t="s">
        <v>2516</v>
      </c>
      <c r="I187" s="248" t="s">
        <v>2392</v>
      </c>
      <c r="J187" s="249" t="str">
        <f t="shared" si="4"/>
        <v>D1_S20_60L-m_R03</v>
      </c>
      <c r="K187" s="43" t="s">
        <v>81</v>
      </c>
      <c r="L187" s="43" t="s">
        <v>1201</v>
      </c>
      <c r="M187" s="43" t="s">
        <v>259</v>
      </c>
      <c r="N187" s="43" t="s">
        <v>1196</v>
      </c>
      <c r="O187" s="43">
        <v>60</v>
      </c>
      <c r="P187" s="43">
        <v>167</v>
      </c>
      <c r="Q187" s="43" t="s">
        <v>1163</v>
      </c>
      <c r="R187" s="43" t="s">
        <v>1197</v>
      </c>
      <c r="S187" s="250" t="s">
        <v>1095</v>
      </c>
      <c r="T187" s="255" t="s">
        <v>1865</v>
      </c>
      <c r="U187" s="271"/>
      <c r="V187" s="270" t="s">
        <v>2269</v>
      </c>
      <c r="W187" s="252" t="s">
        <v>2110</v>
      </c>
      <c r="X187" s="44" t="s">
        <v>2517</v>
      </c>
      <c r="Y187" s="229" t="s">
        <v>2112</v>
      </c>
      <c r="Z187" s="229" t="s">
        <v>2113</v>
      </c>
      <c r="AA187" s="229" t="s">
        <v>1870</v>
      </c>
      <c r="AB187" s="229">
        <v>779739</v>
      </c>
      <c r="AC187" s="272">
        <v>43076</v>
      </c>
      <c r="AD187" s="229" t="s">
        <v>1512</v>
      </c>
      <c r="AE187" s="229">
        <v>84.84</v>
      </c>
      <c r="AF187" s="229">
        <v>35.58</v>
      </c>
      <c r="AG187" s="229">
        <v>779739</v>
      </c>
      <c r="AH187" s="229">
        <v>1.88</v>
      </c>
      <c r="AI187" s="229">
        <v>1.08</v>
      </c>
      <c r="AJ187" s="229">
        <v>71.91</v>
      </c>
      <c r="AK187" s="229">
        <v>63.24</v>
      </c>
      <c r="AL187" s="229">
        <v>48.54</v>
      </c>
      <c r="AM187" s="229"/>
      <c r="AN187" s="229"/>
      <c r="AO187" s="229"/>
      <c r="AP187" s="229"/>
      <c r="AQ187" s="229">
        <v>764019</v>
      </c>
    </row>
    <row r="188" spans="1:43" ht="15.75" customHeight="1">
      <c r="A188" s="4">
        <v>160</v>
      </c>
      <c r="B188" s="270" t="s">
        <v>406</v>
      </c>
      <c r="C188" s="248" t="s">
        <v>1739</v>
      </c>
      <c r="D188" s="248" t="s">
        <v>1740</v>
      </c>
      <c r="E188" s="246" t="s">
        <v>2388</v>
      </c>
      <c r="F188" s="44" t="s">
        <v>2518</v>
      </c>
      <c r="G188" s="247" t="s">
        <v>2519</v>
      </c>
      <c r="H188" s="248" t="s">
        <v>2520</v>
      </c>
      <c r="I188" s="248" t="s">
        <v>2392</v>
      </c>
      <c r="J188" s="249" t="str">
        <f t="shared" si="4"/>
        <v>D1_S320_100L-m_R01</v>
      </c>
      <c r="K188" s="43" t="s">
        <v>81</v>
      </c>
      <c r="L188" s="43" t="s">
        <v>1185</v>
      </c>
      <c r="M188" s="43" t="s">
        <v>280</v>
      </c>
      <c r="N188" s="43" t="s">
        <v>1291</v>
      </c>
      <c r="O188" s="43">
        <v>100</v>
      </c>
      <c r="P188" s="43">
        <v>98</v>
      </c>
      <c r="Q188" s="43" t="s">
        <v>1163</v>
      </c>
      <c r="R188" s="43" t="s">
        <v>1208</v>
      </c>
      <c r="S188" s="250" t="s">
        <v>1085</v>
      </c>
      <c r="T188" s="255" t="s">
        <v>1865</v>
      </c>
      <c r="U188" s="271"/>
      <c r="V188" s="270" t="s">
        <v>2274</v>
      </c>
      <c r="W188" s="252" t="s">
        <v>2110</v>
      </c>
      <c r="X188" s="44" t="s">
        <v>2521</v>
      </c>
      <c r="Y188" s="229" t="s">
        <v>2112</v>
      </c>
      <c r="Z188" s="229" t="s">
        <v>2113</v>
      </c>
      <c r="AA188" s="229" t="s">
        <v>1870</v>
      </c>
      <c r="AB188" s="229">
        <v>712774</v>
      </c>
      <c r="AC188" s="272">
        <v>43076</v>
      </c>
      <c r="AD188" s="229" t="s">
        <v>1512</v>
      </c>
      <c r="AE188" s="229">
        <v>85.71</v>
      </c>
      <c r="AF188" s="229">
        <v>35.79</v>
      </c>
      <c r="AG188" s="229">
        <v>712774</v>
      </c>
      <c r="AH188" s="229">
        <v>1.89</v>
      </c>
      <c r="AI188" s="229">
        <v>0.99</v>
      </c>
      <c r="AJ188" s="229">
        <v>72.03</v>
      </c>
      <c r="AK188" s="229">
        <v>64.86</v>
      </c>
      <c r="AL188" s="229">
        <v>50.62</v>
      </c>
      <c r="AM188" s="229"/>
      <c r="AN188" s="229"/>
      <c r="AO188" s="229"/>
      <c r="AP188" s="229"/>
      <c r="AQ188" s="229">
        <v>703335</v>
      </c>
    </row>
    <row r="189" spans="1:43" ht="15.75" customHeight="1">
      <c r="A189" s="4">
        <v>161</v>
      </c>
      <c r="B189" s="270" t="s">
        <v>326</v>
      </c>
      <c r="C189" s="248" t="s">
        <v>1746</v>
      </c>
      <c r="D189" s="248" t="s">
        <v>1747</v>
      </c>
      <c r="E189" s="246" t="s">
        <v>2388</v>
      </c>
      <c r="F189" s="44" t="s">
        <v>2522</v>
      </c>
      <c r="G189" s="247" t="s">
        <v>2523</v>
      </c>
      <c r="H189" s="248" t="s">
        <v>2524</v>
      </c>
      <c r="I189" s="248" t="s">
        <v>2392</v>
      </c>
      <c r="J189" s="249" t="str">
        <f t="shared" si="4"/>
        <v>D1_S320_100L-m_R02</v>
      </c>
      <c r="K189" s="43" t="s">
        <v>81</v>
      </c>
      <c r="L189" s="43" t="s">
        <v>1185</v>
      </c>
      <c r="M189" s="43" t="s">
        <v>280</v>
      </c>
      <c r="N189" s="43" t="s">
        <v>1196</v>
      </c>
      <c r="O189" s="43">
        <v>100</v>
      </c>
      <c r="P189" s="43">
        <v>152</v>
      </c>
      <c r="Q189" s="43" t="s">
        <v>1163</v>
      </c>
      <c r="R189" s="43" t="s">
        <v>1197</v>
      </c>
      <c r="S189" s="250" t="s">
        <v>1091</v>
      </c>
      <c r="T189" s="255" t="s">
        <v>1865</v>
      </c>
      <c r="U189" s="271"/>
      <c r="V189" s="270" t="s">
        <v>2279</v>
      </c>
      <c r="W189" s="252" t="s">
        <v>2110</v>
      </c>
      <c r="X189" s="44" t="s">
        <v>2525</v>
      </c>
      <c r="Y189" s="229" t="s">
        <v>2112</v>
      </c>
      <c r="Z189" s="229" t="s">
        <v>2113</v>
      </c>
      <c r="AA189" s="229" t="s">
        <v>1870</v>
      </c>
      <c r="AB189" s="229">
        <v>980521</v>
      </c>
      <c r="AC189" s="272">
        <v>43076</v>
      </c>
      <c r="AD189" s="229" t="s">
        <v>1512</v>
      </c>
      <c r="AE189" s="229">
        <v>85.49</v>
      </c>
      <c r="AF189" s="229">
        <v>35.729999999999997</v>
      </c>
      <c r="AG189" s="229">
        <v>980521</v>
      </c>
      <c r="AH189" s="229">
        <v>1.89</v>
      </c>
      <c r="AI189" s="229">
        <v>1.36</v>
      </c>
      <c r="AJ189" s="229">
        <v>72.94</v>
      </c>
      <c r="AK189" s="229">
        <v>64.67</v>
      </c>
      <c r="AL189" s="229">
        <v>50.1</v>
      </c>
      <c r="AM189" s="229"/>
      <c r="AN189" s="229"/>
      <c r="AO189" s="229"/>
      <c r="AP189" s="229"/>
      <c r="AQ189" s="229">
        <v>965429</v>
      </c>
    </row>
    <row r="190" spans="1:43" ht="15.75" customHeight="1">
      <c r="A190" s="4">
        <v>162</v>
      </c>
      <c r="B190" s="270" t="s">
        <v>420</v>
      </c>
      <c r="C190" s="248" t="s">
        <v>1753</v>
      </c>
      <c r="D190" s="248" t="s">
        <v>1754</v>
      </c>
      <c r="E190" s="246" t="s">
        <v>2388</v>
      </c>
      <c r="F190" s="44" t="s">
        <v>2526</v>
      </c>
      <c r="G190" s="247" t="s">
        <v>2527</v>
      </c>
      <c r="H190" s="248" t="s">
        <v>2528</v>
      </c>
      <c r="I190" s="248" t="s">
        <v>2392</v>
      </c>
      <c r="J190" s="249" t="str">
        <f t="shared" si="4"/>
        <v>D1_S320_100L-m_R02</v>
      </c>
      <c r="K190" s="43" t="s">
        <v>81</v>
      </c>
      <c r="L190" s="43" t="s">
        <v>1185</v>
      </c>
      <c r="M190" s="43" t="s">
        <v>280</v>
      </c>
      <c r="N190" s="43" t="s">
        <v>1196</v>
      </c>
      <c r="O190" s="43">
        <v>100</v>
      </c>
      <c r="P190" s="43">
        <v>110</v>
      </c>
      <c r="Q190" s="43" t="s">
        <v>1163</v>
      </c>
      <c r="R190" s="43" t="s">
        <v>1208</v>
      </c>
      <c r="S190" s="250" t="s">
        <v>1091</v>
      </c>
      <c r="T190" s="255" t="s">
        <v>1865</v>
      </c>
      <c r="U190" s="271"/>
      <c r="V190" s="270" t="s">
        <v>2284</v>
      </c>
      <c r="W190" s="252" t="s">
        <v>2110</v>
      </c>
      <c r="X190" s="44" t="s">
        <v>2529</v>
      </c>
      <c r="Y190" s="229" t="s">
        <v>2112</v>
      </c>
      <c r="Z190" s="229" t="s">
        <v>2113</v>
      </c>
      <c r="AA190" s="229" t="s">
        <v>1870</v>
      </c>
      <c r="AB190" s="229">
        <v>1200793</v>
      </c>
      <c r="AC190" s="272">
        <v>43076</v>
      </c>
      <c r="AD190" s="229" t="s">
        <v>1512</v>
      </c>
      <c r="AE190" s="229">
        <v>84.78</v>
      </c>
      <c r="AF190" s="229">
        <v>35.57</v>
      </c>
      <c r="AG190" s="229">
        <v>1200793</v>
      </c>
      <c r="AH190" s="229">
        <v>1.89</v>
      </c>
      <c r="AI190" s="229">
        <v>1.67</v>
      </c>
      <c r="AJ190" s="229">
        <v>72.790000000000006</v>
      </c>
      <c r="AK190" s="229">
        <v>64.180000000000007</v>
      </c>
      <c r="AL190" s="229">
        <v>49.6</v>
      </c>
      <c r="AM190" s="229"/>
      <c r="AN190" s="229"/>
      <c r="AO190" s="229"/>
      <c r="AP190" s="229"/>
      <c r="AQ190" s="229">
        <v>1182678</v>
      </c>
    </row>
    <row r="191" spans="1:43" ht="15.75" customHeight="1">
      <c r="A191" s="4">
        <v>163</v>
      </c>
      <c r="B191" s="270" t="s">
        <v>425</v>
      </c>
      <c r="C191" s="248" t="s">
        <v>1760</v>
      </c>
      <c r="D191" s="248" t="s">
        <v>1761</v>
      </c>
      <c r="E191" s="246" t="s">
        <v>2388</v>
      </c>
      <c r="F191" s="44" t="s">
        <v>2530</v>
      </c>
      <c r="G191" s="247" t="s">
        <v>2531</v>
      </c>
      <c r="H191" s="248" t="s">
        <v>2532</v>
      </c>
      <c r="I191" s="248" t="s">
        <v>2392</v>
      </c>
      <c r="J191" s="249" t="str">
        <f t="shared" si="4"/>
        <v>D1_S320_100L-m_R03</v>
      </c>
      <c r="K191" s="43" t="s">
        <v>81</v>
      </c>
      <c r="L191" s="43" t="s">
        <v>1185</v>
      </c>
      <c r="M191" s="43" t="s">
        <v>280</v>
      </c>
      <c r="N191" s="43" t="s">
        <v>1196</v>
      </c>
      <c r="O191" s="43">
        <v>100</v>
      </c>
      <c r="P191" s="43">
        <v>285</v>
      </c>
      <c r="Q191" s="43" t="s">
        <v>1163</v>
      </c>
      <c r="R191" s="43" t="s">
        <v>1208</v>
      </c>
      <c r="S191" s="250" t="s">
        <v>1095</v>
      </c>
      <c r="T191" s="255" t="s">
        <v>1865</v>
      </c>
      <c r="U191" s="271"/>
      <c r="V191" s="270" t="s">
        <v>2289</v>
      </c>
      <c r="W191" s="252" t="s">
        <v>2110</v>
      </c>
      <c r="X191" s="44" t="s">
        <v>2533</v>
      </c>
      <c r="Y191" s="229" t="s">
        <v>2112</v>
      </c>
      <c r="Z191" s="229" t="s">
        <v>2113</v>
      </c>
      <c r="AA191" s="229" t="s">
        <v>1870</v>
      </c>
      <c r="AB191" s="229">
        <v>1299212</v>
      </c>
      <c r="AC191" s="272">
        <v>43076</v>
      </c>
      <c r="AD191" s="229" t="s">
        <v>1512</v>
      </c>
      <c r="AE191" s="229">
        <v>85.52</v>
      </c>
      <c r="AF191" s="229">
        <v>35.74</v>
      </c>
      <c r="AG191" s="229">
        <v>1299212</v>
      </c>
      <c r="AH191" s="229">
        <v>1.89</v>
      </c>
      <c r="AI191" s="229">
        <v>1.81</v>
      </c>
      <c r="AJ191" s="229">
        <v>73.63</v>
      </c>
      <c r="AK191" s="229">
        <v>66.17</v>
      </c>
      <c r="AL191" s="229">
        <v>52.49</v>
      </c>
      <c r="AM191" s="229"/>
      <c r="AN191" s="229"/>
      <c r="AO191" s="229"/>
      <c r="AP191" s="229"/>
      <c r="AQ191" s="229">
        <v>1280645</v>
      </c>
    </row>
    <row r="192" spans="1:43" ht="15.75" customHeight="1">
      <c r="A192" s="4">
        <v>164</v>
      </c>
      <c r="B192" s="270" t="s">
        <v>223</v>
      </c>
      <c r="C192" s="248" t="s">
        <v>1767</v>
      </c>
      <c r="D192" s="248" t="s">
        <v>1768</v>
      </c>
      <c r="E192" s="246" t="s">
        <v>2388</v>
      </c>
      <c r="F192" s="44" t="s">
        <v>2534</v>
      </c>
      <c r="G192" s="247" t="s">
        <v>2535</v>
      </c>
      <c r="H192" s="248" t="s">
        <v>2536</v>
      </c>
      <c r="I192" s="248" t="s">
        <v>2392</v>
      </c>
      <c r="J192" s="249" t="str">
        <f t="shared" si="4"/>
        <v>D1_S320_10L-m_R01</v>
      </c>
      <c r="K192" s="43" t="s">
        <v>81</v>
      </c>
      <c r="L192" s="43" t="s">
        <v>1185</v>
      </c>
      <c r="M192" s="43" t="s">
        <v>1772</v>
      </c>
      <c r="N192" s="43" t="s">
        <v>1162</v>
      </c>
      <c r="O192" s="43">
        <v>10</v>
      </c>
      <c r="P192" s="43">
        <v>4.9999999999999796</v>
      </c>
      <c r="Q192" s="43" t="s">
        <v>1163</v>
      </c>
      <c r="R192" s="43" t="s">
        <v>1175</v>
      </c>
      <c r="S192" s="250" t="s">
        <v>1085</v>
      </c>
      <c r="T192" s="250" t="s">
        <v>1865</v>
      </c>
      <c r="U192" s="271"/>
      <c r="V192" s="270" t="s">
        <v>2294</v>
      </c>
      <c r="W192" s="252" t="s">
        <v>2110</v>
      </c>
      <c r="X192" s="44" t="s">
        <v>2537</v>
      </c>
      <c r="Y192" s="4" t="s">
        <v>2112</v>
      </c>
      <c r="Z192" s="4" t="s">
        <v>2113</v>
      </c>
      <c r="AA192" s="229" t="s">
        <v>1870</v>
      </c>
      <c r="AB192" s="229">
        <v>1144647</v>
      </c>
      <c r="AC192" s="272">
        <v>43076</v>
      </c>
      <c r="AD192" s="229" t="s">
        <v>1512</v>
      </c>
      <c r="AE192" s="229">
        <v>85.89</v>
      </c>
      <c r="AF192" s="229">
        <v>35.840000000000003</v>
      </c>
      <c r="AG192" s="229">
        <v>1144647</v>
      </c>
      <c r="AH192" s="229">
        <v>1.89</v>
      </c>
      <c r="AI192" s="229">
        <v>1.59</v>
      </c>
      <c r="AJ192" s="229">
        <v>72.55</v>
      </c>
      <c r="AK192" s="229">
        <v>65.040000000000006</v>
      </c>
      <c r="AL192" s="229">
        <v>49.84</v>
      </c>
      <c r="AM192" s="229"/>
      <c r="AN192" s="229"/>
      <c r="AO192" s="229"/>
      <c r="AP192" s="229"/>
      <c r="AQ192" s="229">
        <v>1128826</v>
      </c>
    </row>
    <row r="193" spans="1:43" ht="15.75" customHeight="1">
      <c r="A193" s="4">
        <v>165</v>
      </c>
      <c r="B193" s="270" t="s">
        <v>231</v>
      </c>
      <c r="C193" s="248" t="s">
        <v>1775</v>
      </c>
      <c r="D193" s="248" t="s">
        <v>1776</v>
      </c>
      <c r="E193" s="246" t="s">
        <v>2388</v>
      </c>
      <c r="F193" s="44" t="s">
        <v>2538</v>
      </c>
      <c r="G193" s="247" t="s">
        <v>2539</v>
      </c>
      <c r="H193" s="248" t="s">
        <v>2540</v>
      </c>
      <c r="I193" s="248" t="s">
        <v>2392</v>
      </c>
      <c r="J193" s="249" t="str">
        <f t="shared" si="4"/>
        <v>D1_S320_10L-m_R02</v>
      </c>
      <c r="K193" s="43" t="s">
        <v>81</v>
      </c>
      <c r="L193" s="43" t="s">
        <v>1185</v>
      </c>
      <c r="M193" s="43" t="s">
        <v>1772</v>
      </c>
      <c r="N193" s="43" t="s">
        <v>1162</v>
      </c>
      <c r="O193" s="43">
        <v>10</v>
      </c>
      <c r="P193" s="43">
        <v>6.9999999999999796</v>
      </c>
      <c r="Q193" s="43" t="s">
        <v>1163</v>
      </c>
      <c r="R193" s="43" t="s">
        <v>1175</v>
      </c>
      <c r="S193" s="250" t="s">
        <v>1091</v>
      </c>
      <c r="T193" s="250" t="s">
        <v>1865</v>
      </c>
      <c r="U193" s="271"/>
      <c r="V193" s="270" t="s">
        <v>2299</v>
      </c>
      <c r="W193" s="252" t="s">
        <v>2110</v>
      </c>
      <c r="X193" s="44" t="s">
        <v>2541</v>
      </c>
      <c r="Y193" s="4" t="s">
        <v>2112</v>
      </c>
      <c r="Z193" s="4" t="s">
        <v>2113</v>
      </c>
      <c r="AA193" s="229" t="s">
        <v>1870</v>
      </c>
      <c r="AB193" s="229">
        <v>1121173</v>
      </c>
      <c r="AC193" s="272">
        <v>43076</v>
      </c>
      <c r="AD193" s="229" t="s">
        <v>1512</v>
      </c>
      <c r="AE193" s="229">
        <v>84.31</v>
      </c>
      <c r="AF193" s="229">
        <v>35.46</v>
      </c>
      <c r="AG193" s="229">
        <v>1121173</v>
      </c>
      <c r="AH193" s="229">
        <v>1.89</v>
      </c>
      <c r="AI193" s="229">
        <v>1.56</v>
      </c>
      <c r="AJ193" s="229">
        <v>70.86</v>
      </c>
      <c r="AK193" s="229">
        <v>62.32</v>
      </c>
      <c r="AL193" s="229">
        <v>46.97</v>
      </c>
      <c r="AM193" s="229"/>
      <c r="AN193" s="229"/>
      <c r="AO193" s="229"/>
      <c r="AP193" s="229"/>
      <c r="AQ193" s="229">
        <v>1080166</v>
      </c>
    </row>
    <row r="194" spans="1:43" ht="15.75" customHeight="1">
      <c r="A194" s="4">
        <v>166</v>
      </c>
      <c r="B194" s="270" t="s">
        <v>236</v>
      </c>
      <c r="C194" s="248" t="s">
        <v>1782</v>
      </c>
      <c r="D194" s="248" t="s">
        <v>1783</v>
      </c>
      <c r="E194" s="246" t="s">
        <v>2388</v>
      </c>
      <c r="F194" s="44" t="s">
        <v>2542</v>
      </c>
      <c r="G194" s="247" t="s">
        <v>2543</v>
      </c>
      <c r="H194" s="248" t="s">
        <v>2544</v>
      </c>
      <c r="I194" s="248" t="s">
        <v>2392</v>
      </c>
      <c r="J194" s="249" t="str">
        <f t="shared" si="4"/>
        <v>D1_S320_10L-m_R03</v>
      </c>
      <c r="K194" s="43" t="s">
        <v>81</v>
      </c>
      <c r="L194" s="43" t="s">
        <v>1185</v>
      </c>
      <c r="M194" s="43" t="s">
        <v>1772</v>
      </c>
      <c r="N194" s="43" t="s">
        <v>1162</v>
      </c>
      <c r="O194" s="43">
        <v>10</v>
      </c>
      <c r="P194" s="43">
        <v>5.9999999999999796</v>
      </c>
      <c r="Q194" s="43" t="s">
        <v>1163</v>
      </c>
      <c r="R194" s="43" t="s">
        <v>1175</v>
      </c>
      <c r="S194" s="250" t="s">
        <v>1095</v>
      </c>
      <c r="T194" s="250" t="s">
        <v>1865</v>
      </c>
      <c r="U194" s="271"/>
      <c r="V194" s="270" t="s">
        <v>2304</v>
      </c>
      <c r="W194" s="252" t="s">
        <v>2110</v>
      </c>
      <c r="X194" s="44" t="s">
        <v>2545</v>
      </c>
      <c r="Y194" s="4" t="s">
        <v>2112</v>
      </c>
      <c r="Z194" s="4" t="s">
        <v>2113</v>
      </c>
      <c r="AA194" s="229" t="s">
        <v>1870</v>
      </c>
      <c r="AB194" s="229">
        <v>1009737</v>
      </c>
      <c r="AC194" s="272">
        <v>43076</v>
      </c>
      <c r="AD194" s="229" t="s">
        <v>1512</v>
      </c>
      <c r="AE194" s="229">
        <v>85.21</v>
      </c>
      <c r="AF194" s="229">
        <v>35.67</v>
      </c>
      <c r="AG194" s="229">
        <v>1009737</v>
      </c>
      <c r="AH194" s="229">
        <v>1.89</v>
      </c>
      <c r="AI194" s="229">
        <v>1.4</v>
      </c>
      <c r="AJ194" s="229">
        <v>72.72</v>
      </c>
      <c r="AK194" s="229">
        <v>63.93</v>
      </c>
      <c r="AL194" s="229">
        <v>50.88</v>
      </c>
      <c r="AM194" s="229"/>
      <c r="AN194" s="229"/>
      <c r="AO194" s="229"/>
      <c r="AP194" s="229"/>
      <c r="AQ194" s="229">
        <v>994953</v>
      </c>
    </row>
    <row r="195" spans="1:43" ht="15.75" customHeight="1">
      <c r="A195" s="4">
        <v>167</v>
      </c>
      <c r="B195" s="270" t="s">
        <v>402</v>
      </c>
      <c r="C195" s="248" t="s">
        <v>1789</v>
      </c>
      <c r="D195" s="248" t="s">
        <v>1790</v>
      </c>
      <c r="E195" s="246" t="s">
        <v>2388</v>
      </c>
      <c r="F195" s="44" t="s">
        <v>2546</v>
      </c>
      <c r="G195" s="247" t="s">
        <v>2547</v>
      </c>
      <c r="H195" s="248" t="s">
        <v>2548</v>
      </c>
      <c r="I195" s="248" t="s">
        <v>2392</v>
      </c>
      <c r="J195" s="249" t="str">
        <f t="shared" si="4"/>
        <v>D1_S320_496L-m_R00</v>
      </c>
      <c r="K195" s="43" t="s">
        <v>81</v>
      </c>
      <c r="L195" s="43" t="s">
        <v>1185</v>
      </c>
      <c r="M195" s="43" t="s">
        <v>280</v>
      </c>
      <c r="N195" s="43" t="s">
        <v>1247</v>
      </c>
      <c r="O195" s="43">
        <v>496</v>
      </c>
      <c r="P195" s="43">
        <v>445</v>
      </c>
      <c r="Q195" s="43" t="s">
        <v>1163</v>
      </c>
      <c r="R195" s="43" t="s">
        <v>1208</v>
      </c>
      <c r="S195" s="250" t="s">
        <v>1209</v>
      </c>
      <c r="T195" s="255" t="s">
        <v>1865</v>
      </c>
      <c r="U195" s="271"/>
      <c r="V195" s="270" t="s">
        <v>2309</v>
      </c>
      <c r="W195" s="252" t="s">
        <v>2110</v>
      </c>
      <c r="X195" s="44" t="s">
        <v>2549</v>
      </c>
      <c r="Y195" s="229" t="s">
        <v>2112</v>
      </c>
      <c r="Z195" s="229" t="s">
        <v>2113</v>
      </c>
      <c r="AA195" s="229" t="s">
        <v>1870</v>
      </c>
      <c r="AB195" s="229">
        <v>1130809</v>
      </c>
      <c r="AC195" s="272">
        <v>43076</v>
      </c>
      <c r="AD195" s="229" t="s">
        <v>1512</v>
      </c>
      <c r="AE195" s="229">
        <v>85.28</v>
      </c>
      <c r="AF195" s="229">
        <v>35.68</v>
      </c>
      <c r="AG195" s="229">
        <v>1130809</v>
      </c>
      <c r="AH195" s="229">
        <v>1.89</v>
      </c>
      <c r="AI195" s="229">
        <v>1.57</v>
      </c>
      <c r="AJ195" s="229">
        <v>73.319999999999993</v>
      </c>
      <c r="AK195" s="229">
        <v>65.22</v>
      </c>
      <c r="AL195" s="229">
        <v>51.46</v>
      </c>
      <c r="AM195" s="229"/>
      <c r="AN195" s="229"/>
      <c r="AO195" s="229"/>
      <c r="AP195" s="229"/>
      <c r="AQ195" s="229">
        <v>1114532</v>
      </c>
    </row>
    <row r="196" spans="1:43" ht="15.75" customHeight="1">
      <c r="A196" s="4">
        <v>168</v>
      </c>
      <c r="B196" s="270" t="s">
        <v>321</v>
      </c>
      <c r="C196" s="248" t="s">
        <v>1796</v>
      </c>
      <c r="D196" s="248" t="s">
        <v>1797</v>
      </c>
      <c r="E196" s="246" t="s">
        <v>2388</v>
      </c>
      <c r="F196" s="44" t="s">
        <v>2550</v>
      </c>
      <c r="G196" s="247" t="s">
        <v>2551</v>
      </c>
      <c r="H196" s="248" t="s">
        <v>2552</v>
      </c>
      <c r="I196" s="248" t="s">
        <v>2392</v>
      </c>
      <c r="J196" s="249" t="str">
        <f t="shared" si="4"/>
        <v>D1_S320_60L-m_R01</v>
      </c>
      <c r="K196" s="43" t="s">
        <v>81</v>
      </c>
      <c r="L196" s="43" t="s">
        <v>1185</v>
      </c>
      <c r="M196" s="43" t="s">
        <v>280</v>
      </c>
      <c r="N196" s="43" t="s">
        <v>1196</v>
      </c>
      <c r="O196" s="43">
        <v>60</v>
      </c>
      <c r="P196" s="43">
        <v>225</v>
      </c>
      <c r="Q196" s="43" t="s">
        <v>1163</v>
      </c>
      <c r="R196" s="43" t="s">
        <v>1197</v>
      </c>
      <c r="S196" s="250" t="s">
        <v>1085</v>
      </c>
      <c r="T196" s="255" t="s">
        <v>1865</v>
      </c>
      <c r="U196" s="271"/>
      <c r="V196" s="270" t="s">
        <v>2314</v>
      </c>
      <c r="W196" s="252" t="s">
        <v>2110</v>
      </c>
      <c r="X196" s="44" t="s">
        <v>2553</v>
      </c>
      <c r="Y196" s="229" t="s">
        <v>2112</v>
      </c>
      <c r="Z196" s="229" t="s">
        <v>2113</v>
      </c>
      <c r="AA196" s="229" t="s">
        <v>1870</v>
      </c>
      <c r="AB196" s="229">
        <v>857577</v>
      </c>
      <c r="AC196" s="272">
        <v>43076</v>
      </c>
      <c r="AD196" s="229" t="s">
        <v>1512</v>
      </c>
      <c r="AE196" s="229">
        <v>85.33</v>
      </c>
      <c r="AF196" s="229">
        <v>35.700000000000003</v>
      </c>
      <c r="AG196" s="229">
        <v>857577</v>
      </c>
      <c r="AH196" s="229">
        <v>1.89</v>
      </c>
      <c r="AI196" s="229">
        <v>1.19</v>
      </c>
      <c r="AJ196" s="229">
        <v>72.23</v>
      </c>
      <c r="AK196" s="229">
        <v>64.400000000000006</v>
      </c>
      <c r="AL196" s="229">
        <v>49.77</v>
      </c>
      <c r="AM196" s="229"/>
      <c r="AN196" s="229"/>
      <c r="AO196" s="229"/>
      <c r="AP196" s="229"/>
      <c r="AQ196" s="229">
        <v>844292</v>
      </c>
    </row>
    <row r="197" spans="1:43" ht="15.75" customHeight="1">
      <c r="A197" s="4">
        <v>169</v>
      </c>
      <c r="B197" s="270" t="s">
        <v>331</v>
      </c>
      <c r="C197" s="248" t="s">
        <v>1803</v>
      </c>
      <c r="D197" s="248" t="s">
        <v>1804</v>
      </c>
      <c r="E197" s="246" t="s">
        <v>2388</v>
      </c>
      <c r="F197" s="44" t="s">
        <v>2554</v>
      </c>
      <c r="G197" s="247" t="s">
        <v>2555</v>
      </c>
      <c r="H197" s="248" t="s">
        <v>2556</v>
      </c>
      <c r="I197" s="248" t="s">
        <v>2392</v>
      </c>
      <c r="J197" s="249" t="str">
        <f t="shared" si="4"/>
        <v>D1_S320_60L-m_R03</v>
      </c>
      <c r="K197" s="43" t="s">
        <v>81</v>
      </c>
      <c r="L197" s="43" t="s">
        <v>1185</v>
      </c>
      <c r="M197" s="43" t="s">
        <v>280</v>
      </c>
      <c r="N197" s="43" t="s">
        <v>1196</v>
      </c>
      <c r="O197" s="43">
        <v>60</v>
      </c>
      <c r="P197" s="43">
        <v>167</v>
      </c>
      <c r="Q197" s="43" t="s">
        <v>1163</v>
      </c>
      <c r="R197" s="43" t="s">
        <v>1197</v>
      </c>
      <c r="S197" s="250" t="s">
        <v>1095</v>
      </c>
      <c r="T197" s="255" t="s">
        <v>1865</v>
      </c>
      <c r="U197" s="271"/>
      <c r="V197" s="270" t="s">
        <v>2319</v>
      </c>
      <c r="W197" s="252" t="s">
        <v>2110</v>
      </c>
      <c r="X197" s="44" t="s">
        <v>2557</v>
      </c>
      <c r="Y197" s="229" t="s">
        <v>2112</v>
      </c>
      <c r="Z197" s="229" t="s">
        <v>2113</v>
      </c>
      <c r="AA197" s="229" t="s">
        <v>1870</v>
      </c>
      <c r="AB197" s="229">
        <v>966920</v>
      </c>
      <c r="AC197" s="272">
        <v>43076</v>
      </c>
      <c r="AD197" s="229" t="s">
        <v>1512</v>
      </c>
      <c r="AE197" s="229">
        <v>86.4</v>
      </c>
      <c r="AF197" s="229">
        <v>35.950000000000003</v>
      </c>
      <c r="AG197" s="229">
        <v>966920</v>
      </c>
      <c r="AH197" s="229">
        <v>1.89</v>
      </c>
      <c r="AI197" s="229">
        <v>1.34</v>
      </c>
      <c r="AJ197" s="229">
        <v>73.150000000000006</v>
      </c>
      <c r="AK197" s="229">
        <v>66.790000000000006</v>
      </c>
      <c r="AL197" s="229">
        <v>51.81</v>
      </c>
      <c r="AM197" s="229"/>
      <c r="AN197" s="229"/>
      <c r="AO197" s="229"/>
      <c r="AP197" s="229"/>
      <c r="AQ197" s="229">
        <v>954458</v>
      </c>
    </row>
    <row r="198" spans="1:43" ht="15.75" hidden="1" customHeight="1">
      <c r="A198" s="4" t="s">
        <v>1816</v>
      </c>
      <c r="B198" s="273" t="s">
        <v>523</v>
      </c>
      <c r="C198" s="259" t="s">
        <v>1817</v>
      </c>
      <c r="D198" s="259" t="s">
        <v>1818</v>
      </c>
      <c r="E198" s="256" t="s">
        <v>2388</v>
      </c>
      <c r="F198" s="257" t="s">
        <v>2558</v>
      </c>
      <c r="G198" s="258" t="s">
        <v>2559</v>
      </c>
      <c r="H198" s="259" t="s">
        <v>2560</v>
      </c>
      <c r="I198" s="259" t="s">
        <v>2392</v>
      </c>
      <c r="J198" s="260" t="str">
        <f t="shared" si="4"/>
        <v>D2_S023_1000L-m_R00</v>
      </c>
      <c r="K198" s="261" t="s">
        <v>443</v>
      </c>
      <c r="L198" s="261" t="s">
        <v>1174</v>
      </c>
      <c r="M198" s="261" t="s">
        <v>274</v>
      </c>
      <c r="N198" s="261" t="s">
        <v>1310</v>
      </c>
      <c r="O198" s="261">
        <v>1000</v>
      </c>
      <c r="P198" s="261">
        <v>116</v>
      </c>
      <c r="Q198" s="261" t="s">
        <v>1163</v>
      </c>
      <c r="R198" s="261" t="s">
        <v>1208</v>
      </c>
      <c r="S198" s="262" t="s">
        <v>1209</v>
      </c>
      <c r="T198" s="274" t="s">
        <v>1865</v>
      </c>
      <c r="U198" s="275"/>
      <c r="V198" s="273" t="s">
        <v>2324</v>
      </c>
      <c r="W198" s="265" t="s">
        <v>2110</v>
      </c>
      <c r="X198" s="257" t="s">
        <v>2561</v>
      </c>
      <c r="Y198" s="266" t="s">
        <v>2112</v>
      </c>
      <c r="Z198" s="266" t="s">
        <v>2113</v>
      </c>
      <c r="AA198" s="266" t="s">
        <v>1870</v>
      </c>
      <c r="AB198" s="266">
        <v>1510522</v>
      </c>
      <c r="AC198" s="276">
        <v>43076</v>
      </c>
      <c r="AD198" s="266" t="s">
        <v>1512</v>
      </c>
      <c r="AE198" s="266">
        <v>84.57</v>
      </c>
      <c r="AF198" s="266">
        <v>35.520000000000003</v>
      </c>
      <c r="AG198" s="266">
        <v>1510522</v>
      </c>
      <c r="AH198" s="266">
        <v>1.89</v>
      </c>
      <c r="AI198" s="266">
        <v>2.1</v>
      </c>
      <c r="AJ198" s="266">
        <v>75.37</v>
      </c>
      <c r="AK198" s="266">
        <v>67.86</v>
      </c>
      <c r="AL198" s="266">
        <v>55.39</v>
      </c>
      <c r="AM198" s="266"/>
      <c r="AN198" s="266"/>
      <c r="AO198" s="266"/>
      <c r="AP198" s="266"/>
      <c r="AQ198" s="266">
        <v>1456229</v>
      </c>
    </row>
    <row r="199" spans="1:43" ht="15.75" hidden="1" customHeight="1">
      <c r="A199" s="4" t="s">
        <v>1816</v>
      </c>
      <c r="B199" s="273" t="s">
        <v>598</v>
      </c>
      <c r="C199" s="259" t="s">
        <v>1825</v>
      </c>
      <c r="D199" s="259" t="s">
        <v>1826</v>
      </c>
      <c r="E199" s="256" t="s">
        <v>2388</v>
      </c>
      <c r="F199" s="257" t="s">
        <v>2562</v>
      </c>
      <c r="G199" s="258" t="s">
        <v>2563</v>
      </c>
      <c r="H199" s="259" t="s">
        <v>2564</v>
      </c>
      <c r="I199" s="259" t="s">
        <v>2392</v>
      </c>
      <c r="J199" s="260" t="str">
        <f t="shared" si="4"/>
        <v>D2_S023_100L-m_R11</v>
      </c>
      <c r="K199" s="261" t="s">
        <v>443</v>
      </c>
      <c r="L199" s="261" t="s">
        <v>1174</v>
      </c>
      <c r="M199" s="261" t="s">
        <v>274</v>
      </c>
      <c r="N199" s="261" t="s">
        <v>1196</v>
      </c>
      <c r="O199" s="261">
        <v>100</v>
      </c>
      <c r="P199" s="261">
        <v>153</v>
      </c>
      <c r="Q199" s="261" t="s">
        <v>1163</v>
      </c>
      <c r="R199" s="261" t="s">
        <v>1208</v>
      </c>
      <c r="S199" s="262" t="s">
        <v>1350</v>
      </c>
      <c r="T199" s="274" t="s">
        <v>1865</v>
      </c>
      <c r="U199" s="275"/>
      <c r="V199" s="273" t="s">
        <v>2329</v>
      </c>
      <c r="W199" s="265" t="s">
        <v>2110</v>
      </c>
      <c r="X199" s="257" t="s">
        <v>2565</v>
      </c>
      <c r="Y199" s="266" t="s">
        <v>2112</v>
      </c>
      <c r="Z199" s="266" t="s">
        <v>2113</v>
      </c>
      <c r="AA199" s="266" t="s">
        <v>1870</v>
      </c>
      <c r="AB199" s="266">
        <v>1276866</v>
      </c>
      <c r="AC199" s="276">
        <v>43076</v>
      </c>
      <c r="AD199" s="266" t="s">
        <v>1512</v>
      </c>
      <c r="AE199" s="266">
        <v>85.71</v>
      </c>
      <c r="AF199" s="266">
        <v>35.78</v>
      </c>
      <c r="AG199" s="266">
        <v>1276866</v>
      </c>
      <c r="AH199" s="266">
        <v>1.89</v>
      </c>
      <c r="AI199" s="266">
        <v>1.78</v>
      </c>
      <c r="AJ199" s="266">
        <v>76.19</v>
      </c>
      <c r="AK199" s="266">
        <v>69.34</v>
      </c>
      <c r="AL199" s="266">
        <v>57.57</v>
      </c>
      <c r="AM199" s="266"/>
      <c r="AN199" s="266"/>
      <c r="AO199" s="266"/>
      <c r="AP199" s="266"/>
      <c r="AQ199" s="266">
        <v>1257507</v>
      </c>
    </row>
    <row r="200" spans="1:43" ht="15.75" hidden="1" customHeight="1">
      <c r="A200" s="4" t="s">
        <v>1816</v>
      </c>
      <c r="B200" s="273" t="s">
        <v>440</v>
      </c>
      <c r="C200" s="259" t="s">
        <v>1832</v>
      </c>
      <c r="D200" s="259" t="s">
        <v>1833</v>
      </c>
      <c r="E200" s="256" t="s">
        <v>2388</v>
      </c>
      <c r="F200" s="257" t="s">
        <v>2566</v>
      </c>
      <c r="G200" s="258" t="s">
        <v>2567</v>
      </c>
      <c r="H200" s="259" t="s">
        <v>2568</v>
      </c>
      <c r="I200" s="259" t="s">
        <v>2392</v>
      </c>
      <c r="J200" s="260" t="str">
        <f t="shared" si="4"/>
        <v>D2_S20_1000L-m_R00</v>
      </c>
      <c r="K200" s="261" t="s">
        <v>443</v>
      </c>
      <c r="L200" s="261" t="s">
        <v>1201</v>
      </c>
      <c r="M200" s="261" t="s">
        <v>259</v>
      </c>
      <c r="N200" s="261" t="s">
        <v>1310</v>
      </c>
      <c r="O200" s="261">
        <v>1000</v>
      </c>
      <c r="P200" s="261">
        <v>90.999999999999901</v>
      </c>
      <c r="Q200" s="261" t="s">
        <v>1163</v>
      </c>
      <c r="R200" s="261" t="s">
        <v>1208</v>
      </c>
      <c r="S200" s="262" t="s">
        <v>1209</v>
      </c>
      <c r="T200" s="274" t="s">
        <v>1865</v>
      </c>
      <c r="U200" s="275"/>
      <c r="V200" s="273" t="s">
        <v>2334</v>
      </c>
      <c r="W200" s="265" t="s">
        <v>2110</v>
      </c>
      <c r="X200" s="257" t="s">
        <v>2569</v>
      </c>
      <c r="Y200" s="266" t="s">
        <v>2112</v>
      </c>
      <c r="Z200" s="266" t="s">
        <v>2113</v>
      </c>
      <c r="AA200" s="266" t="s">
        <v>1870</v>
      </c>
      <c r="AB200" s="266">
        <v>1109450</v>
      </c>
      <c r="AC200" s="276">
        <v>43076</v>
      </c>
      <c r="AD200" s="266" t="s">
        <v>1512</v>
      </c>
      <c r="AE200" s="266">
        <v>85.69</v>
      </c>
      <c r="AF200" s="266">
        <v>35.78</v>
      </c>
      <c r="AG200" s="266">
        <v>1109450</v>
      </c>
      <c r="AH200" s="266">
        <v>1.88</v>
      </c>
      <c r="AI200" s="266">
        <v>1.54</v>
      </c>
      <c r="AJ200" s="266">
        <v>73.48</v>
      </c>
      <c r="AK200" s="266">
        <v>65.39</v>
      </c>
      <c r="AL200" s="266">
        <v>51.37</v>
      </c>
      <c r="AM200" s="266"/>
      <c r="AN200" s="266"/>
      <c r="AO200" s="266"/>
      <c r="AP200" s="266"/>
      <c r="AQ200" s="266">
        <v>1093749</v>
      </c>
    </row>
    <row r="201" spans="1:43" ht="15.75" hidden="1" customHeight="1">
      <c r="A201" s="4" t="s">
        <v>1816</v>
      </c>
      <c r="B201" s="273" t="s">
        <v>440</v>
      </c>
      <c r="C201" s="259" t="s">
        <v>1832</v>
      </c>
      <c r="D201" s="259" t="s">
        <v>1833</v>
      </c>
      <c r="E201" s="256" t="s">
        <v>2388</v>
      </c>
      <c r="F201" s="257" t="s">
        <v>2570</v>
      </c>
      <c r="G201" s="258" t="s">
        <v>2571</v>
      </c>
      <c r="H201" s="259" t="s">
        <v>2572</v>
      </c>
      <c r="I201" s="259" t="s">
        <v>2392</v>
      </c>
      <c r="J201" s="260" t="str">
        <f t="shared" si="4"/>
        <v>D2_S20_1000L-m_R00</v>
      </c>
      <c r="K201" s="261" t="s">
        <v>443</v>
      </c>
      <c r="L201" s="261" t="s">
        <v>1201</v>
      </c>
      <c r="M201" s="261" t="s">
        <v>259</v>
      </c>
      <c r="N201" s="261" t="s">
        <v>1310</v>
      </c>
      <c r="O201" s="261">
        <v>1000</v>
      </c>
      <c r="P201" s="261">
        <v>90.999999999999901</v>
      </c>
      <c r="Q201" s="261" t="s">
        <v>1163</v>
      </c>
      <c r="R201" s="261" t="s">
        <v>1208</v>
      </c>
      <c r="S201" s="262" t="s">
        <v>1209</v>
      </c>
      <c r="T201" s="274" t="s">
        <v>2232</v>
      </c>
      <c r="U201" s="275"/>
      <c r="V201" s="273" t="s">
        <v>2339</v>
      </c>
      <c r="W201" s="265" t="s">
        <v>2110</v>
      </c>
      <c r="X201" s="257" t="s">
        <v>2573</v>
      </c>
      <c r="Y201" s="266" t="s">
        <v>2112</v>
      </c>
      <c r="Z201" s="266" t="s">
        <v>2113</v>
      </c>
      <c r="AA201" s="266" t="s">
        <v>1870</v>
      </c>
      <c r="AB201" s="266">
        <v>1067413</v>
      </c>
      <c r="AC201" s="276">
        <v>43076</v>
      </c>
      <c r="AD201" s="266" t="s">
        <v>1512</v>
      </c>
      <c r="AE201" s="266">
        <v>85.45</v>
      </c>
      <c r="AF201" s="266">
        <v>35.72</v>
      </c>
      <c r="AG201" s="266">
        <v>1067413</v>
      </c>
      <c r="AH201" s="266">
        <v>1.88</v>
      </c>
      <c r="AI201" s="266">
        <v>1.48</v>
      </c>
      <c r="AJ201" s="266">
        <v>72.42</v>
      </c>
      <c r="AK201" s="266">
        <v>63.85</v>
      </c>
      <c r="AL201" s="266">
        <v>48.3</v>
      </c>
      <c r="AM201" s="266"/>
      <c r="AN201" s="266"/>
      <c r="AO201" s="266"/>
      <c r="AP201" s="266"/>
      <c r="AQ201" s="266">
        <v>1051802</v>
      </c>
    </row>
    <row r="202" spans="1:43" ht="15.75" hidden="1" customHeight="1">
      <c r="A202" s="4" t="s">
        <v>1816</v>
      </c>
      <c r="B202" s="273" t="s">
        <v>511</v>
      </c>
      <c r="C202" s="259" t="s">
        <v>1839</v>
      </c>
      <c r="D202" s="259" t="s">
        <v>1840</v>
      </c>
      <c r="E202" s="256" t="s">
        <v>2388</v>
      </c>
      <c r="F202" s="257" t="s">
        <v>2574</v>
      </c>
      <c r="G202" s="258" t="s">
        <v>2575</v>
      </c>
      <c r="H202" s="259" t="s">
        <v>2576</v>
      </c>
      <c r="I202" s="259" t="s">
        <v>2392</v>
      </c>
      <c r="J202" s="260" t="str">
        <f t="shared" si="4"/>
        <v>D2_S20_100L-m_R11</v>
      </c>
      <c r="K202" s="261" t="s">
        <v>443</v>
      </c>
      <c r="L202" s="261" t="s">
        <v>1201</v>
      </c>
      <c r="M202" s="261" t="s">
        <v>259</v>
      </c>
      <c r="N202" s="261" t="s">
        <v>1196</v>
      </c>
      <c r="O202" s="261">
        <v>100</v>
      </c>
      <c r="P202" s="261">
        <v>93</v>
      </c>
      <c r="Q202" s="261" t="s">
        <v>1163</v>
      </c>
      <c r="R202" s="261" t="s">
        <v>1208</v>
      </c>
      <c r="S202" s="262" t="s">
        <v>1350</v>
      </c>
      <c r="T202" s="274" t="s">
        <v>1865</v>
      </c>
      <c r="U202" s="275"/>
      <c r="V202" s="273" t="s">
        <v>2344</v>
      </c>
      <c r="W202" s="265" t="s">
        <v>2110</v>
      </c>
      <c r="X202" s="257" t="s">
        <v>2577</v>
      </c>
      <c r="Y202" s="266" t="s">
        <v>2112</v>
      </c>
      <c r="Z202" s="266" t="s">
        <v>2113</v>
      </c>
      <c r="AA202" s="266" t="s">
        <v>1870</v>
      </c>
      <c r="AB202" s="266">
        <v>1195612</v>
      </c>
      <c r="AC202" s="276">
        <v>43076</v>
      </c>
      <c r="AD202" s="266" t="s">
        <v>1512</v>
      </c>
      <c r="AE202" s="266">
        <v>85.27</v>
      </c>
      <c r="AF202" s="266">
        <v>35.68</v>
      </c>
      <c r="AG202" s="266">
        <v>1195612</v>
      </c>
      <c r="AH202" s="266">
        <v>1.88</v>
      </c>
      <c r="AI202" s="266">
        <v>1.66</v>
      </c>
      <c r="AJ202" s="266">
        <v>72.959999999999994</v>
      </c>
      <c r="AK202" s="266">
        <v>64.22</v>
      </c>
      <c r="AL202" s="266">
        <v>50.13</v>
      </c>
      <c r="AM202" s="266"/>
      <c r="AN202" s="266"/>
      <c r="AO202" s="266"/>
      <c r="AP202" s="266"/>
      <c r="AQ202" s="266">
        <v>1178010</v>
      </c>
    </row>
    <row r="203" spans="1:43" ht="15.75" hidden="1" customHeight="1">
      <c r="A203" s="4" t="s">
        <v>1816</v>
      </c>
      <c r="B203" s="273" t="s">
        <v>614</v>
      </c>
      <c r="C203" s="259" t="s">
        <v>1846</v>
      </c>
      <c r="D203" s="259" t="s">
        <v>1847</v>
      </c>
      <c r="E203" s="256" t="s">
        <v>2388</v>
      </c>
      <c r="F203" s="257" t="s">
        <v>2578</v>
      </c>
      <c r="G203" s="258" t="s">
        <v>2579</v>
      </c>
      <c r="H203" s="259" t="s">
        <v>2580</v>
      </c>
      <c r="I203" s="259" t="s">
        <v>2392</v>
      </c>
      <c r="J203" s="260" t="str">
        <f t="shared" si="4"/>
        <v>D2_S320_1000L-m_R00</v>
      </c>
      <c r="K203" s="261" t="s">
        <v>443</v>
      </c>
      <c r="L203" s="261" t="s">
        <v>1185</v>
      </c>
      <c r="M203" s="261" t="s">
        <v>280</v>
      </c>
      <c r="N203" s="261" t="s">
        <v>1310</v>
      </c>
      <c r="O203" s="261">
        <v>1000</v>
      </c>
      <c r="P203" s="261">
        <v>90.999999999999901</v>
      </c>
      <c r="Q203" s="261" t="s">
        <v>1163</v>
      </c>
      <c r="R203" s="261" t="s">
        <v>1208</v>
      </c>
      <c r="S203" s="262" t="s">
        <v>1209</v>
      </c>
      <c r="T203" s="274" t="s">
        <v>1865</v>
      </c>
      <c r="U203" s="275"/>
      <c r="V203" s="273" t="s">
        <v>2349</v>
      </c>
      <c r="W203" s="265" t="s">
        <v>2110</v>
      </c>
      <c r="X203" s="257" t="s">
        <v>2581</v>
      </c>
      <c r="Y203" s="266" t="s">
        <v>2112</v>
      </c>
      <c r="Z203" s="266" t="s">
        <v>2113</v>
      </c>
      <c r="AA203" s="266" t="s">
        <v>1870</v>
      </c>
      <c r="AB203" s="266">
        <v>1126376</v>
      </c>
      <c r="AC203" s="276">
        <v>43076</v>
      </c>
      <c r="AD203" s="266" t="s">
        <v>1512</v>
      </c>
      <c r="AE203" s="266">
        <v>86.13</v>
      </c>
      <c r="AF203" s="266">
        <v>35.89</v>
      </c>
      <c r="AG203" s="266">
        <v>1126376</v>
      </c>
      <c r="AH203" s="266">
        <v>1.89</v>
      </c>
      <c r="AI203" s="266">
        <v>1.57</v>
      </c>
      <c r="AJ203" s="266">
        <v>73.849999999999994</v>
      </c>
      <c r="AK203" s="266">
        <v>66.56</v>
      </c>
      <c r="AL203" s="266">
        <v>51.76</v>
      </c>
      <c r="AM203" s="266"/>
      <c r="AN203" s="266"/>
      <c r="AO203" s="266"/>
      <c r="AP203" s="266"/>
      <c r="AQ203" s="266">
        <v>1111414</v>
      </c>
    </row>
    <row r="204" spans="1:43" ht="15.75" hidden="1" customHeight="1">
      <c r="A204" s="4" t="s">
        <v>1816</v>
      </c>
      <c r="B204" s="273" t="s">
        <v>669</v>
      </c>
      <c r="C204" s="259" t="s">
        <v>1853</v>
      </c>
      <c r="D204" s="259" t="s">
        <v>1854</v>
      </c>
      <c r="E204" s="256" t="s">
        <v>2388</v>
      </c>
      <c r="F204" s="257" t="s">
        <v>2582</v>
      </c>
      <c r="G204" s="258" t="s">
        <v>2583</v>
      </c>
      <c r="H204" s="259" t="s">
        <v>2584</v>
      </c>
      <c r="I204" s="259" t="s">
        <v>2392</v>
      </c>
      <c r="J204" s="260" t="str">
        <f t="shared" si="4"/>
        <v>D2_S320_100L-m_R11</v>
      </c>
      <c r="K204" s="261" t="s">
        <v>443</v>
      </c>
      <c r="L204" s="261" t="s">
        <v>1185</v>
      </c>
      <c r="M204" s="261" t="s">
        <v>280</v>
      </c>
      <c r="N204" s="261" t="s">
        <v>1196</v>
      </c>
      <c r="O204" s="261">
        <v>100</v>
      </c>
      <c r="P204" s="261">
        <v>93</v>
      </c>
      <c r="Q204" s="261" t="s">
        <v>1163</v>
      </c>
      <c r="R204" s="261" t="s">
        <v>1208</v>
      </c>
      <c r="S204" s="262" t="s">
        <v>1350</v>
      </c>
      <c r="T204" s="274" t="s">
        <v>1865</v>
      </c>
      <c r="U204" s="275"/>
      <c r="V204" s="273" t="s">
        <v>2354</v>
      </c>
      <c r="W204" s="265" t="s">
        <v>2110</v>
      </c>
      <c r="X204" s="257" t="s">
        <v>2585</v>
      </c>
      <c r="Y204" s="266" t="s">
        <v>2112</v>
      </c>
      <c r="Z204" s="266" t="s">
        <v>2113</v>
      </c>
      <c r="AA204" s="266" t="s">
        <v>1870</v>
      </c>
      <c r="AB204" s="266">
        <v>1078777</v>
      </c>
      <c r="AC204" s="276">
        <v>43076</v>
      </c>
      <c r="AD204" s="266" t="s">
        <v>1512</v>
      </c>
      <c r="AE204" s="266">
        <v>85.25</v>
      </c>
      <c r="AF204" s="266">
        <v>35.68</v>
      </c>
      <c r="AG204" s="266">
        <v>1078777</v>
      </c>
      <c r="AH204" s="266">
        <v>1.89</v>
      </c>
      <c r="AI204" s="266">
        <v>1.5</v>
      </c>
      <c r="AJ204" s="266">
        <v>73.55</v>
      </c>
      <c r="AK204" s="266">
        <v>66.12</v>
      </c>
      <c r="AL204" s="266">
        <v>52.58</v>
      </c>
      <c r="AM204" s="266"/>
      <c r="AN204" s="266"/>
      <c r="AO204" s="266"/>
      <c r="AP204" s="266"/>
      <c r="AQ204" s="266">
        <v>1062657</v>
      </c>
    </row>
    <row r="205" spans="1:43" ht="15.75" hidden="1" customHeight="1">
      <c r="A205" s="4"/>
      <c r="B205" s="270" t="s">
        <v>2356</v>
      </c>
      <c r="C205" s="248" t="s">
        <v>2357</v>
      </c>
      <c r="D205" s="248" t="s">
        <v>2358</v>
      </c>
      <c r="E205" s="246" t="s">
        <v>2388</v>
      </c>
      <c r="F205" s="44" t="s">
        <v>2586</v>
      </c>
      <c r="G205" s="247" t="s">
        <v>2587</v>
      </c>
      <c r="H205" s="248" t="s">
        <v>2588</v>
      </c>
      <c r="I205" s="248" t="s">
        <v>2392</v>
      </c>
      <c r="J205" s="249" t="str">
        <f t="shared" ref="J205:J208" si="5">B205</f>
        <v>EMOSE_EVEN-MOCK-16S</v>
      </c>
      <c r="K205" s="43"/>
      <c r="L205" s="43"/>
      <c r="M205" s="43"/>
      <c r="N205" s="43"/>
      <c r="O205" s="43"/>
      <c r="P205" s="43"/>
      <c r="Q205" s="43"/>
      <c r="R205" s="43"/>
      <c r="S205" s="250" t="e">
        <f t="shared" ref="S205:S208" si="6">#N/A</f>
        <v>#N/A</v>
      </c>
      <c r="T205" s="255" t="s">
        <v>1865</v>
      </c>
      <c r="U205" s="268"/>
      <c r="V205" s="248" t="s">
        <v>2362</v>
      </c>
      <c r="W205" s="252" t="s">
        <v>2110</v>
      </c>
      <c r="X205" s="44" t="s">
        <v>2589</v>
      </c>
      <c r="Y205" s="229" t="s">
        <v>2112</v>
      </c>
      <c r="Z205" s="229" t="s">
        <v>2113</v>
      </c>
      <c r="AA205" s="229" t="s">
        <v>1870</v>
      </c>
      <c r="AB205" s="229">
        <v>1367909</v>
      </c>
      <c r="AC205" s="272">
        <v>43076</v>
      </c>
      <c r="AD205" s="229" t="s">
        <v>1512</v>
      </c>
      <c r="AE205" s="229">
        <v>85.14</v>
      </c>
      <c r="AF205" s="229">
        <v>35.64</v>
      </c>
      <c r="AG205" s="229">
        <v>1367909</v>
      </c>
      <c r="AH205" s="229">
        <v>1.89</v>
      </c>
      <c r="AI205" s="229">
        <v>1.9</v>
      </c>
      <c r="AJ205" s="229">
        <v>80.16</v>
      </c>
      <c r="AK205" s="229">
        <v>75.36</v>
      </c>
      <c r="AL205" s="229">
        <v>68.05</v>
      </c>
      <c r="AM205" s="229"/>
      <c r="AN205" s="229"/>
      <c r="AO205" s="229"/>
      <c r="AP205" s="229"/>
      <c r="AQ205" s="229">
        <v>1348646</v>
      </c>
    </row>
    <row r="206" spans="1:43" ht="15.75" hidden="1" customHeight="1">
      <c r="A206" s="4"/>
      <c r="B206" s="270" t="s">
        <v>2364</v>
      </c>
      <c r="C206" s="248" t="s">
        <v>2365</v>
      </c>
      <c r="D206" s="248" t="s">
        <v>2366</v>
      </c>
      <c r="E206" s="246" t="s">
        <v>2388</v>
      </c>
      <c r="F206" s="44" t="s">
        <v>2590</v>
      </c>
      <c r="G206" s="247" t="s">
        <v>2591</v>
      </c>
      <c r="H206" s="248" t="s">
        <v>2592</v>
      </c>
      <c r="I206" s="248" t="s">
        <v>2392</v>
      </c>
      <c r="J206" s="249" t="str">
        <f t="shared" si="5"/>
        <v>EMOSE_EVEN-MOCK-18S</v>
      </c>
      <c r="K206" s="43"/>
      <c r="L206" s="43"/>
      <c r="M206" s="43"/>
      <c r="N206" s="43"/>
      <c r="O206" s="43"/>
      <c r="P206" s="43"/>
      <c r="Q206" s="43"/>
      <c r="R206" s="43"/>
      <c r="S206" s="250" t="e">
        <f t="shared" si="6"/>
        <v>#N/A</v>
      </c>
      <c r="T206" s="255" t="s">
        <v>2232</v>
      </c>
      <c r="U206" s="271"/>
      <c r="V206" s="270" t="s">
        <v>2370</v>
      </c>
      <c r="W206" s="252" t="s">
        <v>2110</v>
      </c>
      <c r="X206" s="44" t="s">
        <v>2593</v>
      </c>
      <c r="Y206" s="229" t="s">
        <v>2112</v>
      </c>
      <c r="Z206" s="229" t="s">
        <v>2113</v>
      </c>
      <c r="AA206" s="229" t="s">
        <v>1870</v>
      </c>
      <c r="AB206" s="229">
        <v>161462</v>
      </c>
      <c r="AC206" s="272">
        <v>43076</v>
      </c>
      <c r="AD206" s="229" t="s">
        <v>1512</v>
      </c>
      <c r="AE206" s="229">
        <v>83.36</v>
      </c>
      <c r="AF206" s="229">
        <v>35.24</v>
      </c>
      <c r="AG206" s="229">
        <v>161462</v>
      </c>
      <c r="AH206" s="229">
        <v>1.88</v>
      </c>
      <c r="AI206" s="229">
        <v>0.22</v>
      </c>
      <c r="AJ206" s="229">
        <v>74.67</v>
      </c>
      <c r="AK206" s="229">
        <v>68.55</v>
      </c>
      <c r="AL206" s="229">
        <v>62</v>
      </c>
      <c r="AM206" s="229"/>
      <c r="AN206" s="229"/>
      <c r="AO206" s="229"/>
      <c r="AP206" s="229"/>
      <c r="AQ206" s="229">
        <v>158663</v>
      </c>
    </row>
    <row r="207" spans="1:43" ht="15.75" hidden="1" customHeight="1">
      <c r="A207" s="4"/>
      <c r="B207" s="270" t="s">
        <v>2372</v>
      </c>
      <c r="C207" s="248" t="s">
        <v>2373</v>
      </c>
      <c r="D207" s="248" t="s">
        <v>2374</v>
      </c>
      <c r="E207" s="246" t="s">
        <v>2388</v>
      </c>
      <c r="F207" s="44" t="s">
        <v>2594</v>
      </c>
      <c r="G207" s="247" t="s">
        <v>2595</v>
      </c>
      <c r="H207" s="248" t="s">
        <v>2596</v>
      </c>
      <c r="I207" s="248" t="s">
        <v>2392</v>
      </c>
      <c r="J207" s="249" t="str">
        <f t="shared" si="5"/>
        <v>EMOSE_STAG-MOCK-16S</v>
      </c>
      <c r="K207" s="43"/>
      <c r="L207" s="43"/>
      <c r="M207" s="43"/>
      <c r="N207" s="43"/>
      <c r="O207" s="43"/>
      <c r="P207" s="43"/>
      <c r="Q207" s="43"/>
      <c r="R207" s="43"/>
      <c r="S207" s="250" t="e">
        <f t="shared" si="6"/>
        <v>#N/A</v>
      </c>
      <c r="T207" s="255" t="s">
        <v>1865</v>
      </c>
      <c r="U207" s="268"/>
      <c r="V207" s="248" t="s">
        <v>2378</v>
      </c>
      <c r="W207" s="252" t="s">
        <v>2110</v>
      </c>
      <c r="X207" s="44" t="s">
        <v>2597</v>
      </c>
      <c r="Y207" s="229" t="s">
        <v>2112</v>
      </c>
      <c r="Z207" s="229" t="s">
        <v>2113</v>
      </c>
      <c r="AA207" s="229" t="s">
        <v>1870</v>
      </c>
      <c r="AB207" s="229">
        <v>1501878</v>
      </c>
      <c r="AC207" s="272">
        <v>43076</v>
      </c>
      <c r="AD207" s="229" t="s">
        <v>1512</v>
      </c>
      <c r="AE207" s="229">
        <v>85.7</v>
      </c>
      <c r="AF207" s="229">
        <v>35.78</v>
      </c>
      <c r="AG207" s="229">
        <v>1501878</v>
      </c>
      <c r="AH207" s="229">
        <v>1.89</v>
      </c>
      <c r="AI207" s="229">
        <v>2.09</v>
      </c>
      <c r="AJ207" s="229">
        <v>80.77</v>
      </c>
      <c r="AK207" s="229">
        <v>76.06</v>
      </c>
      <c r="AL207" s="229">
        <v>69.36</v>
      </c>
      <c r="AM207" s="229"/>
      <c r="AN207" s="229"/>
      <c r="AO207" s="229"/>
      <c r="AP207" s="229"/>
      <c r="AQ207" s="229">
        <v>1481640</v>
      </c>
    </row>
    <row r="208" spans="1:43" ht="15.75" hidden="1" customHeight="1">
      <c r="A208" s="130"/>
      <c r="B208" s="270" t="s">
        <v>2380</v>
      </c>
      <c r="C208" s="248" t="s">
        <v>2381</v>
      </c>
      <c r="D208" s="248" t="s">
        <v>2382</v>
      </c>
      <c r="E208" s="246" t="s">
        <v>2388</v>
      </c>
      <c r="F208" s="44" t="s">
        <v>2598</v>
      </c>
      <c r="G208" s="247" t="s">
        <v>2599</v>
      </c>
      <c r="H208" s="248" t="s">
        <v>2600</v>
      </c>
      <c r="I208" s="248" t="s">
        <v>2392</v>
      </c>
      <c r="J208" s="249" t="str">
        <f t="shared" si="5"/>
        <v>EMOSE_STAG-MOCK-18S</v>
      </c>
      <c r="K208" s="43"/>
      <c r="L208" s="43"/>
      <c r="M208" s="43"/>
      <c r="N208" s="43"/>
      <c r="O208" s="43"/>
      <c r="P208" s="43"/>
      <c r="Q208" s="43"/>
      <c r="R208" s="43"/>
      <c r="S208" s="250" t="e">
        <f t="shared" si="6"/>
        <v>#N/A</v>
      </c>
      <c r="T208" s="255" t="s">
        <v>2232</v>
      </c>
      <c r="U208" s="271"/>
      <c r="V208" s="270" t="s">
        <v>2386</v>
      </c>
      <c r="W208" s="252" t="s">
        <v>2110</v>
      </c>
      <c r="X208" s="44" t="s">
        <v>2601</v>
      </c>
      <c r="Y208" s="229" t="s">
        <v>2112</v>
      </c>
      <c r="Z208" s="229" t="s">
        <v>2113</v>
      </c>
      <c r="AA208" s="229" t="s">
        <v>1870</v>
      </c>
      <c r="AB208" s="229">
        <v>100454</v>
      </c>
      <c r="AC208" s="272">
        <v>43076</v>
      </c>
      <c r="AD208" s="229" t="s">
        <v>1512</v>
      </c>
      <c r="AE208" s="229">
        <v>83.63</v>
      </c>
      <c r="AF208" s="229">
        <v>35.31</v>
      </c>
      <c r="AG208" s="229">
        <v>100454</v>
      </c>
      <c r="AH208" s="229">
        <v>1.88</v>
      </c>
      <c r="AI208" s="229">
        <v>0.14000000000000001</v>
      </c>
      <c r="AJ208" s="229">
        <v>74.89</v>
      </c>
      <c r="AK208" s="229">
        <v>67.91</v>
      </c>
      <c r="AL208" s="229">
        <v>61.83</v>
      </c>
      <c r="AM208" s="229"/>
      <c r="AN208" s="229"/>
      <c r="AO208" s="229"/>
      <c r="AP208" s="229"/>
      <c r="AQ208" s="229">
        <v>98846</v>
      </c>
    </row>
    <row r="209" spans="1:43" ht="15.75" customHeight="1">
      <c r="A209" s="4">
        <v>170</v>
      </c>
      <c r="B209" s="44" t="s">
        <v>180</v>
      </c>
      <c r="C209" s="44" t="s">
        <v>1498</v>
      </c>
      <c r="D209" s="44" t="s">
        <v>1499</v>
      </c>
      <c r="E209" s="4" t="s">
        <v>2602</v>
      </c>
      <c r="F209" s="44" t="s">
        <v>2603</v>
      </c>
      <c r="G209" s="277" t="s">
        <v>2604</v>
      </c>
      <c r="H209" s="44" t="s">
        <v>2605</v>
      </c>
      <c r="I209" s="44" t="s">
        <v>2606</v>
      </c>
      <c r="J209" s="249" t="str">
        <f t="shared" ref="J209:J260" si="7">LEFT(K209,1)&amp;RIGHT(K209,1)&amp;"_"&amp;L209&amp;"_"&amp;O209&amp;"L-"&amp;LEFT(Q209,1)&amp;"_"&amp;S209</f>
        <v>D1_S02_10L-m_R01</v>
      </c>
      <c r="K209" s="43" t="s">
        <v>81</v>
      </c>
      <c r="L209" s="43" t="s">
        <v>1081</v>
      </c>
      <c r="M209" s="43" t="s">
        <v>184</v>
      </c>
      <c r="N209" s="43" t="s">
        <v>1162</v>
      </c>
      <c r="O209" s="99">
        <v>10</v>
      </c>
      <c r="P209" s="99">
        <v>5.0000000000000604</v>
      </c>
      <c r="Q209" s="43" t="s">
        <v>1163</v>
      </c>
      <c r="R209" s="43" t="s">
        <v>1084</v>
      </c>
      <c r="S209" s="43" t="s">
        <v>1085</v>
      </c>
      <c r="T209" s="43" t="s">
        <v>2607</v>
      </c>
      <c r="U209" s="44"/>
      <c r="V209" s="44"/>
      <c r="W209" s="278" t="s">
        <v>2608</v>
      </c>
      <c r="X209" s="44"/>
      <c r="Y209" s="4" t="s">
        <v>2112</v>
      </c>
      <c r="Z209" s="4" t="s">
        <v>2113</v>
      </c>
      <c r="AA209" s="44" t="s">
        <v>1870</v>
      </c>
      <c r="AB209" s="279">
        <v>1451864</v>
      </c>
      <c r="AC209" s="280">
        <v>42743</v>
      </c>
      <c r="AD209" s="281" t="s">
        <v>1512</v>
      </c>
      <c r="AE209" s="279">
        <v>68.61</v>
      </c>
      <c r="AF209" s="279">
        <v>31.21</v>
      </c>
      <c r="AG209" s="279">
        <v>1451864</v>
      </c>
      <c r="AH209" s="279">
        <v>12.5</v>
      </c>
      <c r="AI209" s="279">
        <v>9.44</v>
      </c>
      <c r="AJ209" s="279">
        <v>61.26</v>
      </c>
      <c r="AK209" s="279">
        <v>41.66</v>
      </c>
      <c r="AL209" s="279">
        <v>29.91</v>
      </c>
      <c r="AM209" s="281"/>
      <c r="AN209" s="281"/>
      <c r="AO209" s="281"/>
      <c r="AP209" s="281"/>
      <c r="AQ209" s="279">
        <v>1432071</v>
      </c>
    </row>
    <row r="210" spans="1:43" ht="15.75" customHeight="1">
      <c r="A210" s="4">
        <v>171</v>
      </c>
      <c r="B210" s="270" t="s">
        <v>190</v>
      </c>
      <c r="C210" s="248" t="s">
        <v>1513</v>
      </c>
      <c r="D210" s="248" t="s">
        <v>1514</v>
      </c>
      <c r="E210" s="4" t="s">
        <v>2602</v>
      </c>
      <c r="F210" s="44" t="s">
        <v>2609</v>
      </c>
      <c r="G210" s="247" t="s">
        <v>2610</v>
      </c>
      <c r="H210" s="248" t="s">
        <v>2611</v>
      </c>
      <c r="I210" s="248" t="s">
        <v>2606</v>
      </c>
      <c r="J210" s="249" t="str">
        <f t="shared" si="7"/>
        <v>D1_S02_10L-m_R02</v>
      </c>
      <c r="K210" s="43" t="s">
        <v>81</v>
      </c>
      <c r="L210" s="43" t="s">
        <v>1081</v>
      </c>
      <c r="M210" s="43" t="s">
        <v>184</v>
      </c>
      <c r="N210" s="43" t="s">
        <v>1162</v>
      </c>
      <c r="O210" s="43">
        <v>10</v>
      </c>
      <c r="P210" s="43">
        <v>6.9999999999999796</v>
      </c>
      <c r="Q210" s="43" t="s">
        <v>1163</v>
      </c>
      <c r="R210" s="43" t="s">
        <v>1084</v>
      </c>
      <c r="S210" s="250" t="s">
        <v>1091</v>
      </c>
      <c r="T210" s="250" t="s">
        <v>1865</v>
      </c>
      <c r="U210" s="271"/>
      <c r="V210" s="270" t="s">
        <v>2117</v>
      </c>
      <c r="W210" s="252" t="s">
        <v>2612</v>
      </c>
      <c r="X210" s="44" t="s">
        <v>2613</v>
      </c>
      <c r="Y210" s="4" t="s">
        <v>2112</v>
      </c>
      <c r="Z210" s="4" t="s">
        <v>2113</v>
      </c>
      <c r="AA210" s="229" t="s">
        <v>1870</v>
      </c>
      <c r="AB210" s="229">
        <v>1354917</v>
      </c>
      <c r="AC210" s="253" t="s">
        <v>2614</v>
      </c>
      <c r="AD210" s="229" t="s">
        <v>1512</v>
      </c>
      <c r="AE210" s="229">
        <v>83.31</v>
      </c>
      <c r="AF210" s="229">
        <v>35.21</v>
      </c>
      <c r="AG210" s="229">
        <v>1354917</v>
      </c>
      <c r="AH210" s="229">
        <v>1.82</v>
      </c>
      <c r="AI210" s="229">
        <v>1.67</v>
      </c>
      <c r="AJ210" s="229">
        <v>72.03</v>
      </c>
      <c r="AK210" s="229">
        <v>64.59</v>
      </c>
      <c r="AL210" s="229">
        <v>49.88</v>
      </c>
      <c r="AM210" s="229"/>
      <c r="AN210" s="229"/>
      <c r="AO210" s="229"/>
      <c r="AP210" s="229"/>
      <c r="AQ210" s="229">
        <v>1310500</v>
      </c>
    </row>
    <row r="211" spans="1:43" ht="15.75" customHeight="1">
      <c r="A211" s="4">
        <v>172</v>
      </c>
      <c r="B211" s="44" t="s">
        <v>195</v>
      </c>
      <c r="C211" s="44" t="s">
        <v>1520</v>
      </c>
      <c r="D211" s="44" t="s">
        <v>1521</v>
      </c>
      <c r="E211" s="4" t="s">
        <v>2602</v>
      </c>
      <c r="F211" s="44" t="s">
        <v>2615</v>
      </c>
      <c r="G211" s="277" t="s">
        <v>2616</v>
      </c>
      <c r="H211" s="44" t="s">
        <v>2617</v>
      </c>
      <c r="I211" s="44" t="s">
        <v>2606</v>
      </c>
      <c r="J211" s="249" t="str">
        <f t="shared" si="7"/>
        <v>D1_S02_10L-m_R03</v>
      </c>
      <c r="K211" s="43" t="s">
        <v>81</v>
      </c>
      <c r="L211" s="43" t="s">
        <v>1081</v>
      </c>
      <c r="M211" s="43" t="s">
        <v>184</v>
      </c>
      <c r="N211" s="43" t="s">
        <v>1162</v>
      </c>
      <c r="O211" s="99">
        <v>10</v>
      </c>
      <c r="P211" s="99">
        <v>5.9999999999999796</v>
      </c>
      <c r="Q211" s="43" t="s">
        <v>1163</v>
      </c>
      <c r="R211" s="43" t="s">
        <v>1084</v>
      </c>
      <c r="S211" s="43" t="s">
        <v>1095</v>
      </c>
      <c r="T211" s="43" t="s">
        <v>2607</v>
      </c>
      <c r="U211" s="44"/>
      <c r="V211" s="44"/>
      <c r="W211" s="278" t="s">
        <v>2608</v>
      </c>
      <c r="X211" s="44"/>
      <c r="Y211" s="4" t="s">
        <v>2112</v>
      </c>
      <c r="Z211" s="4" t="s">
        <v>2113</v>
      </c>
      <c r="AA211" s="44" t="s">
        <v>1870</v>
      </c>
      <c r="AB211" s="279">
        <v>1709497</v>
      </c>
      <c r="AC211" s="280">
        <v>42743</v>
      </c>
      <c r="AD211" s="281" t="s">
        <v>1512</v>
      </c>
      <c r="AE211" s="279">
        <v>71.760000000000005</v>
      </c>
      <c r="AF211" s="279">
        <v>31.9</v>
      </c>
      <c r="AG211" s="279">
        <v>1709497</v>
      </c>
      <c r="AH211" s="279">
        <v>12.5</v>
      </c>
      <c r="AI211" s="279">
        <v>11.11</v>
      </c>
      <c r="AJ211" s="279">
        <v>63.93</v>
      </c>
      <c r="AK211" s="279">
        <v>51.05</v>
      </c>
      <c r="AL211" s="279">
        <v>37.36</v>
      </c>
      <c r="AM211" s="281"/>
      <c r="AN211" s="281"/>
      <c r="AO211" s="281"/>
      <c r="AP211" s="281"/>
      <c r="AQ211" s="279">
        <v>1683292</v>
      </c>
    </row>
    <row r="212" spans="1:43" ht="15.75" customHeight="1">
      <c r="A212" s="4">
        <v>173</v>
      </c>
      <c r="B212" s="270" t="s">
        <v>111</v>
      </c>
      <c r="C212" s="248" t="s">
        <v>1527</v>
      </c>
      <c r="D212" s="248" t="s">
        <v>1528</v>
      </c>
      <c r="E212" s="4" t="s">
        <v>2602</v>
      </c>
      <c r="F212" s="44" t="s">
        <v>2618</v>
      </c>
      <c r="G212" s="247" t="s">
        <v>2619</v>
      </c>
      <c r="H212" s="248" t="s">
        <v>2620</v>
      </c>
      <c r="I212" s="248" t="s">
        <v>2606</v>
      </c>
      <c r="J212" s="249" t="str">
        <f t="shared" si="7"/>
        <v>D1_S02_10L-s_R01</v>
      </c>
      <c r="K212" s="43" t="s">
        <v>81</v>
      </c>
      <c r="L212" s="43" t="s">
        <v>1081</v>
      </c>
      <c r="M212" s="43" t="s">
        <v>115</v>
      </c>
      <c r="N212" s="43" t="s">
        <v>1099</v>
      </c>
      <c r="O212" s="43">
        <v>10</v>
      </c>
      <c r="P212" s="43">
        <v>58</v>
      </c>
      <c r="Q212" s="43" t="s">
        <v>1083</v>
      </c>
      <c r="R212" s="43" t="s">
        <v>1084</v>
      </c>
      <c r="S212" s="250" t="s">
        <v>1085</v>
      </c>
      <c r="T212" s="250" t="s">
        <v>1865</v>
      </c>
      <c r="U212" s="271"/>
      <c r="V212" s="270" t="s">
        <v>2127</v>
      </c>
      <c r="W212" s="252" t="s">
        <v>2612</v>
      </c>
      <c r="X212" s="44" t="s">
        <v>2621</v>
      </c>
      <c r="Y212" s="4" t="s">
        <v>2112</v>
      </c>
      <c r="Z212" s="4" t="s">
        <v>2113</v>
      </c>
      <c r="AA212" s="229" t="s">
        <v>1870</v>
      </c>
      <c r="AB212" s="229">
        <v>1702821</v>
      </c>
      <c r="AC212" s="253" t="s">
        <v>2614</v>
      </c>
      <c r="AD212" s="229" t="s">
        <v>1512</v>
      </c>
      <c r="AE212" s="229">
        <v>84.8</v>
      </c>
      <c r="AF212" s="229">
        <v>35.57</v>
      </c>
      <c r="AG212" s="229">
        <v>1702821</v>
      </c>
      <c r="AH212" s="229">
        <v>1.82</v>
      </c>
      <c r="AI212" s="229">
        <v>2.1</v>
      </c>
      <c r="AJ212" s="229">
        <v>73.31</v>
      </c>
      <c r="AK212" s="229">
        <v>67.05</v>
      </c>
      <c r="AL212" s="229">
        <v>53.7</v>
      </c>
      <c r="AM212" s="229"/>
      <c r="AN212" s="229"/>
      <c r="AO212" s="229"/>
      <c r="AP212" s="229"/>
      <c r="AQ212" s="229">
        <v>1651659</v>
      </c>
    </row>
    <row r="213" spans="1:43" ht="15.75" customHeight="1">
      <c r="A213" s="4">
        <v>174</v>
      </c>
      <c r="B213" s="44" t="s">
        <v>136</v>
      </c>
      <c r="C213" s="44" t="s">
        <v>1534</v>
      </c>
      <c r="D213" s="44" t="s">
        <v>1535</v>
      </c>
      <c r="E213" s="4" t="s">
        <v>2602</v>
      </c>
      <c r="F213" s="44" t="s">
        <v>2622</v>
      </c>
      <c r="G213" s="277" t="s">
        <v>2623</v>
      </c>
      <c r="H213" s="44" t="s">
        <v>2624</v>
      </c>
      <c r="I213" s="44" t="s">
        <v>2606</v>
      </c>
      <c r="J213" s="249" t="str">
        <f t="shared" si="7"/>
        <v>D1_S02_10L-s_R02</v>
      </c>
      <c r="K213" s="43" t="s">
        <v>81</v>
      </c>
      <c r="L213" s="43" t="s">
        <v>1081</v>
      </c>
      <c r="M213" s="43" t="s">
        <v>115</v>
      </c>
      <c r="N213" s="43" t="s">
        <v>1099</v>
      </c>
      <c r="O213" s="99">
        <v>10</v>
      </c>
      <c r="P213" s="99">
        <v>58.000000000000099</v>
      </c>
      <c r="Q213" s="43" t="s">
        <v>1083</v>
      </c>
      <c r="R213" s="43" t="s">
        <v>1084</v>
      </c>
      <c r="S213" s="43" t="s">
        <v>1091</v>
      </c>
      <c r="T213" s="43" t="s">
        <v>2607</v>
      </c>
      <c r="U213" s="44"/>
      <c r="V213" s="44"/>
      <c r="W213" s="278" t="s">
        <v>2608</v>
      </c>
      <c r="X213" s="44"/>
      <c r="Y213" s="4" t="s">
        <v>2112</v>
      </c>
      <c r="Z213" s="4" t="s">
        <v>2113</v>
      </c>
      <c r="AA213" s="44" t="s">
        <v>1870</v>
      </c>
      <c r="AB213" s="279">
        <v>1876803</v>
      </c>
      <c r="AC213" s="280">
        <v>42743</v>
      </c>
      <c r="AD213" s="281" t="s">
        <v>1512</v>
      </c>
      <c r="AE213" s="279">
        <v>71.260000000000005</v>
      </c>
      <c r="AF213" s="279">
        <v>31.77</v>
      </c>
      <c r="AG213" s="279">
        <v>1876803</v>
      </c>
      <c r="AH213" s="279">
        <v>12.5</v>
      </c>
      <c r="AI213" s="279">
        <v>12.2</v>
      </c>
      <c r="AJ213" s="279">
        <v>63.34</v>
      </c>
      <c r="AK213" s="279">
        <v>50.4</v>
      </c>
      <c r="AL213" s="279">
        <v>38.43</v>
      </c>
      <c r="AM213" s="281"/>
      <c r="AN213" s="281"/>
      <c r="AO213" s="281"/>
      <c r="AP213" s="281"/>
      <c r="AQ213" s="279">
        <v>1852581</v>
      </c>
    </row>
    <row r="214" spans="1:43" ht="15.75" customHeight="1">
      <c r="A214" s="4">
        <v>175</v>
      </c>
      <c r="B214" s="270" t="s">
        <v>158</v>
      </c>
      <c r="C214" s="248" t="s">
        <v>1541</v>
      </c>
      <c r="D214" s="248" t="s">
        <v>1542</v>
      </c>
      <c r="E214" s="4" t="s">
        <v>2602</v>
      </c>
      <c r="F214" s="44" t="s">
        <v>2625</v>
      </c>
      <c r="G214" s="247" t="s">
        <v>2626</v>
      </c>
      <c r="H214" s="248" t="s">
        <v>2627</v>
      </c>
      <c r="I214" s="248" t="s">
        <v>2606</v>
      </c>
      <c r="J214" s="249" t="str">
        <f t="shared" si="7"/>
        <v>D1_S02_10L-s_R03</v>
      </c>
      <c r="K214" s="43" t="s">
        <v>81</v>
      </c>
      <c r="L214" s="43" t="s">
        <v>1081</v>
      </c>
      <c r="M214" s="43" t="s">
        <v>115</v>
      </c>
      <c r="N214" s="43" t="s">
        <v>1099</v>
      </c>
      <c r="O214" s="43">
        <v>10</v>
      </c>
      <c r="P214" s="43">
        <v>54.000000000000099</v>
      </c>
      <c r="Q214" s="43" t="s">
        <v>1083</v>
      </c>
      <c r="R214" s="43" t="s">
        <v>1084</v>
      </c>
      <c r="S214" s="250" t="s">
        <v>1095</v>
      </c>
      <c r="T214" s="250" t="s">
        <v>1865</v>
      </c>
      <c r="U214" s="271"/>
      <c r="V214" s="270" t="s">
        <v>2137</v>
      </c>
      <c r="W214" s="252" t="s">
        <v>2612</v>
      </c>
      <c r="X214" s="44" t="s">
        <v>2628</v>
      </c>
      <c r="Y214" s="4" t="s">
        <v>2112</v>
      </c>
      <c r="Z214" s="4" t="s">
        <v>2113</v>
      </c>
      <c r="AA214" s="229" t="s">
        <v>1870</v>
      </c>
      <c r="AB214" s="229">
        <v>1461818</v>
      </c>
      <c r="AC214" s="253" t="s">
        <v>2614</v>
      </c>
      <c r="AD214" s="229" t="s">
        <v>1512</v>
      </c>
      <c r="AE214" s="229">
        <v>84.5</v>
      </c>
      <c r="AF214" s="229">
        <v>35.5</v>
      </c>
      <c r="AG214" s="229">
        <v>1461818</v>
      </c>
      <c r="AH214" s="229">
        <v>1.82</v>
      </c>
      <c r="AI214" s="229">
        <v>1.8</v>
      </c>
      <c r="AJ214" s="229">
        <v>73.239999999999995</v>
      </c>
      <c r="AK214" s="229">
        <v>66.599999999999994</v>
      </c>
      <c r="AL214" s="229">
        <v>53.66</v>
      </c>
      <c r="AM214" s="229"/>
      <c r="AN214" s="229"/>
      <c r="AO214" s="229"/>
      <c r="AP214" s="229"/>
      <c r="AQ214" s="229">
        <v>1415849</v>
      </c>
    </row>
    <row r="215" spans="1:43" ht="15.75" customHeight="1">
      <c r="A215" s="4">
        <v>176</v>
      </c>
      <c r="B215" s="270" t="s">
        <v>119</v>
      </c>
      <c r="C215" s="248" t="s">
        <v>1569</v>
      </c>
      <c r="D215" s="248" t="s">
        <v>1570</v>
      </c>
      <c r="E215" s="4" t="s">
        <v>2602</v>
      </c>
      <c r="F215" s="44" t="s">
        <v>2629</v>
      </c>
      <c r="G215" s="247" t="s">
        <v>2630</v>
      </c>
      <c r="H215" s="248" t="s">
        <v>2631</v>
      </c>
      <c r="I215" s="248" t="s">
        <v>2606</v>
      </c>
      <c r="J215" s="249" t="str">
        <f t="shared" si="7"/>
        <v>D1_S02_2.5L-s_R01.1</v>
      </c>
      <c r="K215" s="43" t="s">
        <v>81</v>
      </c>
      <c r="L215" s="43" t="s">
        <v>1081</v>
      </c>
      <c r="M215" s="43" t="s">
        <v>115</v>
      </c>
      <c r="N215" s="43" t="s">
        <v>1104</v>
      </c>
      <c r="O215" s="43">
        <v>2.5</v>
      </c>
      <c r="P215" s="43">
        <v>58</v>
      </c>
      <c r="Q215" s="43" t="s">
        <v>1083</v>
      </c>
      <c r="R215" s="43" t="s">
        <v>1084</v>
      </c>
      <c r="S215" s="250" t="s">
        <v>1105</v>
      </c>
      <c r="T215" s="250" t="s">
        <v>1865</v>
      </c>
      <c r="U215" s="271"/>
      <c r="V215" s="270" t="s">
        <v>2142</v>
      </c>
      <c r="W215" s="252" t="s">
        <v>2612</v>
      </c>
      <c r="X215" s="44" t="s">
        <v>2632</v>
      </c>
      <c r="Y215" s="4" t="s">
        <v>2112</v>
      </c>
      <c r="Z215" s="4" t="s">
        <v>2113</v>
      </c>
      <c r="AA215" s="229" t="s">
        <v>1870</v>
      </c>
      <c r="AB215" s="229">
        <v>1616639</v>
      </c>
      <c r="AC215" s="253" t="s">
        <v>2614</v>
      </c>
      <c r="AD215" s="229" t="s">
        <v>1512</v>
      </c>
      <c r="AE215" s="229">
        <v>84.04</v>
      </c>
      <c r="AF215" s="229">
        <v>35.4</v>
      </c>
      <c r="AG215" s="229">
        <v>1616639</v>
      </c>
      <c r="AH215" s="229">
        <v>1.82</v>
      </c>
      <c r="AI215" s="229">
        <v>1.99</v>
      </c>
      <c r="AJ215" s="229">
        <v>71.61</v>
      </c>
      <c r="AK215" s="229">
        <v>66.23</v>
      </c>
      <c r="AL215" s="229">
        <v>52.47</v>
      </c>
      <c r="AM215" s="229"/>
      <c r="AN215" s="229"/>
      <c r="AO215" s="229"/>
      <c r="AP215" s="229"/>
      <c r="AQ215" s="229">
        <v>1558297</v>
      </c>
    </row>
    <row r="216" spans="1:43" ht="15.75" customHeight="1">
      <c r="A216" s="4">
        <v>177</v>
      </c>
      <c r="B216" s="270" t="s">
        <v>124</v>
      </c>
      <c r="C216" s="248" t="s">
        <v>1576</v>
      </c>
      <c r="D216" s="248" t="s">
        <v>1577</v>
      </c>
      <c r="E216" s="4" t="s">
        <v>2602</v>
      </c>
      <c r="F216" s="44" t="s">
        <v>2633</v>
      </c>
      <c r="G216" s="247" t="s">
        <v>2634</v>
      </c>
      <c r="H216" s="248" t="s">
        <v>2635</v>
      </c>
      <c r="I216" s="248" t="s">
        <v>2606</v>
      </c>
      <c r="J216" s="249" t="str">
        <f t="shared" si="7"/>
        <v>D1_S02_2.5L-s_R01.2</v>
      </c>
      <c r="K216" s="43" t="s">
        <v>81</v>
      </c>
      <c r="L216" s="43" t="s">
        <v>1081</v>
      </c>
      <c r="M216" s="43" t="s">
        <v>115</v>
      </c>
      <c r="N216" s="43" t="s">
        <v>1104</v>
      </c>
      <c r="O216" s="43">
        <v>2.5</v>
      </c>
      <c r="P216" s="43">
        <v>58</v>
      </c>
      <c r="Q216" s="43" t="s">
        <v>1083</v>
      </c>
      <c r="R216" s="43" t="s">
        <v>1084</v>
      </c>
      <c r="S216" s="250" t="s">
        <v>1109</v>
      </c>
      <c r="T216" s="250" t="s">
        <v>1865</v>
      </c>
      <c r="U216" s="271"/>
      <c r="V216" s="270" t="s">
        <v>2147</v>
      </c>
      <c r="W216" s="252" t="s">
        <v>2612</v>
      </c>
      <c r="X216" s="44" t="s">
        <v>2636</v>
      </c>
      <c r="Y216" s="4" t="s">
        <v>2112</v>
      </c>
      <c r="Z216" s="4" t="s">
        <v>2113</v>
      </c>
      <c r="AA216" s="229" t="s">
        <v>1870</v>
      </c>
      <c r="AB216" s="229">
        <v>1592864</v>
      </c>
      <c r="AC216" s="253" t="s">
        <v>2614</v>
      </c>
      <c r="AD216" s="229" t="s">
        <v>1512</v>
      </c>
      <c r="AE216" s="229">
        <v>84.29</v>
      </c>
      <c r="AF216" s="229">
        <v>35.450000000000003</v>
      </c>
      <c r="AG216" s="229">
        <v>1592864</v>
      </c>
      <c r="AH216" s="229">
        <v>1.82</v>
      </c>
      <c r="AI216" s="229">
        <v>1.96</v>
      </c>
      <c r="AJ216" s="229">
        <v>73.08</v>
      </c>
      <c r="AK216" s="229">
        <v>67.23</v>
      </c>
      <c r="AL216" s="229">
        <v>53.74</v>
      </c>
      <c r="AM216" s="229"/>
      <c r="AN216" s="229"/>
      <c r="AO216" s="229"/>
      <c r="AP216" s="229"/>
      <c r="AQ216" s="229">
        <v>1535823</v>
      </c>
    </row>
    <row r="217" spans="1:43" ht="15.75" customHeight="1">
      <c r="A217" s="4">
        <v>178</v>
      </c>
      <c r="B217" s="270" t="s">
        <v>128</v>
      </c>
      <c r="C217" s="248" t="s">
        <v>1583</v>
      </c>
      <c r="D217" s="248" t="s">
        <v>1584</v>
      </c>
      <c r="E217" s="4" t="s">
        <v>2602</v>
      </c>
      <c r="F217" s="44" t="s">
        <v>2637</v>
      </c>
      <c r="G217" s="247" t="s">
        <v>2638</v>
      </c>
      <c r="H217" s="248" t="s">
        <v>2639</v>
      </c>
      <c r="I217" s="248" t="s">
        <v>2606</v>
      </c>
      <c r="J217" s="249" t="str">
        <f t="shared" si="7"/>
        <v>D1_S02_2.5L-s_R01.3</v>
      </c>
      <c r="K217" s="43" t="s">
        <v>81</v>
      </c>
      <c r="L217" s="43" t="s">
        <v>1081</v>
      </c>
      <c r="M217" s="43" t="s">
        <v>115</v>
      </c>
      <c r="N217" s="43" t="s">
        <v>1104</v>
      </c>
      <c r="O217" s="43">
        <v>2.5</v>
      </c>
      <c r="P217" s="43">
        <v>58</v>
      </c>
      <c r="Q217" s="43" t="s">
        <v>1083</v>
      </c>
      <c r="R217" s="43" t="s">
        <v>1084</v>
      </c>
      <c r="S217" s="250" t="s">
        <v>1113</v>
      </c>
      <c r="T217" s="250" t="s">
        <v>1865</v>
      </c>
      <c r="U217" s="271"/>
      <c r="V217" s="270" t="s">
        <v>2152</v>
      </c>
      <c r="W217" s="252" t="s">
        <v>2612</v>
      </c>
      <c r="X217" s="44" t="s">
        <v>2640</v>
      </c>
      <c r="Y217" s="4" t="s">
        <v>2112</v>
      </c>
      <c r="Z217" s="4" t="s">
        <v>2113</v>
      </c>
      <c r="AA217" s="229" t="s">
        <v>1870</v>
      </c>
      <c r="AB217" s="229">
        <v>1580015</v>
      </c>
      <c r="AC217" s="253" t="s">
        <v>2614</v>
      </c>
      <c r="AD217" s="229" t="s">
        <v>1512</v>
      </c>
      <c r="AE217" s="229">
        <v>84.25</v>
      </c>
      <c r="AF217" s="229">
        <v>35.44</v>
      </c>
      <c r="AG217" s="229">
        <v>1580015</v>
      </c>
      <c r="AH217" s="229">
        <v>1.82</v>
      </c>
      <c r="AI217" s="229">
        <v>1.95</v>
      </c>
      <c r="AJ217" s="229">
        <v>73.459999999999994</v>
      </c>
      <c r="AK217" s="229">
        <v>67.209999999999994</v>
      </c>
      <c r="AL217" s="229">
        <v>54.4</v>
      </c>
      <c r="AM217" s="229"/>
      <c r="AN217" s="229"/>
      <c r="AO217" s="229"/>
      <c r="AP217" s="229"/>
      <c r="AQ217" s="229">
        <v>1530960</v>
      </c>
    </row>
    <row r="218" spans="1:43" ht="15.75" customHeight="1">
      <c r="A218" s="4">
        <v>179</v>
      </c>
      <c r="B218" s="44" t="s">
        <v>132</v>
      </c>
      <c r="C218" s="44" t="s">
        <v>1590</v>
      </c>
      <c r="D218" s="44" t="s">
        <v>1591</v>
      </c>
      <c r="E218" s="4" t="s">
        <v>2602</v>
      </c>
      <c r="F218" s="44" t="s">
        <v>2641</v>
      </c>
      <c r="G218" s="277" t="s">
        <v>2642</v>
      </c>
      <c r="H218" s="44" t="s">
        <v>2643</v>
      </c>
      <c r="I218" s="44" t="s">
        <v>2606</v>
      </c>
      <c r="J218" s="249" t="str">
        <f t="shared" si="7"/>
        <v>D1_S02_2.5L-s_R01.4</v>
      </c>
      <c r="K218" s="43" t="s">
        <v>81</v>
      </c>
      <c r="L218" s="43" t="s">
        <v>1081</v>
      </c>
      <c r="M218" s="43" t="s">
        <v>115</v>
      </c>
      <c r="N218" s="43" t="s">
        <v>1104</v>
      </c>
      <c r="O218" s="99">
        <v>2.5</v>
      </c>
      <c r="P218" s="99">
        <v>58</v>
      </c>
      <c r="Q218" s="43" t="s">
        <v>1083</v>
      </c>
      <c r="R218" s="43" t="s">
        <v>1084</v>
      </c>
      <c r="S218" s="43" t="s">
        <v>1117</v>
      </c>
      <c r="T218" s="43" t="s">
        <v>2607</v>
      </c>
      <c r="U218" s="44"/>
      <c r="V218" s="44"/>
      <c r="W218" s="278" t="s">
        <v>2608</v>
      </c>
      <c r="X218" s="44"/>
      <c r="Y218" s="4" t="s">
        <v>2112</v>
      </c>
      <c r="Z218" s="4" t="s">
        <v>2113</v>
      </c>
      <c r="AA218" s="44" t="s">
        <v>1870</v>
      </c>
      <c r="AB218" s="279">
        <v>1885949</v>
      </c>
      <c r="AC218" s="280">
        <v>42743</v>
      </c>
      <c r="AD218" s="281" t="s">
        <v>1512</v>
      </c>
      <c r="AE218" s="279">
        <v>70.36</v>
      </c>
      <c r="AF218" s="279">
        <v>31.58</v>
      </c>
      <c r="AG218" s="279">
        <v>1885949</v>
      </c>
      <c r="AH218" s="279">
        <v>12.5</v>
      </c>
      <c r="AI218" s="279">
        <v>12.26</v>
      </c>
      <c r="AJ218" s="279">
        <v>63.83</v>
      </c>
      <c r="AK218" s="279">
        <v>48.47</v>
      </c>
      <c r="AL218" s="279">
        <v>37</v>
      </c>
      <c r="AM218" s="281"/>
      <c r="AN218" s="281"/>
      <c r="AO218" s="281"/>
      <c r="AP218" s="281"/>
      <c r="AQ218" s="279">
        <v>1860035</v>
      </c>
    </row>
    <row r="219" spans="1:43" ht="15.75" customHeight="1">
      <c r="A219" s="4">
        <v>180</v>
      </c>
      <c r="B219" s="270" t="s">
        <v>374</v>
      </c>
      <c r="C219" s="248" t="s">
        <v>1597</v>
      </c>
      <c r="D219" s="248" t="s">
        <v>1598</v>
      </c>
      <c r="E219" s="4" t="s">
        <v>2602</v>
      </c>
      <c r="F219" s="44" t="s">
        <v>2644</v>
      </c>
      <c r="G219" s="247" t="s">
        <v>2645</v>
      </c>
      <c r="H219" s="248" t="s">
        <v>2646</v>
      </c>
      <c r="I219" s="248" t="s">
        <v>2606</v>
      </c>
      <c r="J219" s="249" t="str">
        <f t="shared" si="7"/>
        <v>D1_S023_100L-m_R01</v>
      </c>
      <c r="K219" s="43" t="s">
        <v>81</v>
      </c>
      <c r="L219" s="43" t="s">
        <v>1174</v>
      </c>
      <c r="M219" s="43" t="s">
        <v>274</v>
      </c>
      <c r="N219" s="43" t="s">
        <v>1196</v>
      </c>
      <c r="O219" s="43">
        <v>100</v>
      </c>
      <c r="P219" s="43">
        <v>140</v>
      </c>
      <c r="Q219" s="43" t="s">
        <v>1163</v>
      </c>
      <c r="R219" s="43" t="s">
        <v>1208</v>
      </c>
      <c r="S219" s="250" t="s">
        <v>1085</v>
      </c>
      <c r="T219" s="250" t="s">
        <v>1865</v>
      </c>
      <c r="U219" s="271"/>
      <c r="V219" s="270" t="s">
        <v>2162</v>
      </c>
      <c r="W219" s="252" t="s">
        <v>2612</v>
      </c>
      <c r="X219" s="44" t="s">
        <v>2647</v>
      </c>
      <c r="Y219" s="4" t="s">
        <v>2112</v>
      </c>
      <c r="Z219" s="4" t="s">
        <v>2113</v>
      </c>
      <c r="AA219" s="229" t="s">
        <v>1870</v>
      </c>
      <c r="AB219" s="229">
        <v>1743561</v>
      </c>
      <c r="AC219" s="253" t="s">
        <v>2614</v>
      </c>
      <c r="AD219" s="229" t="s">
        <v>1512</v>
      </c>
      <c r="AE219" s="229">
        <v>84.94</v>
      </c>
      <c r="AF219" s="229">
        <v>35.61</v>
      </c>
      <c r="AG219" s="229">
        <v>1743561</v>
      </c>
      <c r="AH219" s="229">
        <v>1.82</v>
      </c>
      <c r="AI219" s="229">
        <v>2.15</v>
      </c>
      <c r="AJ219" s="229">
        <v>73.89</v>
      </c>
      <c r="AK219" s="229">
        <v>68.05</v>
      </c>
      <c r="AL219" s="229">
        <v>54.28</v>
      </c>
      <c r="AM219" s="229"/>
      <c r="AN219" s="229"/>
      <c r="AO219" s="229"/>
      <c r="AP219" s="229"/>
      <c r="AQ219" s="229">
        <v>1691449</v>
      </c>
    </row>
    <row r="220" spans="1:43" ht="15.75" customHeight="1">
      <c r="A220" s="4">
        <v>181</v>
      </c>
      <c r="B220" s="270" t="s">
        <v>309</v>
      </c>
      <c r="C220" s="248" t="s">
        <v>1604</v>
      </c>
      <c r="D220" s="248" t="s">
        <v>1605</v>
      </c>
      <c r="E220" s="4" t="s">
        <v>2602</v>
      </c>
      <c r="F220" s="44" t="s">
        <v>2648</v>
      </c>
      <c r="G220" s="247" t="s">
        <v>2649</v>
      </c>
      <c r="H220" s="248" t="s">
        <v>2650</v>
      </c>
      <c r="I220" s="248" t="s">
        <v>2606</v>
      </c>
      <c r="J220" s="249" t="str">
        <f t="shared" si="7"/>
        <v>D1_S023_100L-m_R02</v>
      </c>
      <c r="K220" s="43" t="s">
        <v>81</v>
      </c>
      <c r="L220" s="43" t="s">
        <v>1174</v>
      </c>
      <c r="M220" s="43" t="s">
        <v>274</v>
      </c>
      <c r="N220" s="43" t="s">
        <v>1196</v>
      </c>
      <c r="O220" s="43">
        <v>100</v>
      </c>
      <c r="P220" s="43">
        <v>152</v>
      </c>
      <c r="Q220" s="43" t="s">
        <v>1163</v>
      </c>
      <c r="R220" s="43" t="s">
        <v>1197</v>
      </c>
      <c r="S220" s="250" t="s">
        <v>1091</v>
      </c>
      <c r="T220" s="250" t="s">
        <v>1865</v>
      </c>
      <c r="U220" s="271"/>
      <c r="V220" s="270" t="s">
        <v>2167</v>
      </c>
      <c r="W220" s="252" t="s">
        <v>2612</v>
      </c>
      <c r="X220" s="44" t="s">
        <v>2651</v>
      </c>
      <c r="Y220" s="4" t="s">
        <v>2112</v>
      </c>
      <c r="Z220" s="4" t="s">
        <v>2113</v>
      </c>
      <c r="AA220" s="229" t="s">
        <v>1870</v>
      </c>
      <c r="AB220" s="229">
        <v>1275965</v>
      </c>
      <c r="AC220" s="253" t="s">
        <v>2614</v>
      </c>
      <c r="AD220" s="229" t="s">
        <v>1512</v>
      </c>
      <c r="AE220" s="229">
        <v>84.81</v>
      </c>
      <c r="AF220" s="229">
        <v>35.57</v>
      </c>
      <c r="AG220" s="229">
        <v>1275965</v>
      </c>
      <c r="AH220" s="229">
        <v>1.82</v>
      </c>
      <c r="AI220" s="229">
        <v>1.57</v>
      </c>
      <c r="AJ220" s="229">
        <v>72.540000000000006</v>
      </c>
      <c r="AK220" s="229">
        <v>66.59</v>
      </c>
      <c r="AL220" s="229">
        <v>52.57</v>
      </c>
      <c r="AM220" s="229"/>
      <c r="AN220" s="229"/>
      <c r="AO220" s="229"/>
      <c r="AP220" s="229"/>
      <c r="AQ220" s="229">
        <v>1238159</v>
      </c>
    </row>
    <row r="221" spans="1:43" ht="15.75" customHeight="1">
      <c r="A221" s="4">
        <v>182</v>
      </c>
      <c r="B221" s="270" t="s">
        <v>380</v>
      </c>
      <c r="C221" s="248" t="s">
        <v>1611</v>
      </c>
      <c r="D221" s="248" t="s">
        <v>1612</v>
      </c>
      <c r="E221" s="4" t="s">
        <v>2602</v>
      </c>
      <c r="F221" s="44" t="s">
        <v>2652</v>
      </c>
      <c r="G221" s="247" t="s">
        <v>2653</v>
      </c>
      <c r="H221" s="248" t="s">
        <v>2654</v>
      </c>
      <c r="I221" s="248" t="s">
        <v>2606</v>
      </c>
      <c r="J221" s="249" t="str">
        <f t="shared" si="7"/>
        <v>D1_S023_100L-m_R02</v>
      </c>
      <c r="K221" s="43" t="s">
        <v>81</v>
      </c>
      <c r="L221" s="43" t="s">
        <v>1174</v>
      </c>
      <c r="M221" s="43" t="s">
        <v>274</v>
      </c>
      <c r="N221" s="43" t="s">
        <v>1196</v>
      </c>
      <c r="O221" s="43">
        <v>100</v>
      </c>
      <c r="P221" s="43">
        <v>132</v>
      </c>
      <c r="Q221" s="43" t="s">
        <v>1163</v>
      </c>
      <c r="R221" s="43" t="s">
        <v>1208</v>
      </c>
      <c r="S221" s="250" t="s">
        <v>1091</v>
      </c>
      <c r="T221" s="250" t="s">
        <v>1865</v>
      </c>
      <c r="U221" s="271"/>
      <c r="V221" s="270" t="s">
        <v>2172</v>
      </c>
      <c r="W221" s="252" t="s">
        <v>2612</v>
      </c>
      <c r="X221" s="44" t="s">
        <v>2655</v>
      </c>
      <c r="Y221" s="4" t="s">
        <v>2112</v>
      </c>
      <c r="Z221" s="4" t="s">
        <v>2113</v>
      </c>
      <c r="AA221" s="229" t="s">
        <v>1870</v>
      </c>
      <c r="AB221" s="229">
        <v>1388149</v>
      </c>
      <c r="AC221" s="253" t="s">
        <v>2614</v>
      </c>
      <c r="AD221" s="229" t="s">
        <v>1512</v>
      </c>
      <c r="AE221" s="229">
        <v>84.47</v>
      </c>
      <c r="AF221" s="229">
        <v>35.49</v>
      </c>
      <c r="AG221" s="229">
        <v>1388149</v>
      </c>
      <c r="AH221" s="229">
        <v>1.82</v>
      </c>
      <c r="AI221" s="229">
        <v>1.71</v>
      </c>
      <c r="AJ221" s="229">
        <v>73.290000000000006</v>
      </c>
      <c r="AK221" s="229">
        <v>66.12</v>
      </c>
      <c r="AL221" s="229">
        <v>52.7</v>
      </c>
      <c r="AM221" s="229"/>
      <c r="AN221" s="229"/>
      <c r="AO221" s="229"/>
      <c r="AP221" s="229"/>
      <c r="AQ221" s="229">
        <v>1347644</v>
      </c>
    </row>
    <row r="222" spans="1:43" ht="15.75" customHeight="1">
      <c r="A222" s="4">
        <v>183</v>
      </c>
      <c r="B222" s="270" t="s">
        <v>385</v>
      </c>
      <c r="C222" s="248" t="s">
        <v>1618</v>
      </c>
      <c r="D222" s="248" t="s">
        <v>1619</v>
      </c>
      <c r="E222" s="4" t="s">
        <v>2602</v>
      </c>
      <c r="F222" s="44" t="s">
        <v>2656</v>
      </c>
      <c r="G222" s="247" t="s">
        <v>2657</v>
      </c>
      <c r="H222" s="248" t="s">
        <v>2658</v>
      </c>
      <c r="I222" s="248" t="s">
        <v>2606</v>
      </c>
      <c r="J222" s="249" t="str">
        <f t="shared" si="7"/>
        <v>D1_S023_100L-m_R03</v>
      </c>
      <c r="K222" s="43" t="s">
        <v>81</v>
      </c>
      <c r="L222" s="43" t="s">
        <v>1174</v>
      </c>
      <c r="M222" s="43" t="s">
        <v>274</v>
      </c>
      <c r="N222" s="43" t="s">
        <v>1196</v>
      </c>
      <c r="O222" s="43">
        <v>100</v>
      </c>
      <c r="P222" s="43">
        <v>285</v>
      </c>
      <c r="Q222" s="43" t="s">
        <v>1163</v>
      </c>
      <c r="R222" s="43" t="s">
        <v>1208</v>
      </c>
      <c r="S222" s="250" t="s">
        <v>1095</v>
      </c>
      <c r="T222" s="250" t="s">
        <v>1865</v>
      </c>
      <c r="U222" s="271"/>
      <c r="V222" s="270" t="s">
        <v>2177</v>
      </c>
      <c r="W222" s="252" t="s">
        <v>2612</v>
      </c>
      <c r="X222" s="44" t="s">
        <v>2659</v>
      </c>
      <c r="Y222" s="4" t="s">
        <v>2112</v>
      </c>
      <c r="Z222" s="4" t="s">
        <v>2113</v>
      </c>
      <c r="AA222" s="229" t="s">
        <v>1870</v>
      </c>
      <c r="AB222" s="229">
        <v>1678640</v>
      </c>
      <c r="AC222" s="253" t="s">
        <v>2614</v>
      </c>
      <c r="AD222" s="229" t="s">
        <v>1512</v>
      </c>
      <c r="AE222" s="229">
        <v>84.77</v>
      </c>
      <c r="AF222" s="229">
        <v>35.57</v>
      </c>
      <c r="AG222" s="229">
        <v>1678640</v>
      </c>
      <c r="AH222" s="229">
        <v>1.82</v>
      </c>
      <c r="AI222" s="229">
        <v>2.0699999999999998</v>
      </c>
      <c r="AJ222" s="229">
        <v>72.38</v>
      </c>
      <c r="AK222" s="229">
        <v>66.680000000000007</v>
      </c>
      <c r="AL222" s="229">
        <v>51.62</v>
      </c>
      <c r="AM222" s="229"/>
      <c r="AN222" s="229"/>
      <c r="AO222" s="229"/>
      <c r="AP222" s="229"/>
      <c r="AQ222" s="229">
        <v>1629541</v>
      </c>
    </row>
    <row r="223" spans="1:43" ht="15.75" customHeight="1">
      <c r="A223" s="4">
        <v>184</v>
      </c>
      <c r="B223" s="270" t="s">
        <v>201</v>
      </c>
      <c r="C223" s="248" t="s">
        <v>1625</v>
      </c>
      <c r="D223" s="248" t="s">
        <v>1626</v>
      </c>
      <c r="E223" s="4" t="s">
        <v>2602</v>
      </c>
      <c r="F223" s="44" t="s">
        <v>2660</v>
      </c>
      <c r="G223" s="247" t="s">
        <v>2661</v>
      </c>
      <c r="H223" s="248" t="s">
        <v>2662</v>
      </c>
      <c r="I223" s="248" t="s">
        <v>2606</v>
      </c>
      <c r="J223" s="249" t="str">
        <f t="shared" si="7"/>
        <v>D1_S023_10L-m_R01</v>
      </c>
      <c r="K223" s="43" t="s">
        <v>81</v>
      </c>
      <c r="L223" s="43" t="s">
        <v>1174</v>
      </c>
      <c r="M223" s="43" t="s">
        <v>205</v>
      </c>
      <c r="N223" s="43" t="s">
        <v>1162</v>
      </c>
      <c r="O223" s="43">
        <v>10</v>
      </c>
      <c r="P223" s="43">
        <v>4.9999999999999796</v>
      </c>
      <c r="Q223" s="43" t="s">
        <v>1163</v>
      </c>
      <c r="R223" s="43" t="s">
        <v>1175</v>
      </c>
      <c r="S223" s="250" t="s">
        <v>1085</v>
      </c>
      <c r="T223" s="250" t="s">
        <v>1865</v>
      </c>
      <c r="U223" s="271"/>
      <c r="V223" s="270" t="s">
        <v>2182</v>
      </c>
      <c r="W223" s="252" t="s">
        <v>2612</v>
      </c>
      <c r="X223" s="44" t="s">
        <v>2663</v>
      </c>
      <c r="Y223" s="4" t="s">
        <v>2112</v>
      </c>
      <c r="Z223" s="4" t="s">
        <v>2113</v>
      </c>
      <c r="AA223" s="229" t="s">
        <v>1870</v>
      </c>
      <c r="AB223" s="229">
        <v>1375938</v>
      </c>
      <c r="AC223" s="253" t="s">
        <v>2614</v>
      </c>
      <c r="AD223" s="229" t="s">
        <v>1512</v>
      </c>
      <c r="AE223" s="229">
        <v>81.599999999999994</v>
      </c>
      <c r="AF223" s="229">
        <v>34.83</v>
      </c>
      <c r="AG223" s="229">
        <v>1375938</v>
      </c>
      <c r="AH223" s="229">
        <v>1.82</v>
      </c>
      <c r="AI223" s="229">
        <v>1.7</v>
      </c>
      <c r="AJ223" s="229">
        <v>69.739999999999995</v>
      </c>
      <c r="AK223" s="229">
        <v>63.18</v>
      </c>
      <c r="AL223" s="229">
        <v>50.85</v>
      </c>
      <c r="AM223" s="229"/>
      <c r="AN223" s="229"/>
      <c r="AO223" s="229"/>
      <c r="AP223" s="229"/>
      <c r="AQ223" s="229">
        <v>1332252</v>
      </c>
    </row>
    <row r="224" spans="1:43" ht="15.75" customHeight="1">
      <c r="A224" s="4">
        <v>185</v>
      </c>
      <c r="B224" s="270" t="s">
        <v>210</v>
      </c>
      <c r="C224" s="248" t="s">
        <v>1632</v>
      </c>
      <c r="D224" s="248" t="s">
        <v>1633</v>
      </c>
      <c r="E224" s="4" t="s">
        <v>2602</v>
      </c>
      <c r="F224" s="44" t="s">
        <v>2664</v>
      </c>
      <c r="G224" s="247" t="s">
        <v>2665</v>
      </c>
      <c r="H224" s="248" t="s">
        <v>2666</v>
      </c>
      <c r="I224" s="248" t="s">
        <v>2606</v>
      </c>
      <c r="J224" s="249" t="str">
        <f t="shared" si="7"/>
        <v>D1_S023_10L-m_R02</v>
      </c>
      <c r="K224" s="43" t="s">
        <v>81</v>
      </c>
      <c r="L224" s="43" t="s">
        <v>1174</v>
      </c>
      <c r="M224" s="43" t="s">
        <v>205</v>
      </c>
      <c r="N224" s="43" t="s">
        <v>1162</v>
      </c>
      <c r="O224" s="43">
        <v>10</v>
      </c>
      <c r="P224" s="43">
        <v>6.9999999999999796</v>
      </c>
      <c r="Q224" s="43" t="s">
        <v>1163</v>
      </c>
      <c r="R224" s="43" t="s">
        <v>1175</v>
      </c>
      <c r="S224" s="250" t="s">
        <v>1091</v>
      </c>
      <c r="T224" s="250" t="s">
        <v>1865</v>
      </c>
      <c r="U224" s="271"/>
      <c r="V224" s="270" t="s">
        <v>2187</v>
      </c>
      <c r="W224" s="252" t="s">
        <v>2612</v>
      </c>
      <c r="X224" s="44" t="s">
        <v>2667</v>
      </c>
      <c r="Y224" s="4" t="s">
        <v>2112</v>
      </c>
      <c r="Z224" s="4" t="s">
        <v>2113</v>
      </c>
      <c r="AA224" s="229" t="s">
        <v>1870</v>
      </c>
      <c r="AB224" s="229">
        <v>1442129</v>
      </c>
      <c r="AC224" s="253" t="s">
        <v>2614</v>
      </c>
      <c r="AD224" s="229" t="s">
        <v>1512</v>
      </c>
      <c r="AE224" s="229">
        <v>85.06</v>
      </c>
      <c r="AF224" s="229">
        <v>35.630000000000003</v>
      </c>
      <c r="AG224" s="229">
        <v>1442129</v>
      </c>
      <c r="AH224" s="229">
        <v>1.82</v>
      </c>
      <c r="AI224" s="229">
        <v>1.78</v>
      </c>
      <c r="AJ224" s="229">
        <v>72.66</v>
      </c>
      <c r="AK224" s="229">
        <v>67.63</v>
      </c>
      <c r="AL224" s="229">
        <v>53.66</v>
      </c>
      <c r="AM224" s="229"/>
      <c r="AN224" s="229"/>
      <c r="AO224" s="229"/>
      <c r="AP224" s="229"/>
      <c r="AQ224" s="229">
        <v>1399325</v>
      </c>
    </row>
    <row r="225" spans="1:43" ht="15.75" customHeight="1">
      <c r="A225" s="4">
        <v>186</v>
      </c>
      <c r="B225" s="270" t="s">
        <v>216</v>
      </c>
      <c r="C225" s="248" t="s">
        <v>1639</v>
      </c>
      <c r="D225" s="248" t="s">
        <v>1640</v>
      </c>
      <c r="E225" s="4" t="s">
        <v>2602</v>
      </c>
      <c r="F225" s="44" t="s">
        <v>2668</v>
      </c>
      <c r="G225" s="247" t="s">
        <v>2669</v>
      </c>
      <c r="H225" s="248" t="s">
        <v>2670</v>
      </c>
      <c r="I225" s="248" t="s">
        <v>2606</v>
      </c>
      <c r="J225" s="249" t="str">
        <f t="shared" si="7"/>
        <v>D1_S023_10L-m_R03</v>
      </c>
      <c r="K225" s="43" t="s">
        <v>81</v>
      </c>
      <c r="L225" s="43" t="s">
        <v>1174</v>
      </c>
      <c r="M225" s="43" t="s">
        <v>205</v>
      </c>
      <c r="N225" s="43" t="s">
        <v>1162</v>
      </c>
      <c r="O225" s="43">
        <v>10</v>
      </c>
      <c r="P225" s="43">
        <v>5.9999999999999796</v>
      </c>
      <c r="Q225" s="43" t="s">
        <v>1163</v>
      </c>
      <c r="R225" s="43" t="s">
        <v>1175</v>
      </c>
      <c r="S225" s="250" t="s">
        <v>1095</v>
      </c>
      <c r="T225" s="250" t="s">
        <v>1865</v>
      </c>
      <c r="U225" s="271"/>
      <c r="V225" s="270" t="s">
        <v>2192</v>
      </c>
      <c r="W225" s="252" t="s">
        <v>2612</v>
      </c>
      <c r="X225" s="44" t="s">
        <v>2671</v>
      </c>
      <c r="Y225" s="4" t="s">
        <v>2112</v>
      </c>
      <c r="Z225" s="4" t="s">
        <v>2113</v>
      </c>
      <c r="AA225" s="229" t="s">
        <v>1870</v>
      </c>
      <c r="AB225" s="229">
        <v>1514596</v>
      </c>
      <c r="AC225" s="253" t="s">
        <v>2614</v>
      </c>
      <c r="AD225" s="229" t="s">
        <v>1512</v>
      </c>
      <c r="AE225" s="229">
        <v>84.14</v>
      </c>
      <c r="AF225" s="229">
        <v>35.42</v>
      </c>
      <c r="AG225" s="229">
        <v>1514596</v>
      </c>
      <c r="AH225" s="229">
        <v>1.82</v>
      </c>
      <c r="AI225" s="229">
        <v>1.87</v>
      </c>
      <c r="AJ225" s="229">
        <v>72.52</v>
      </c>
      <c r="AK225" s="229">
        <v>65.23</v>
      </c>
      <c r="AL225" s="229">
        <v>50.21</v>
      </c>
      <c r="AM225" s="229"/>
      <c r="AN225" s="229"/>
      <c r="AO225" s="229"/>
      <c r="AP225" s="229"/>
      <c r="AQ225" s="229">
        <v>1464935</v>
      </c>
    </row>
    <row r="226" spans="1:43" ht="15.75" customHeight="1">
      <c r="A226" s="4">
        <v>187</v>
      </c>
      <c r="B226" s="270" t="s">
        <v>371</v>
      </c>
      <c r="C226" s="248" t="s">
        <v>1646</v>
      </c>
      <c r="D226" s="248" t="s">
        <v>1647</v>
      </c>
      <c r="E226" s="4" t="s">
        <v>2602</v>
      </c>
      <c r="F226" s="44" t="s">
        <v>2672</v>
      </c>
      <c r="G226" s="247" t="s">
        <v>2673</v>
      </c>
      <c r="H226" s="248" t="s">
        <v>2674</v>
      </c>
      <c r="I226" s="248" t="s">
        <v>2606</v>
      </c>
      <c r="J226" s="249" t="str">
        <f t="shared" si="7"/>
        <v>D1_S023_496L-m_R00</v>
      </c>
      <c r="K226" s="43" t="s">
        <v>81</v>
      </c>
      <c r="L226" s="43" t="s">
        <v>1174</v>
      </c>
      <c r="M226" s="43" t="s">
        <v>274</v>
      </c>
      <c r="N226" s="43" t="s">
        <v>1247</v>
      </c>
      <c r="O226" s="43">
        <v>496</v>
      </c>
      <c r="P226" s="43">
        <v>445</v>
      </c>
      <c r="Q226" s="43" t="s">
        <v>1163</v>
      </c>
      <c r="R226" s="43" t="s">
        <v>1208</v>
      </c>
      <c r="S226" s="250" t="s">
        <v>1209</v>
      </c>
      <c r="T226" s="250" t="s">
        <v>1865</v>
      </c>
      <c r="U226" s="271"/>
      <c r="V226" s="270" t="s">
        <v>2197</v>
      </c>
      <c r="W226" s="252" t="s">
        <v>2612</v>
      </c>
      <c r="X226" s="44" t="s">
        <v>2675</v>
      </c>
      <c r="Y226" s="4" t="s">
        <v>2112</v>
      </c>
      <c r="Z226" s="4" t="s">
        <v>2113</v>
      </c>
      <c r="AA226" s="229" t="s">
        <v>1870</v>
      </c>
      <c r="AB226" s="229">
        <v>1600302</v>
      </c>
      <c r="AC226" s="253" t="s">
        <v>2614</v>
      </c>
      <c r="AD226" s="229" t="s">
        <v>1512</v>
      </c>
      <c r="AE226" s="229">
        <v>84.28</v>
      </c>
      <c r="AF226" s="229">
        <v>35.450000000000003</v>
      </c>
      <c r="AG226" s="229">
        <v>1600302</v>
      </c>
      <c r="AH226" s="229">
        <v>1.82</v>
      </c>
      <c r="AI226" s="229">
        <v>1.97</v>
      </c>
      <c r="AJ226" s="229">
        <v>73.569999999999993</v>
      </c>
      <c r="AK226" s="229">
        <v>67.06</v>
      </c>
      <c r="AL226" s="229">
        <v>53.85</v>
      </c>
      <c r="AM226" s="229"/>
      <c r="AN226" s="229"/>
      <c r="AO226" s="229"/>
      <c r="AP226" s="229"/>
      <c r="AQ226" s="229">
        <v>1547703</v>
      </c>
    </row>
    <row r="227" spans="1:43" ht="15.75" customHeight="1">
      <c r="A227" s="4">
        <v>188</v>
      </c>
      <c r="B227" s="270" t="s">
        <v>303</v>
      </c>
      <c r="C227" s="248" t="s">
        <v>1654</v>
      </c>
      <c r="D227" s="248" t="s">
        <v>1655</v>
      </c>
      <c r="E227" s="4" t="s">
        <v>2602</v>
      </c>
      <c r="F227" s="44" t="s">
        <v>2676</v>
      </c>
      <c r="G227" s="247" t="s">
        <v>2677</v>
      </c>
      <c r="H227" s="248" t="s">
        <v>2678</v>
      </c>
      <c r="I227" s="248" t="s">
        <v>2606</v>
      </c>
      <c r="J227" s="249" t="str">
        <f t="shared" si="7"/>
        <v>D1_S023_60L-m_R01</v>
      </c>
      <c r="K227" s="43" t="s">
        <v>81</v>
      </c>
      <c r="L227" s="43" t="s">
        <v>1174</v>
      </c>
      <c r="M227" s="43" t="s">
        <v>274</v>
      </c>
      <c r="N227" s="43" t="s">
        <v>1196</v>
      </c>
      <c r="O227" s="43">
        <v>60</v>
      </c>
      <c r="P227" s="43">
        <v>225</v>
      </c>
      <c r="Q227" s="43" t="s">
        <v>1163</v>
      </c>
      <c r="R227" s="43" t="s">
        <v>1197</v>
      </c>
      <c r="S227" s="250" t="s">
        <v>1085</v>
      </c>
      <c r="T227" s="250" t="s">
        <v>1865</v>
      </c>
      <c r="U227" s="271"/>
      <c r="V227" s="270" t="s">
        <v>2202</v>
      </c>
      <c r="W227" s="252" t="s">
        <v>2612</v>
      </c>
      <c r="X227" s="44" t="s">
        <v>2679</v>
      </c>
      <c r="Y227" s="4" t="s">
        <v>2112</v>
      </c>
      <c r="Z227" s="4" t="s">
        <v>2113</v>
      </c>
      <c r="AA227" s="229" t="s">
        <v>1870</v>
      </c>
      <c r="AB227" s="229">
        <v>1565249</v>
      </c>
      <c r="AC227" s="253" t="s">
        <v>2614</v>
      </c>
      <c r="AD227" s="229" t="s">
        <v>1512</v>
      </c>
      <c r="AE227" s="229">
        <v>84.55</v>
      </c>
      <c r="AF227" s="229">
        <v>35.51</v>
      </c>
      <c r="AG227" s="229">
        <v>1565249</v>
      </c>
      <c r="AH227" s="229">
        <v>1.82</v>
      </c>
      <c r="AI227" s="229">
        <v>1.93</v>
      </c>
      <c r="AJ227" s="229">
        <v>72.680000000000007</v>
      </c>
      <c r="AK227" s="229">
        <v>66.94</v>
      </c>
      <c r="AL227" s="229">
        <v>52.46</v>
      </c>
      <c r="AM227" s="229"/>
      <c r="AN227" s="229"/>
      <c r="AO227" s="229"/>
      <c r="AP227" s="229"/>
      <c r="AQ227" s="229">
        <v>1512256</v>
      </c>
    </row>
    <row r="228" spans="1:43" ht="15.75" customHeight="1">
      <c r="A228" s="4">
        <v>189</v>
      </c>
      <c r="B228" s="270" t="s">
        <v>315</v>
      </c>
      <c r="C228" s="248" t="s">
        <v>1661</v>
      </c>
      <c r="D228" s="248" t="s">
        <v>1662</v>
      </c>
      <c r="E228" s="4" t="s">
        <v>2602</v>
      </c>
      <c r="F228" s="44" t="s">
        <v>2680</v>
      </c>
      <c r="G228" s="247" t="s">
        <v>2681</v>
      </c>
      <c r="H228" s="248" t="s">
        <v>2682</v>
      </c>
      <c r="I228" s="248" t="s">
        <v>2606</v>
      </c>
      <c r="J228" s="249" t="str">
        <f t="shared" si="7"/>
        <v>D1_S023_60L-m_R03</v>
      </c>
      <c r="K228" s="43" t="s">
        <v>81</v>
      </c>
      <c r="L228" s="43" t="s">
        <v>1174</v>
      </c>
      <c r="M228" s="43" t="s">
        <v>274</v>
      </c>
      <c r="N228" s="43" t="s">
        <v>1196</v>
      </c>
      <c r="O228" s="43">
        <v>60</v>
      </c>
      <c r="P228" s="43">
        <v>167</v>
      </c>
      <c r="Q228" s="43" t="s">
        <v>1163</v>
      </c>
      <c r="R228" s="43" t="s">
        <v>1197</v>
      </c>
      <c r="S228" s="250" t="s">
        <v>1095</v>
      </c>
      <c r="T228" s="250" t="s">
        <v>1865</v>
      </c>
      <c r="U228" s="271"/>
      <c r="V228" s="270" t="s">
        <v>2207</v>
      </c>
      <c r="W228" s="252" t="s">
        <v>2612</v>
      </c>
      <c r="X228" s="44" t="s">
        <v>2683</v>
      </c>
      <c r="Y228" s="4" t="s">
        <v>2112</v>
      </c>
      <c r="Z228" s="4" t="s">
        <v>2113</v>
      </c>
      <c r="AA228" s="229" t="s">
        <v>1870</v>
      </c>
      <c r="AB228" s="229">
        <v>1464829</v>
      </c>
      <c r="AC228" s="253" t="s">
        <v>2614</v>
      </c>
      <c r="AD228" s="229" t="s">
        <v>1512</v>
      </c>
      <c r="AE228" s="229">
        <v>85.05</v>
      </c>
      <c r="AF228" s="229">
        <v>35.630000000000003</v>
      </c>
      <c r="AG228" s="229">
        <v>1464829</v>
      </c>
      <c r="AH228" s="229">
        <v>1.82</v>
      </c>
      <c r="AI228" s="229">
        <v>1.81</v>
      </c>
      <c r="AJ228" s="229">
        <v>73.77</v>
      </c>
      <c r="AK228" s="229">
        <v>67.92</v>
      </c>
      <c r="AL228" s="229">
        <v>54.7</v>
      </c>
      <c r="AM228" s="229"/>
      <c r="AN228" s="229"/>
      <c r="AO228" s="229"/>
      <c r="AP228" s="229"/>
      <c r="AQ228" s="229">
        <v>1422025</v>
      </c>
    </row>
    <row r="229" spans="1:43" ht="15.75" customHeight="1">
      <c r="A229" s="4">
        <v>190</v>
      </c>
      <c r="B229" s="4" t="s">
        <v>271</v>
      </c>
      <c r="C229" s="4" t="s">
        <v>1668</v>
      </c>
      <c r="D229" s="4" t="s">
        <v>1669</v>
      </c>
      <c r="E229" s="4" t="s">
        <v>1967</v>
      </c>
      <c r="F229" s="44" t="s">
        <v>2684</v>
      </c>
      <c r="G229" s="254" t="s">
        <v>2685</v>
      </c>
      <c r="H229" s="4" t="s">
        <v>2686</v>
      </c>
      <c r="I229" s="4" t="s">
        <v>2606</v>
      </c>
      <c r="J229" s="249" t="str">
        <f t="shared" si="7"/>
        <v>D1_S023_716L-m_R00</v>
      </c>
      <c r="K229" s="43" t="s">
        <v>81</v>
      </c>
      <c r="L229" s="43" t="s">
        <v>1174</v>
      </c>
      <c r="M229" s="43" t="s">
        <v>274</v>
      </c>
      <c r="N229" s="43" t="s">
        <v>1207</v>
      </c>
      <c r="O229" s="43">
        <v>716</v>
      </c>
      <c r="P229" s="43">
        <v>174.75</v>
      </c>
      <c r="Q229" s="43" t="s">
        <v>1163</v>
      </c>
      <c r="R229" s="43" t="s">
        <v>1208</v>
      </c>
      <c r="S229" s="43" t="s">
        <v>1209</v>
      </c>
      <c r="T229" s="255"/>
      <c r="U229" s="4"/>
      <c r="V229" s="251" t="s">
        <v>2687</v>
      </c>
      <c r="W229" s="252"/>
      <c r="X229" s="4" t="s">
        <v>2688</v>
      </c>
      <c r="Y229" s="229" t="s">
        <v>1973</v>
      </c>
      <c r="Z229" s="229">
        <v>300</v>
      </c>
      <c r="AB229" s="4">
        <v>768969</v>
      </c>
      <c r="AC229" s="253"/>
      <c r="AQ229" s="4">
        <v>753661</v>
      </c>
    </row>
    <row r="230" spans="1:43" ht="15.75" customHeight="1">
      <c r="A230" s="4">
        <v>191</v>
      </c>
      <c r="B230" s="44" t="s">
        <v>341</v>
      </c>
      <c r="C230" s="44" t="s">
        <v>1676</v>
      </c>
      <c r="D230" s="44" t="s">
        <v>1677</v>
      </c>
      <c r="E230" s="4" t="s">
        <v>2602</v>
      </c>
      <c r="F230" s="44" t="s">
        <v>2689</v>
      </c>
      <c r="G230" s="277" t="s">
        <v>2690</v>
      </c>
      <c r="H230" s="44" t="s">
        <v>2691</v>
      </c>
      <c r="I230" s="44" t="s">
        <v>2606</v>
      </c>
      <c r="J230" s="249" t="str">
        <f t="shared" si="7"/>
        <v>D1_S20_100L-m_R01</v>
      </c>
      <c r="K230" s="43" t="s">
        <v>81</v>
      </c>
      <c r="L230" s="43" t="s">
        <v>1201</v>
      </c>
      <c r="M230" s="43" t="s">
        <v>259</v>
      </c>
      <c r="N230" s="43" t="s">
        <v>1196</v>
      </c>
      <c r="O230" s="99">
        <v>100</v>
      </c>
      <c r="P230" s="99">
        <v>98</v>
      </c>
      <c r="Q230" s="43" t="s">
        <v>1163</v>
      </c>
      <c r="R230" s="43" t="s">
        <v>1208</v>
      </c>
      <c r="S230" s="43" t="s">
        <v>1085</v>
      </c>
      <c r="T230" s="43" t="s">
        <v>2607</v>
      </c>
      <c r="U230" s="44"/>
      <c r="V230" s="44"/>
      <c r="W230" s="278" t="s">
        <v>2608</v>
      </c>
      <c r="X230" s="44"/>
      <c r="Y230" s="4" t="s">
        <v>2112</v>
      </c>
      <c r="Z230" s="4" t="s">
        <v>2113</v>
      </c>
      <c r="AA230" s="44" t="s">
        <v>1870</v>
      </c>
      <c r="AB230" s="279">
        <v>1640632</v>
      </c>
      <c r="AC230" s="280">
        <v>42743</v>
      </c>
      <c r="AD230" s="281" t="s">
        <v>1512</v>
      </c>
      <c r="AE230" s="279">
        <v>69.08</v>
      </c>
      <c r="AF230" s="279">
        <v>31.28</v>
      </c>
      <c r="AG230" s="279">
        <v>1640632</v>
      </c>
      <c r="AH230" s="279">
        <v>12.5</v>
      </c>
      <c r="AI230" s="279">
        <v>10.66</v>
      </c>
      <c r="AJ230" s="279">
        <v>61.57</v>
      </c>
      <c r="AK230" s="279">
        <v>45.68</v>
      </c>
      <c r="AL230" s="279">
        <v>31.4</v>
      </c>
      <c r="AM230" s="281"/>
      <c r="AN230" s="281"/>
      <c r="AO230" s="281"/>
      <c r="AP230" s="281"/>
      <c r="AQ230" s="279">
        <v>1616978</v>
      </c>
    </row>
    <row r="231" spans="1:43" ht="15.75" customHeight="1">
      <c r="A231" s="4">
        <v>192</v>
      </c>
      <c r="B231" s="270" t="s">
        <v>291</v>
      </c>
      <c r="C231" s="248" t="s">
        <v>1683</v>
      </c>
      <c r="D231" s="248" t="s">
        <v>1684</v>
      </c>
      <c r="E231" s="4" t="s">
        <v>2602</v>
      </c>
      <c r="F231" s="44" t="s">
        <v>2692</v>
      </c>
      <c r="G231" s="247" t="s">
        <v>2693</v>
      </c>
      <c r="H231" s="248" t="s">
        <v>2694</v>
      </c>
      <c r="I231" s="248" t="s">
        <v>2606</v>
      </c>
      <c r="J231" s="249" t="str">
        <f t="shared" si="7"/>
        <v>D1_S20_100L-m_R02</v>
      </c>
      <c r="K231" s="43" t="s">
        <v>81</v>
      </c>
      <c r="L231" s="43" t="s">
        <v>1201</v>
      </c>
      <c r="M231" s="43" t="s">
        <v>259</v>
      </c>
      <c r="N231" s="43" t="s">
        <v>1196</v>
      </c>
      <c r="O231" s="43">
        <v>100</v>
      </c>
      <c r="P231" s="43">
        <v>152</v>
      </c>
      <c r="Q231" s="43" t="s">
        <v>1163</v>
      </c>
      <c r="R231" s="43" t="s">
        <v>1197</v>
      </c>
      <c r="S231" s="250" t="s">
        <v>1091</v>
      </c>
      <c r="T231" s="250" t="s">
        <v>1865</v>
      </c>
      <c r="U231" s="271"/>
      <c r="V231" s="270" t="s">
        <v>2217</v>
      </c>
      <c r="W231" s="252" t="s">
        <v>2612</v>
      </c>
      <c r="X231" s="44" t="s">
        <v>2695</v>
      </c>
      <c r="Y231" s="4" t="s">
        <v>2112</v>
      </c>
      <c r="Z231" s="4" t="s">
        <v>2113</v>
      </c>
      <c r="AA231" s="229" t="s">
        <v>1870</v>
      </c>
      <c r="AB231" s="229">
        <v>1354586</v>
      </c>
      <c r="AC231" s="253" t="s">
        <v>2614</v>
      </c>
      <c r="AD231" s="229" t="s">
        <v>1512</v>
      </c>
      <c r="AE231" s="229">
        <v>81.87</v>
      </c>
      <c r="AF231" s="229">
        <v>34.86</v>
      </c>
      <c r="AG231" s="229">
        <v>1354586</v>
      </c>
      <c r="AH231" s="229">
        <v>1.82</v>
      </c>
      <c r="AI231" s="229">
        <v>1.67</v>
      </c>
      <c r="AJ231" s="229">
        <v>72.72</v>
      </c>
      <c r="AK231" s="229">
        <v>64.02</v>
      </c>
      <c r="AL231" s="229">
        <v>50.1</v>
      </c>
      <c r="AM231" s="229"/>
      <c r="AN231" s="229"/>
      <c r="AO231" s="229"/>
      <c r="AP231" s="229"/>
      <c r="AQ231" s="229">
        <v>1312005</v>
      </c>
    </row>
    <row r="232" spans="1:43" ht="15.75" customHeight="1">
      <c r="A232" s="4">
        <v>193</v>
      </c>
      <c r="B232" s="44" t="s">
        <v>347</v>
      </c>
      <c r="C232" s="44" t="s">
        <v>1690</v>
      </c>
      <c r="D232" s="44" t="s">
        <v>1691</v>
      </c>
      <c r="E232" s="4" t="s">
        <v>2602</v>
      </c>
      <c r="F232" s="44" t="s">
        <v>2696</v>
      </c>
      <c r="G232" s="277" t="s">
        <v>2697</v>
      </c>
      <c r="H232" s="44" t="s">
        <v>2698</v>
      </c>
      <c r="I232" s="44" t="s">
        <v>2606</v>
      </c>
      <c r="J232" s="249" t="str">
        <f t="shared" si="7"/>
        <v>D1_S20_100L-m_R02</v>
      </c>
      <c r="K232" s="43" t="s">
        <v>81</v>
      </c>
      <c r="L232" s="43" t="s">
        <v>1201</v>
      </c>
      <c r="M232" s="43" t="s">
        <v>259</v>
      </c>
      <c r="N232" s="43" t="s">
        <v>1196</v>
      </c>
      <c r="O232" s="99">
        <v>100</v>
      </c>
      <c r="P232" s="99">
        <v>110</v>
      </c>
      <c r="Q232" s="43" t="s">
        <v>1163</v>
      </c>
      <c r="R232" s="43" t="s">
        <v>1208</v>
      </c>
      <c r="S232" s="43" t="s">
        <v>1091</v>
      </c>
      <c r="T232" s="43" t="s">
        <v>2607</v>
      </c>
      <c r="U232" s="44"/>
      <c r="V232" s="44"/>
      <c r="W232" s="278" t="s">
        <v>2608</v>
      </c>
      <c r="X232" s="44"/>
      <c r="Y232" s="4" t="s">
        <v>2112</v>
      </c>
      <c r="Z232" s="4" t="s">
        <v>2113</v>
      </c>
      <c r="AA232" s="44" t="s">
        <v>1870</v>
      </c>
      <c r="AB232" s="279">
        <v>1420401</v>
      </c>
      <c r="AC232" s="280">
        <v>42743</v>
      </c>
      <c r="AD232" s="281" t="s">
        <v>1512</v>
      </c>
      <c r="AE232" s="279">
        <v>68.87</v>
      </c>
      <c r="AF232" s="279">
        <v>31.21</v>
      </c>
      <c r="AG232" s="279">
        <v>1420401</v>
      </c>
      <c r="AH232" s="279">
        <v>12.5</v>
      </c>
      <c r="AI232" s="279">
        <v>9.23</v>
      </c>
      <c r="AJ232" s="279">
        <v>63.38</v>
      </c>
      <c r="AK232" s="279">
        <v>46.48</v>
      </c>
      <c r="AL232" s="279">
        <v>33.99</v>
      </c>
      <c r="AM232" s="281"/>
      <c r="AN232" s="281"/>
      <c r="AO232" s="281"/>
      <c r="AP232" s="281"/>
      <c r="AQ232" s="279">
        <v>1396702</v>
      </c>
    </row>
    <row r="233" spans="1:43" ht="15.75" customHeight="1">
      <c r="A233" s="4">
        <v>194</v>
      </c>
      <c r="B233" s="270" t="s">
        <v>353</v>
      </c>
      <c r="C233" s="248" t="s">
        <v>1697</v>
      </c>
      <c r="D233" s="248" t="s">
        <v>1698</v>
      </c>
      <c r="E233" s="4" t="s">
        <v>2602</v>
      </c>
      <c r="F233" s="44" t="s">
        <v>2699</v>
      </c>
      <c r="G233" s="247" t="s">
        <v>2700</v>
      </c>
      <c r="H233" s="248" t="s">
        <v>2701</v>
      </c>
      <c r="I233" s="248" t="s">
        <v>2606</v>
      </c>
      <c r="J233" s="249" t="str">
        <f t="shared" si="7"/>
        <v>D1_S20_100L-m_R03</v>
      </c>
      <c r="K233" s="43" t="s">
        <v>81</v>
      </c>
      <c r="L233" s="43" t="s">
        <v>1201</v>
      </c>
      <c r="M233" s="43" t="s">
        <v>259</v>
      </c>
      <c r="N233" s="43" t="s">
        <v>1196</v>
      </c>
      <c r="O233" s="43">
        <v>100</v>
      </c>
      <c r="P233" s="43">
        <v>285</v>
      </c>
      <c r="Q233" s="43" t="s">
        <v>1163</v>
      </c>
      <c r="R233" s="43" t="s">
        <v>1208</v>
      </c>
      <c r="S233" s="250" t="s">
        <v>1095</v>
      </c>
      <c r="T233" s="250" t="s">
        <v>1865</v>
      </c>
      <c r="U233" s="271"/>
      <c r="V233" s="270" t="s">
        <v>2227</v>
      </c>
      <c r="W233" s="252" t="s">
        <v>2612</v>
      </c>
      <c r="X233" s="44" t="s">
        <v>2702</v>
      </c>
      <c r="Y233" s="4" t="s">
        <v>2112</v>
      </c>
      <c r="Z233" s="4" t="s">
        <v>2113</v>
      </c>
      <c r="AA233" s="229" t="s">
        <v>1870</v>
      </c>
      <c r="AB233" s="229">
        <v>1367559</v>
      </c>
      <c r="AC233" s="253" t="s">
        <v>2614</v>
      </c>
      <c r="AD233" s="229" t="s">
        <v>1512</v>
      </c>
      <c r="AE233" s="229">
        <v>82.51</v>
      </c>
      <c r="AF233" s="229">
        <v>35.020000000000003</v>
      </c>
      <c r="AG233" s="229">
        <v>1367559</v>
      </c>
      <c r="AH233" s="229">
        <v>1.82</v>
      </c>
      <c r="AI233" s="229">
        <v>1.69</v>
      </c>
      <c r="AJ233" s="229">
        <v>71.37</v>
      </c>
      <c r="AK233" s="229">
        <v>62.65</v>
      </c>
      <c r="AL233" s="229">
        <v>47.68</v>
      </c>
      <c r="AM233" s="229"/>
      <c r="AN233" s="229"/>
      <c r="AO233" s="229"/>
      <c r="AP233" s="229"/>
      <c r="AQ233" s="229">
        <v>1322113</v>
      </c>
    </row>
    <row r="234" spans="1:43" ht="15.75" customHeight="1">
      <c r="A234" s="4">
        <v>195</v>
      </c>
      <c r="B234" s="270" t="s">
        <v>353</v>
      </c>
      <c r="C234" s="248" t="s">
        <v>1697</v>
      </c>
      <c r="D234" s="248" t="s">
        <v>1698</v>
      </c>
      <c r="E234" s="4" t="s">
        <v>2602</v>
      </c>
      <c r="F234" s="44" t="s">
        <v>2703</v>
      </c>
      <c r="G234" s="247" t="s">
        <v>2704</v>
      </c>
      <c r="H234" s="248" t="s">
        <v>2705</v>
      </c>
      <c r="I234" s="248" t="s">
        <v>2606</v>
      </c>
      <c r="J234" s="249" t="str">
        <f t="shared" si="7"/>
        <v>D1_S20_100L-m_R03</v>
      </c>
      <c r="K234" s="43" t="s">
        <v>81</v>
      </c>
      <c r="L234" s="43" t="s">
        <v>1201</v>
      </c>
      <c r="M234" s="43" t="s">
        <v>259</v>
      </c>
      <c r="N234" s="43" t="s">
        <v>1196</v>
      </c>
      <c r="O234" s="43">
        <v>100</v>
      </c>
      <c r="P234" s="43">
        <v>285</v>
      </c>
      <c r="Q234" s="43" t="s">
        <v>1163</v>
      </c>
      <c r="R234" s="43" t="s">
        <v>1208</v>
      </c>
      <c r="S234" s="250" t="s">
        <v>1095</v>
      </c>
      <c r="T234" s="250" t="s">
        <v>2232</v>
      </c>
      <c r="U234" s="271"/>
      <c r="V234" s="270" t="s">
        <v>2233</v>
      </c>
      <c r="W234" s="252" t="s">
        <v>2612</v>
      </c>
      <c r="X234" s="44" t="s">
        <v>2706</v>
      </c>
      <c r="Y234" s="4" t="s">
        <v>2112</v>
      </c>
      <c r="Z234" s="4" t="s">
        <v>2113</v>
      </c>
      <c r="AA234" s="229" t="s">
        <v>1870</v>
      </c>
      <c r="AB234" s="229">
        <v>1401933</v>
      </c>
      <c r="AC234" s="253" t="s">
        <v>2614</v>
      </c>
      <c r="AD234" s="229" t="s">
        <v>1512</v>
      </c>
      <c r="AE234" s="229">
        <v>82.86</v>
      </c>
      <c r="AF234" s="229">
        <v>35.1</v>
      </c>
      <c r="AG234" s="229">
        <v>1401933</v>
      </c>
      <c r="AH234" s="229">
        <v>1.82</v>
      </c>
      <c r="AI234" s="229">
        <v>1.73</v>
      </c>
      <c r="AJ234" s="229">
        <v>72.290000000000006</v>
      </c>
      <c r="AK234" s="229">
        <v>63.68</v>
      </c>
      <c r="AL234" s="229">
        <v>48.6</v>
      </c>
      <c r="AM234" s="229"/>
      <c r="AN234" s="229"/>
      <c r="AO234" s="229"/>
      <c r="AP234" s="229"/>
      <c r="AQ234" s="229">
        <v>1358797</v>
      </c>
    </row>
    <row r="235" spans="1:43" ht="15.75" customHeight="1">
      <c r="A235" s="4">
        <v>196</v>
      </c>
      <c r="B235" s="270" t="s">
        <v>283</v>
      </c>
      <c r="C235" s="248" t="s">
        <v>1704</v>
      </c>
      <c r="D235" s="248" t="s">
        <v>1705</v>
      </c>
      <c r="E235" s="4" t="s">
        <v>2602</v>
      </c>
      <c r="F235" s="44" t="s">
        <v>2707</v>
      </c>
      <c r="G235" s="247" t="s">
        <v>2708</v>
      </c>
      <c r="H235" s="248" t="s">
        <v>2709</v>
      </c>
      <c r="I235" s="248" t="s">
        <v>2606</v>
      </c>
      <c r="J235" s="249" t="str">
        <f t="shared" si="7"/>
        <v>D1_S20_120L-m_R01</v>
      </c>
      <c r="K235" s="43" t="s">
        <v>81</v>
      </c>
      <c r="L235" s="43" t="s">
        <v>1201</v>
      </c>
      <c r="M235" s="43" t="s">
        <v>259</v>
      </c>
      <c r="N235" s="43" t="s">
        <v>1196</v>
      </c>
      <c r="O235" s="43">
        <v>120</v>
      </c>
      <c r="P235" s="43">
        <v>225</v>
      </c>
      <c r="Q235" s="43" t="s">
        <v>1163</v>
      </c>
      <c r="R235" s="43" t="s">
        <v>1197</v>
      </c>
      <c r="S235" s="250" t="s">
        <v>1085</v>
      </c>
      <c r="T235" s="250" t="s">
        <v>1865</v>
      </c>
      <c r="U235" s="271"/>
      <c r="V235" s="270" t="s">
        <v>2238</v>
      </c>
      <c r="W235" s="252" t="s">
        <v>2612</v>
      </c>
      <c r="X235" s="44" t="s">
        <v>2710</v>
      </c>
      <c r="Y235" s="4" t="s">
        <v>2112</v>
      </c>
      <c r="Z235" s="4" t="s">
        <v>2113</v>
      </c>
      <c r="AA235" s="229" t="s">
        <v>1870</v>
      </c>
      <c r="AB235" s="229">
        <v>1334928</v>
      </c>
      <c r="AC235" s="253" t="s">
        <v>2614</v>
      </c>
      <c r="AD235" s="229" t="s">
        <v>1512</v>
      </c>
      <c r="AE235" s="229">
        <v>82.35</v>
      </c>
      <c r="AF235" s="229">
        <v>34.979999999999997</v>
      </c>
      <c r="AG235" s="229">
        <v>1334928</v>
      </c>
      <c r="AH235" s="229">
        <v>1.82</v>
      </c>
      <c r="AI235" s="229">
        <v>1.65</v>
      </c>
      <c r="AJ235" s="229">
        <v>71.510000000000005</v>
      </c>
      <c r="AK235" s="229">
        <v>63.07</v>
      </c>
      <c r="AL235" s="229">
        <v>47.88</v>
      </c>
      <c r="AM235" s="229"/>
      <c r="AN235" s="229"/>
      <c r="AO235" s="229"/>
      <c r="AP235" s="229"/>
      <c r="AQ235" s="229">
        <v>1288407</v>
      </c>
    </row>
    <row r="236" spans="1:43" ht="15.75" customHeight="1">
      <c r="A236" s="4">
        <v>197</v>
      </c>
      <c r="B236" s="270" t="s">
        <v>283</v>
      </c>
      <c r="C236" s="248" t="s">
        <v>1704</v>
      </c>
      <c r="D236" s="248" t="s">
        <v>1705</v>
      </c>
      <c r="E236" s="4" t="s">
        <v>2602</v>
      </c>
      <c r="F236" s="44" t="s">
        <v>2711</v>
      </c>
      <c r="G236" s="247" t="s">
        <v>2712</v>
      </c>
      <c r="H236" s="248" t="s">
        <v>2713</v>
      </c>
      <c r="I236" s="248" t="s">
        <v>2606</v>
      </c>
      <c r="J236" s="249" t="str">
        <f t="shared" si="7"/>
        <v>D1_S20_120L-m_R01</v>
      </c>
      <c r="K236" s="43" t="s">
        <v>81</v>
      </c>
      <c r="L236" s="43" t="s">
        <v>1201</v>
      </c>
      <c r="M236" s="43" t="s">
        <v>259</v>
      </c>
      <c r="N236" s="43" t="s">
        <v>1196</v>
      </c>
      <c r="O236" s="43">
        <v>120</v>
      </c>
      <c r="P236" s="43">
        <v>225</v>
      </c>
      <c r="Q236" s="43" t="s">
        <v>1163</v>
      </c>
      <c r="R236" s="43" t="s">
        <v>1197</v>
      </c>
      <c r="S236" s="250" t="s">
        <v>1085</v>
      </c>
      <c r="T236" s="250" t="s">
        <v>2232</v>
      </c>
      <c r="U236" s="271"/>
      <c r="V236" s="270" t="s">
        <v>2243</v>
      </c>
      <c r="W236" s="252" t="s">
        <v>2612</v>
      </c>
      <c r="X236" s="44" t="s">
        <v>2714</v>
      </c>
      <c r="Y236" s="4" t="s">
        <v>2112</v>
      </c>
      <c r="Z236" s="4" t="s">
        <v>2113</v>
      </c>
      <c r="AA236" s="229" t="s">
        <v>1870</v>
      </c>
      <c r="AB236" s="229">
        <v>1588114</v>
      </c>
      <c r="AC236" s="253" t="s">
        <v>2614</v>
      </c>
      <c r="AD236" s="229" t="s">
        <v>1512</v>
      </c>
      <c r="AE236" s="229">
        <v>83.1</v>
      </c>
      <c r="AF236" s="229">
        <v>35.159999999999997</v>
      </c>
      <c r="AG236" s="229">
        <v>1588114</v>
      </c>
      <c r="AH236" s="229">
        <v>1.82</v>
      </c>
      <c r="AI236" s="229">
        <v>1.96</v>
      </c>
      <c r="AJ236" s="229">
        <v>70.650000000000006</v>
      </c>
      <c r="AK236" s="229">
        <v>62.52</v>
      </c>
      <c r="AL236" s="229">
        <v>46.39</v>
      </c>
      <c r="AM236" s="229"/>
      <c r="AN236" s="229"/>
      <c r="AO236" s="229"/>
      <c r="AP236" s="229"/>
      <c r="AQ236" s="229">
        <v>1537649</v>
      </c>
    </row>
    <row r="237" spans="1:43" ht="15.75" customHeight="1">
      <c r="A237" s="4">
        <v>198</v>
      </c>
      <c r="B237" s="270" t="s">
        <v>256</v>
      </c>
      <c r="C237" s="248" t="s">
        <v>1711</v>
      </c>
      <c r="D237" s="248" t="s">
        <v>1712</v>
      </c>
      <c r="E237" s="4" t="s">
        <v>2602</v>
      </c>
      <c r="F237" s="44" t="s">
        <v>2715</v>
      </c>
      <c r="G237" s="247" t="s">
        <v>2716</v>
      </c>
      <c r="H237" s="248" t="s">
        <v>2717</v>
      </c>
      <c r="I237" s="248" t="s">
        <v>2606</v>
      </c>
      <c r="J237" s="249" t="str">
        <f t="shared" si="7"/>
        <v>D1_S20_30L-m_R123</v>
      </c>
      <c r="K237" s="43" t="s">
        <v>81</v>
      </c>
      <c r="L237" s="43" t="s">
        <v>1201</v>
      </c>
      <c r="M237" s="43" t="s">
        <v>259</v>
      </c>
      <c r="N237" s="43" t="s">
        <v>1196</v>
      </c>
      <c r="O237" s="43">
        <v>30</v>
      </c>
      <c r="P237" s="43">
        <v>91</v>
      </c>
      <c r="Q237" s="43" t="s">
        <v>1163</v>
      </c>
      <c r="R237" s="43" t="s">
        <v>1197</v>
      </c>
      <c r="S237" s="250" t="s">
        <v>1716</v>
      </c>
      <c r="T237" s="250" t="s">
        <v>1865</v>
      </c>
      <c r="U237" s="271"/>
      <c r="V237" s="270" t="s">
        <v>2249</v>
      </c>
      <c r="W237" s="252" t="s">
        <v>2612</v>
      </c>
      <c r="X237" s="44" t="s">
        <v>2718</v>
      </c>
      <c r="Y237" s="4" t="s">
        <v>2112</v>
      </c>
      <c r="Z237" s="4" t="s">
        <v>2113</v>
      </c>
      <c r="AA237" s="229" t="s">
        <v>1870</v>
      </c>
      <c r="AB237" s="229">
        <v>1467403</v>
      </c>
      <c r="AC237" s="253" t="s">
        <v>2614</v>
      </c>
      <c r="AD237" s="229" t="s">
        <v>1512</v>
      </c>
      <c r="AE237" s="229">
        <v>81.489999999999995</v>
      </c>
      <c r="AF237" s="229">
        <v>34.76</v>
      </c>
      <c r="AG237" s="229">
        <v>1467403</v>
      </c>
      <c r="AH237" s="229">
        <v>1.82</v>
      </c>
      <c r="AI237" s="229">
        <v>1.81</v>
      </c>
      <c r="AJ237" s="229">
        <v>72.709999999999994</v>
      </c>
      <c r="AK237" s="229">
        <v>63.02</v>
      </c>
      <c r="AL237" s="229">
        <v>49.33</v>
      </c>
      <c r="AM237" s="229"/>
      <c r="AN237" s="229"/>
      <c r="AO237" s="229"/>
      <c r="AP237" s="229"/>
      <c r="AQ237" s="229">
        <v>1419001</v>
      </c>
    </row>
    <row r="238" spans="1:43" ht="15.75" customHeight="1">
      <c r="A238" s="4">
        <v>199</v>
      </c>
      <c r="B238" s="270" t="s">
        <v>256</v>
      </c>
      <c r="C238" s="248" t="s">
        <v>1711</v>
      </c>
      <c r="D238" s="248" t="s">
        <v>1712</v>
      </c>
      <c r="E238" s="4" t="s">
        <v>2602</v>
      </c>
      <c r="F238" s="44" t="s">
        <v>2719</v>
      </c>
      <c r="G238" s="247" t="s">
        <v>2720</v>
      </c>
      <c r="H238" s="248" t="s">
        <v>2721</v>
      </c>
      <c r="I238" s="248" t="s">
        <v>2606</v>
      </c>
      <c r="J238" s="249" t="str">
        <f t="shared" si="7"/>
        <v>D1_S20_30L-m_R123</v>
      </c>
      <c r="K238" s="43" t="s">
        <v>81</v>
      </c>
      <c r="L238" s="43" t="s">
        <v>1201</v>
      </c>
      <c r="M238" s="43" t="s">
        <v>259</v>
      </c>
      <c r="N238" s="43" t="s">
        <v>1196</v>
      </c>
      <c r="O238" s="43">
        <v>30</v>
      </c>
      <c r="P238" s="43">
        <v>91</v>
      </c>
      <c r="Q238" s="43" t="s">
        <v>1163</v>
      </c>
      <c r="R238" s="43" t="s">
        <v>1197</v>
      </c>
      <c r="S238" s="250" t="s">
        <v>1716</v>
      </c>
      <c r="T238" s="250" t="s">
        <v>2232</v>
      </c>
      <c r="U238" s="271"/>
      <c r="V238" s="270" t="s">
        <v>2254</v>
      </c>
      <c r="W238" s="252" t="s">
        <v>2612</v>
      </c>
      <c r="X238" s="44" t="s">
        <v>2722</v>
      </c>
      <c r="Y238" s="4" t="s">
        <v>2112</v>
      </c>
      <c r="Z238" s="4" t="s">
        <v>2113</v>
      </c>
      <c r="AA238" s="229" t="s">
        <v>1870</v>
      </c>
      <c r="AB238" s="229">
        <v>1536801</v>
      </c>
      <c r="AC238" s="253" t="s">
        <v>2614</v>
      </c>
      <c r="AD238" s="229" t="s">
        <v>1512</v>
      </c>
      <c r="AE238" s="229">
        <v>81.06</v>
      </c>
      <c r="AF238" s="229">
        <v>34.67</v>
      </c>
      <c r="AG238" s="229">
        <v>1536801</v>
      </c>
      <c r="AH238" s="229">
        <v>1.82</v>
      </c>
      <c r="AI238" s="229">
        <v>1.89</v>
      </c>
      <c r="AJ238" s="229">
        <v>71.91</v>
      </c>
      <c r="AK238" s="229">
        <v>61.5</v>
      </c>
      <c r="AL238" s="229">
        <v>47.05</v>
      </c>
      <c r="AM238" s="229"/>
      <c r="AN238" s="229"/>
      <c r="AO238" s="229"/>
      <c r="AP238" s="229"/>
      <c r="AQ238" s="229">
        <v>1480758</v>
      </c>
    </row>
    <row r="239" spans="1:43" ht="15.75" customHeight="1">
      <c r="A239" s="4">
        <v>200</v>
      </c>
      <c r="B239" s="270" t="s">
        <v>336</v>
      </c>
      <c r="C239" s="248" t="s">
        <v>1719</v>
      </c>
      <c r="D239" s="248" t="s">
        <v>1720</v>
      </c>
      <c r="E239" s="4" t="s">
        <v>2602</v>
      </c>
      <c r="F239" s="44" t="s">
        <v>2723</v>
      </c>
      <c r="G239" s="247" t="s">
        <v>2724</v>
      </c>
      <c r="H239" s="248" t="s">
        <v>2725</v>
      </c>
      <c r="I239" s="248" t="s">
        <v>2606</v>
      </c>
      <c r="J239" s="249" t="str">
        <f t="shared" si="7"/>
        <v>D1_S20_496L-m_R00</v>
      </c>
      <c r="K239" s="43" t="s">
        <v>81</v>
      </c>
      <c r="L239" s="43" t="s">
        <v>1201</v>
      </c>
      <c r="M239" s="43" t="s">
        <v>259</v>
      </c>
      <c r="N239" s="43" t="s">
        <v>1247</v>
      </c>
      <c r="O239" s="43">
        <v>496</v>
      </c>
      <c r="P239" s="43">
        <v>445</v>
      </c>
      <c r="Q239" s="43" t="s">
        <v>1163</v>
      </c>
      <c r="R239" s="43" t="s">
        <v>1208</v>
      </c>
      <c r="S239" s="250" t="s">
        <v>1209</v>
      </c>
      <c r="T239" s="250" t="s">
        <v>1865</v>
      </c>
      <c r="U239" s="271"/>
      <c r="V239" s="270" t="s">
        <v>2259</v>
      </c>
      <c r="W239" s="252" t="s">
        <v>2612</v>
      </c>
      <c r="X239" s="44" t="s">
        <v>2726</v>
      </c>
      <c r="Y239" s="4" t="s">
        <v>2112</v>
      </c>
      <c r="Z239" s="4" t="s">
        <v>2113</v>
      </c>
      <c r="AA239" s="229" t="s">
        <v>1870</v>
      </c>
      <c r="AB239" s="229">
        <v>1436137</v>
      </c>
      <c r="AC239" s="253" t="s">
        <v>2614</v>
      </c>
      <c r="AD239" s="229" t="s">
        <v>1512</v>
      </c>
      <c r="AE239" s="229">
        <v>82.28</v>
      </c>
      <c r="AF239" s="229">
        <v>34.950000000000003</v>
      </c>
      <c r="AG239" s="229">
        <v>1436137</v>
      </c>
      <c r="AH239" s="229">
        <v>1.82</v>
      </c>
      <c r="AI239" s="229">
        <v>1.77</v>
      </c>
      <c r="AJ239" s="229">
        <v>72.45</v>
      </c>
      <c r="AK239" s="229">
        <v>63.19</v>
      </c>
      <c r="AL239" s="229">
        <v>49.35</v>
      </c>
      <c r="AM239" s="229"/>
      <c r="AN239" s="229"/>
      <c r="AO239" s="229"/>
      <c r="AP239" s="229"/>
      <c r="AQ239" s="229">
        <v>1389501</v>
      </c>
    </row>
    <row r="240" spans="1:43" ht="15.75" customHeight="1">
      <c r="A240" s="4">
        <v>201</v>
      </c>
      <c r="B240" s="44" t="s">
        <v>336</v>
      </c>
      <c r="C240" s="44" t="s">
        <v>1719</v>
      </c>
      <c r="D240" s="44" t="s">
        <v>1720</v>
      </c>
      <c r="E240" s="4" t="s">
        <v>2602</v>
      </c>
      <c r="F240" s="44" t="s">
        <v>2727</v>
      </c>
      <c r="G240" s="277" t="s">
        <v>2728</v>
      </c>
      <c r="H240" s="44" t="s">
        <v>2729</v>
      </c>
      <c r="I240" s="44" t="s">
        <v>2606</v>
      </c>
      <c r="J240" s="249" t="str">
        <f t="shared" si="7"/>
        <v>D1_S20_496L-m_R00</v>
      </c>
      <c r="K240" s="43" t="s">
        <v>81</v>
      </c>
      <c r="L240" s="43" t="s">
        <v>1201</v>
      </c>
      <c r="M240" s="43" t="s">
        <v>259</v>
      </c>
      <c r="N240" s="43" t="s">
        <v>1247</v>
      </c>
      <c r="O240" s="99">
        <v>496</v>
      </c>
      <c r="P240" s="99">
        <v>445</v>
      </c>
      <c r="Q240" s="43" t="s">
        <v>1163</v>
      </c>
      <c r="R240" s="43" t="s">
        <v>1208</v>
      </c>
      <c r="S240" s="43" t="s">
        <v>1209</v>
      </c>
      <c r="T240" s="43" t="s">
        <v>2730</v>
      </c>
      <c r="U240" s="44"/>
      <c r="V240" s="44"/>
      <c r="W240" s="278" t="s">
        <v>2608</v>
      </c>
      <c r="X240" s="44"/>
      <c r="Y240" s="4" t="s">
        <v>2112</v>
      </c>
      <c r="Z240" s="4" t="s">
        <v>2113</v>
      </c>
      <c r="AA240" s="44" t="s">
        <v>1870</v>
      </c>
      <c r="AB240" s="279">
        <v>1849573</v>
      </c>
      <c r="AC240" s="280">
        <v>42743</v>
      </c>
      <c r="AD240" s="281" t="s">
        <v>1512</v>
      </c>
      <c r="AE240" s="279">
        <v>67.650000000000006</v>
      </c>
      <c r="AF240" s="279">
        <v>30.95</v>
      </c>
      <c r="AG240" s="279">
        <v>1849573</v>
      </c>
      <c r="AH240" s="279">
        <v>12.5</v>
      </c>
      <c r="AI240" s="279">
        <v>12.02</v>
      </c>
      <c r="AJ240" s="279">
        <v>61.91</v>
      </c>
      <c r="AK240" s="279">
        <v>41.32</v>
      </c>
      <c r="AL240" s="279">
        <v>28.75</v>
      </c>
      <c r="AM240" s="281"/>
      <c r="AN240" s="281"/>
      <c r="AO240" s="281"/>
      <c r="AP240" s="281"/>
      <c r="AQ240" s="279">
        <v>1824136</v>
      </c>
    </row>
    <row r="241" spans="1:43" ht="15.75" customHeight="1">
      <c r="A241" s="4">
        <v>202</v>
      </c>
      <c r="B241" s="270" t="s">
        <v>297</v>
      </c>
      <c r="C241" s="248" t="s">
        <v>1726</v>
      </c>
      <c r="D241" s="248" t="s">
        <v>1727</v>
      </c>
      <c r="E241" s="4" t="s">
        <v>2602</v>
      </c>
      <c r="F241" s="44" t="s">
        <v>2731</v>
      </c>
      <c r="G241" s="247" t="s">
        <v>2732</v>
      </c>
      <c r="H241" s="248" t="s">
        <v>2733</v>
      </c>
      <c r="I241" s="248" t="s">
        <v>2606</v>
      </c>
      <c r="J241" s="249" t="str">
        <f t="shared" si="7"/>
        <v>D1_S20_60L-m_R03</v>
      </c>
      <c r="K241" s="43" t="s">
        <v>81</v>
      </c>
      <c r="L241" s="43" t="s">
        <v>1201</v>
      </c>
      <c r="M241" s="43" t="s">
        <v>259</v>
      </c>
      <c r="N241" s="43" t="s">
        <v>1196</v>
      </c>
      <c r="O241" s="43">
        <v>60</v>
      </c>
      <c r="P241" s="43">
        <v>167</v>
      </c>
      <c r="Q241" s="43" t="s">
        <v>1163</v>
      </c>
      <c r="R241" s="43" t="s">
        <v>1197</v>
      </c>
      <c r="S241" s="250" t="s">
        <v>1095</v>
      </c>
      <c r="T241" s="250" t="s">
        <v>1865</v>
      </c>
      <c r="U241" s="271"/>
      <c r="V241" s="270" t="s">
        <v>2269</v>
      </c>
      <c r="W241" s="252" t="s">
        <v>2612</v>
      </c>
      <c r="X241" s="44" t="s">
        <v>2734</v>
      </c>
      <c r="Y241" s="4" t="s">
        <v>2112</v>
      </c>
      <c r="Z241" s="4" t="s">
        <v>2113</v>
      </c>
      <c r="AA241" s="229" t="s">
        <v>1870</v>
      </c>
      <c r="AB241" s="229">
        <v>1396760</v>
      </c>
      <c r="AC241" s="253" t="s">
        <v>2614</v>
      </c>
      <c r="AD241" s="229" t="s">
        <v>1512</v>
      </c>
      <c r="AE241" s="229">
        <v>79.78</v>
      </c>
      <c r="AF241" s="229">
        <v>34.35</v>
      </c>
      <c r="AG241" s="229">
        <v>1396760</v>
      </c>
      <c r="AH241" s="229">
        <v>1.82</v>
      </c>
      <c r="AI241" s="229">
        <v>1.72</v>
      </c>
      <c r="AJ241" s="229">
        <v>74.25</v>
      </c>
      <c r="AK241" s="229">
        <v>63.19</v>
      </c>
      <c r="AL241" s="229">
        <v>50.97</v>
      </c>
      <c r="AM241" s="229"/>
      <c r="AN241" s="229"/>
      <c r="AO241" s="229"/>
      <c r="AP241" s="229"/>
      <c r="AQ241" s="229">
        <v>1340535</v>
      </c>
    </row>
    <row r="242" spans="1:43" ht="15.75" customHeight="1">
      <c r="A242" s="4">
        <v>203</v>
      </c>
      <c r="B242" s="4" t="s">
        <v>265</v>
      </c>
      <c r="C242" s="4" t="s">
        <v>1733</v>
      </c>
      <c r="D242" s="4" t="s">
        <v>1734</v>
      </c>
      <c r="E242" s="4" t="s">
        <v>1967</v>
      </c>
      <c r="F242" s="44" t="s">
        <v>2735</v>
      </c>
      <c r="G242" s="254" t="s">
        <v>2736</v>
      </c>
      <c r="H242" s="4" t="s">
        <v>2737</v>
      </c>
      <c r="I242" s="4" t="s">
        <v>2606</v>
      </c>
      <c r="J242" s="249" t="str">
        <f t="shared" si="7"/>
        <v>D1_S20_776L-m_R00</v>
      </c>
      <c r="K242" s="43" t="s">
        <v>81</v>
      </c>
      <c r="L242" s="43" t="s">
        <v>1201</v>
      </c>
      <c r="M242" s="43" t="s">
        <v>259</v>
      </c>
      <c r="N242" s="43" t="s">
        <v>1207</v>
      </c>
      <c r="O242" s="43">
        <v>776</v>
      </c>
      <c r="P242" s="43">
        <v>166.75</v>
      </c>
      <c r="Q242" s="43" t="s">
        <v>1163</v>
      </c>
      <c r="R242" s="43" t="s">
        <v>1208</v>
      </c>
      <c r="S242" s="43" t="s">
        <v>1209</v>
      </c>
      <c r="T242" s="255"/>
      <c r="U242" s="4"/>
      <c r="V242" s="251" t="s">
        <v>2738</v>
      </c>
      <c r="W242" s="252"/>
      <c r="X242" s="4" t="s">
        <v>2739</v>
      </c>
      <c r="Y242" s="229" t="s">
        <v>1973</v>
      </c>
      <c r="Z242" s="229">
        <v>300</v>
      </c>
      <c r="AB242" s="4">
        <v>1309556</v>
      </c>
      <c r="AC242" s="253"/>
      <c r="AQ242" s="4">
        <v>1280406</v>
      </c>
    </row>
    <row r="243" spans="1:43" ht="15.75" customHeight="1">
      <c r="A243" s="4">
        <v>204</v>
      </c>
      <c r="B243" s="270" t="s">
        <v>406</v>
      </c>
      <c r="C243" s="248" t="s">
        <v>1739</v>
      </c>
      <c r="D243" s="248" t="s">
        <v>1740</v>
      </c>
      <c r="E243" s="4" t="s">
        <v>2602</v>
      </c>
      <c r="F243" s="44" t="s">
        <v>2740</v>
      </c>
      <c r="G243" s="247" t="s">
        <v>2741</v>
      </c>
      <c r="H243" s="248" t="s">
        <v>2742</v>
      </c>
      <c r="I243" s="248" t="s">
        <v>2606</v>
      </c>
      <c r="J243" s="249" t="str">
        <f t="shared" si="7"/>
        <v>D1_S320_100L-m_R01</v>
      </c>
      <c r="K243" s="43" t="s">
        <v>81</v>
      </c>
      <c r="L243" s="43" t="s">
        <v>1185</v>
      </c>
      <c r="M243" s="43" t="s">
        <v>280</v>
      </c>
      <c r="N243" s="43" t="s">
        <v>1291</v>
      </c>
      <c r="O243" s="43">
        <v>100</v>
      </c>
      <c r="P243" s="43">
        <v>98</v>
      </c>
      <c r="Q243" s="43" t="s">
        <v>1163</v>
      </c>
      <c r="R243" s="43" t="s">
        <v>1208</v>
      </c>
      <c r="S243" s="250" t="s">
        <v>1085</v>
      </c>
      <c r="T243" s="250" t="s">
        <v>1865</v>
      </c>
      <c r="U243" s="271"/>
      <c r="V243" s="270" t="s">
        <v>2274</v>
      </c>
      <c r="W243" s="252" t="s">
        <v>2612</v>
      </c>
      <c r="X243" s="44" t="s">
        <v>2743</v>
      </c>
      <c r="Y243" s="4" t="s">
        <v>2112</v>
      </c>
      <c r="Z243" s="4" t="s">
        <v>2113</v>
      </c>
      <c r="AA243" s="229" t="s">
        <v>1870</v>
      </c>
      <c r="AB243" s="229">
        <v>1195659</v>
      </c>
      <c r="AC243" s="253" t="s">
        <v>2614</v>
      </c>
      <c r="AD243" s="229" t="s">
        <v>1512</v>
      </c>
      <c r="AE243" s="229">
        <v>84.11</v>
      </c>
      <c r="AF243" s="229">
        <v>35.409999999999997</v>
      </c>
      <c r="AG243" s="229">
        <v>1195659</v>
      </c>
      <c r="AH243" s="229">
        <v>1.82</v>
      </c>
      <c r="AI243" s="229">
        <v>1.47</v>
      </c>
      <c r="AJ243" s="229">
        <v>69.819999999999993</v>
      </c>
      <c r="AK243" s="229">
        <v>63.17</v>
      </c>
      <c r="AL243" s="229">
        <v>46.53</v>
      </c>
      <c r="AM243" s="229"/>
      <c r="AN243" s="229"/>
      <c r="AO243" s="229"/>
      <c r="AP243" s="229"/>
      <c r="AQ243" s="229">
        <v>1159442</v>
      </c>
    </row>
    <row r="244" spans="1:43" ht="15.75" customHeight="1">
      <c r="A244" s="4">
        <v>205</v>
      </c>
      <c r="B244" s="270" t="s">
        <v>326</v>
      </c>
      <c r="C244" s="248" t="s">
        <v>1746</v>
      </c>
      <c r="D244" s="248" t="s">
        <v>1747</v>
      </c>
      <c r="E244" s="4" t="s">
        <v>2602</v>
      </c>
      <c r="F244" s="44" t="s">
        <v>2744</v>
      </c>
      <c r="G244" s="247" t="s">
        <v>2745</v>
      </c>
      <c r="H244" s="248" t="s">
        <v>2746</v>
      </c>
      <c r="I244" s="248" t="s">
        <v>2606</v>
      </c>
      <c r="J244" s="249" t="str">
        <f t="shared" si="7"/>
        <v>D1_S320_100L-m_R02</v>
      </c>
      <c r="K244" s="43" t="s">
        <v>81</v>
      </c>
      <c r="L244" s="43" t="s">
        <v>1185</v>
      </c>
      <c r="M244" s="43" t="s">
        <v>280</v>
      </c>
      <c r="N244" s="43" t="s">
        <v>1196</v>
      </c>
      <c r="O244" s="43">
        <v>100</v>
      </c>
      <c r="P244" s="43">
        <v>152</v>
      </c>
      <c r="Q244" s="43" t="s">
        <v>1163</v>
      </c>
      <c r="R244" s="43" t="s">
        <v>1197</v>
      </c>
      <c r="S244" s="250" t="s">
        <v>1091</v>
      </c>
      <c r="T244" s="250" t="s">
        <v>1865</v>
      </c>
      <c r="U244" s="271"/>
      <c r="V244" s="270" t="s">
        <v>2279</v>
      </c>
      <c r="W244" s="252" t="s">
        <v>2612</v>
      </c>
      <c r="X244" s="44" t="s">
        <v>2747</v>
      </c>
      <c r="Y244" s="4" t="s">
        <v>2112</v>
      </c>
      <c r="Z244" s="4" t="s">
        <v>2113</v>
      </c>
      <c r="AA244" s="229" t="s">
        <v>1870</v>
      </c>
      <c r="AB244" s="229">
        <v>1287010</v>
      </c>
      <c r="AC244" s="253" t="s">
        <v>2614</v>
      </c>
      <c r="AD244" s="229" t="s">
        <v>1512</v>
      </c>
      <c r="AE244" s="229">
        <v>83.87</v>
      </c>
      <c r="AF244" s="229">
        <v>35.35</v>
      </c>
      <c r="AG244" s="229">
        <v>1287010</v>
      </c>
      <c r="AH244" s="229">
        <v>1.82</v>
      </c>
      <c r="AI244" s="229">
        <v>1.59</v>
      </c>
      <c r="AJ244" s="229">
        <v>70.44</v>
      </c>
      <c r="AK244" s="229">
        <v>63.11</v>
      </c>
      <c r="AL244" s="229">
        <v>46.39</v>
      </c>
      <c r="AM244" s="229"/>
      <c r="AN244" s="229"/>
      <c r="AO244" s="229"/>
      <c r="AP244" s="229"/>
      <c r="AQ244" s="229">
        <v>1245585</v>
      </c>
    </row>
    <row r="245" spans="1:43" ht="15.75" customHeight="1">
      <c r="A245" s="4">
        <v>206</v>
      </c>
      <c r="B245" s="270" t="s">
        <v>420</v>
      </c>
      <c r="C245" s="248" t="s">
        <v>1753</v>
      </c>
      <c r="D245" s="248" t="s">
        <v>1754</v>
      </c>
      <c r="E245" s="4" t="s">
        <v>2602</v>
      </c>
      <c r="F245" s="44" t="s">
        <v>2748</v>
      </c>
      <c r="G245" s="247" t="s">
        <v>2749</v>
      </c>
      <c r="H245" s="248" t="s">
        <v>2750</v>
      </c>
      <c r="I245" s="248" t="s">
        <v>2606</v>
      </c>
      <c r="J245" s="249" t="str">
        <f t="shared" si="7"/>
        <v>D1_S320_100L-m_R02</v>
      </c>
      <c r="K245" s="43" t="s">
        <v>81</v>
      </c>
      <c r="L245" s="43" t="s">
        <v>1185</v>
      </c>
      <c r="M245" s="43" t="s">
        <v>280</v>
      </c>
      <c r="N245" s="43" t="s">
        <v>1196</v>
      </c>
      <c r="O245" s="43">
        <v>100</v>
      </c>
      <c r="P245" s="43">
        <v>110</v>
      </c>
      <c r="Q245" s="43" t="s">
        <v>1163</v>
      </c>
      <c r="R245" s="43" t="s">
        <v>1208</v>
      </c>
      <c r="S245" s="250" t="s">
        <v>1091</v>
      </c>
      <c r="T245" s="250" t="s">
        <v>1865</v>
      </c>
      <c r="U245" s="271"/>
      <c r="V245" s="270" t="s">
        <v>2284</v>
      </c>
      <c r="W245" s="252" t="s">
        <v>2612</v>
      </c>
      <c r="X245" s="44" t="s">
        <v>2751</v>
      </c>
      <c r="Y245" s="4" t="s">
        <v>2112</v>
      </c>
      <c r="Z245" s="4" t="s">
        <v>2113</v>
      </c>
      <c r="AA245" s="229" t="s">
        <v>1870</v>
      </c>
      <c r="AB245" s="229">
        <v>2841890</v>
      </c>
      <c r="AC245" s="253" t="s">
        <v>2614</v>
      </c>
      <c r="AD245" s="229" t="s">
        <v>1512</v>
      </c>
      <c r="AE245" s="229">
        <v>83.08</v>
      </c>
      <c r="AF245" s="229">
        <v>35.17</v>
      </c>
      <c r="AG245" s="229">
        <v>2841890</v>
      </c>
      <c r="AH245" s="229">
        <v>1.82</v>
      </c>
      <c r="AI245" s="229">
        <v>3.5</v>
      </c>
      <c r="AJ245" s="229">
        <v>71.680000000000007</v>
      </c>
      <c r="AK245" s="229">
        <v>64.03</v>
      </c>
      <c r="AL245" s="229">
        <v>47.01</v>
      </c>
      <c r="AM245" s="229"/>
      <c r="AN245" s="229"/>
      <c r="AO245" s="229"/>
      <c r="AP245" s="229"/>
      <c r="AQ245" s="229">
        <v>2747157</v>
      </c>
    </row>
    <row r="246" spans="1:43" ht="15.75" customHeight="1">
      <c r="A246" s="4">
        <v>207</v>
      </c>
      <c r="B246" s="44" t="s">
        <v>425</v>
      </c>
      <c r="C246" s="44" t="s">
        <v>1760</v>
      </c>
      <c r="D246" s="44" t="s">
        <v>1761</v>
      </c>
      <c r="E246" s="4" t="s">
        <v>2602</v>
      </c>
      <c r="F246" s="44" t="s">
        <v>2752</v>
      </c>
      <c r="G246" s="277" t="s">
        <v>2753</v>
      </c>
      <c r="H246" s="44" t="s">
        <v>2754</v>
      </c>
      <c r="I246" s="44" t="s">
        <v>2606</v>
      </c>
      <c r="J246" s="249" t="str">
        <f t="shared" si="7"/>
        <v>D1_S320_100L-m_R03</v>
      </c>
      <c r="K246" s="43" t="s">
        <v>81</v>
      </c>
      <c r="L246" s="43" t="s">
        <v>1185</v>
      </c>
      <c r="M246" s="43" t="s">
        <v>280</v>
      </c>
      <c r="N246" s="43" t="s">
        <v>1196</v>
      </c>
      <c r="O246" s="99">
        <v>100</v>
      </c>
      <c r="P246" s="99">
        <v>285</v>
      </c>
      <c r="Q246" s="43" t="s">
        <v>1163</v>
      </c>
      <c r="R246" s="43" t="s">
        <v>1208</v>
      </c>
      <c r="S246" s="43" t="s">
        <v>1095</v>
      </c>
      <c r="T246" s="43" t="s">
        <v>2607</v>
      </c>
      <c r="U246" s="44"/>
      <c r="V246" s="44"/>
      <c r="W246" s="278" t="s">
        <v>2608</v>
      </c>
      <c r="X246" s="44"/>
      <c r="Y246" s="4" t="s">
        <v>2112</v>
      </c>
      <c r="Z246" s="4" t="s">
        <v>2113</v>
      </c>
      <c r="AA246" s="44" t="s">
        <v>1870</v>
      </c>
      <c r="AB246" s="279">
        <v>2318886</v>
      </c>
      <c r="AC246" s="280">
        <v>42743</v>
      </c>
      <c r="AD246" s="281" t="s">
        <v>1512</v>
      </c>
      <c r="AE246" s="279">
        <v>70.88</v>
      </c>
      <c r="AF246" s="279">
        <v>31.69</v>
      </c>
      <c r="AG246" s="279">
        <v>2318886</v>
      </c>
      <c r="AH246" s="279">
        <v>12.5</v>
      </c>
      <c r="AI246" s="279">
        <v>15.07</v>
      </c>
      <c r="AJ246" s="279">
        <v>63.01</v>
      </c>
      <c r="AK246" s="279">
        <v>49.04</v>
      </c>
      <c r="AL246" s="279">
        <v>35.049999999999997</v>
      </c>
      <c r="AM246" s="281"/>
      <c r="AN246" s="281"/>
      <c r="AO246" s="281"/>
      <c r="AP246" s="281"/>
      <c r="AQ246" s="279">
        <v>2285192</v>
      </c>
    </row>
    <row r="247" spans="1:43" ht="15.75" customHeight="1">
      <c r="A247" s="4">
        <v>208</v>
      </c>
      <c r="B247" s="270" t="s">
        <v>223</v>
      </c>
      <c r="C247" s="248" t="s">
        <v>1767</v>
      </c>
      <c r="D247" s="248" t="s">
        <v>1768</v>
      </c>
      <c r="E247" s="246" t="s">
        <v>2602</v>
      </c>
      <c r="F247" s="44" t="s">
        <v>2755</v>
      </c>
      <c r="G247" s="247" t="s">
        <v>2756</v>
      </c>
      <c r="H247" s="248" t="s">
        <v>2757</v>
      </c>
      <c r="I247" s="248" t="s">
        <v>2606</v>
      </c>
      <c r="J247" s="249" t="str">
        <f t="shared" si="7"/>
        <v>D1_S320_10L-m_R01</v>
      </c>
      <c r="K247" s="43" t="s">
        <v>81</v>
      </c>
      <c r="L247" s="43" t="s">
        <v>1185</v>
      </c>
      <c r="M247" s="43" t="s">
        <v>1772</v>
      </c>
      <c r="N247" s="43" t="s">
        <v>1162</v>
      </c>
      <c r="O247" s="43">
        <v>10</v>
      </c>
      <c r="P247" s="43">
        <v>4.9999999999999796</v>
      </c>
      <c r="Q247" s="43" t="s">
        <v>1163</v>
      </c>
      <c r="R247" s="43" t="s">
        <v>1175</v>
      </c>
      <c r="S247" s="250" t="s">
        <v>1085</v>
      </c>
      <c r="T247" s="250" t="s">
        <v>1865</v>
      </c>
      <c r="U247" s="271"/>
      <c r="V247" s="270" t="s">
        <v>2294</v>
      </c>
      <c r="W247" s="252" t="s">
        <v>2612</v>
      </c>
      <c r="X247" s="44" t="s">
        <v>2758</v>
      </c>
      <c r="Y247" s="4" t="s">
        <v>2112</v>
      </c>
      <c r="Z247" s="4" t="s">
        <v>2113</v>
      </c>
      <c r="AA247" s="229" t="s">
        <v>1870</v>
      </c>
      <c r="AB247" s="229">
        <v>1528859</v>
      </c>
      <c r="AC247" s="253" t="s">
        <v>2614</v>
      </c>
      <c r="AD247" s="229" t="s">
        <v>1512</v>
      </c>
      <c r="AE247" s="229">
        <v>83.6</v>
      </c>
      <c r="AF247" s="229">
        <v>35.29</v>
      </c>
      <c r="AG247" s="229">
        <v>1528859</v>
      </c>
      <c r="AH247" s="229">
        <v>1.82</v>
      </c>
      <c r="AI247" s="229">
        <v>1.88</v>
      </c>
      <c r="AJ247" s="229">
        <v>70.180000000000007</v>
      </c>
      <c r="AK247" s="229">
        <v>62.53</v>
      </c>
      <c r="AL247" s="229">
        <v>45.13</v>
      </c>
      <c r="AM247" s="229"/>
      <c r="AN247" s="229"/>
      <c r="AO247" s="229"/>
      <c r="AP247" s="229"/>
      <c r="AQ247" s="229">
        <v>1481018</v>
      </c>
    </row>
    <row r="248" spans="1:43" ht="15.75" customHeight="1">
      <c r="A248" s="4">
        <v>209</v>
      </c>
      <c r="B248" s="270" t="s">
        <v>231</v>
      </c>
      <c r="C248" s="248" t="s">
        <v>1775</v>
      </c>
      <c r="D248" s="248" t="s">
        <v>1776</v>
      </c>
      <c r="E248" s="246" t="s">
        <v>2602</v>
      </c>
      <c r="F248" s="44" t="s">
        <v>2759</v>
      </c>
      <c r="G248" s="247" t="s">
        <v>2760</v>
      </c>
      <c r="H248" s="248" t="s">
        <v>2761</v>
      </c>
      <c r="I248" s="248" t="s">
        <v>2606</v>
      </c>
      <c r="J248" s="249" t="str">
        <f t="shared" si="7"/>
        <v>D1_S320_10L-m_R02</v>
      </c>
      <c r="K248" s="43" t="s">
        <v>81</v>
      </c>
      <c r="L248" s="43" t="s">
        <v>1185</v>
      </c>
      <c r="M248" s="43" t="s">
        <v>1772</v>
      </c>
      <c r="N248" s="43" t="s">
        <v>1162</v>
      </c>
      <c r="O248" s="43">
        <v>10</v>
      </c>
      <c r="P248" s="43">
        <v>6.9999999999999796</v>
      </c>
      <c r="Q248" s="43" t="s">
        <v>1163</v>
      </c>
      <c r="R248" s="43" t="s">
        <v>1175</v>
      </c>
      <c r="S248" s="250" t="s">
        <v>1091</v>
      </c>
      <c r="T248" s="250" t="s">
        <v>1865</v>
      </c>
      <c r="U248" s="271"/>
      <c r="V248" s="270" t="s">
        <v>2299</v>
      </c>
      <c r="W248" s="252" t="s">
        <v>2612</v>
      </c>
      <c r="X248" s="44" t="s">
        <v>2762</v>
      </c>
      <c r="Y248" s="4" t="s">
        <v>2112</v>
      </c>
      <c r="Z248" s="4" t="s">
        <v>2113</v>
      </c>
      <c r="AA248" s="229" t="s">
        <v>1870</v>
      </c>
      <c r="AB248" s="229">
        <v>1675361</v>
      </c>
      <c r="AC248" s="253" t="s">
        <v>2614</v>
      </c>
      <c r="AD248" s="229" t="s">
        <v>1512</v>
      </c>
      <c r="AE248" s="229">
        <v>82.19</v>
      </c>
      <c r="AF248" s="229">
        <v>34.96</v>
      </c>
      <c r="AG248" s="229">
        <v>1675361</v>
      </c>
      <c r="AH248" s="229">
        <v>1.82</v>
      </c>
      <c r="AI248" s="229">
        <v>2.06</v>
      </c>
      <c r="AJ248" s="229">
        <v>69.459999999999994</v>
      </c>
      <c r="AK248" s="229">
        <v>60.92</v>
      </c>
      <c r="AL248" s="229">
        <v>44.02</v>
      </c>
      <c r="AM248" s="229"/>
      <c r="AN248" s="229"/>
      <c r="AO248" s="229"/>
      <c r="AP248" s="229"/>
      <c r="AQ248" s="229">
        <v>1599374</v>
      </c>
    </row>
    <row r="249" spans="1:43" ht="15.75" customHeight="1">
      <c r="A249" s="4">
        <v>210</v>
      </c>
      <c r="B249" s="270" t="s">
        <v>236</v>
      </c>
      <c r="C249" s="248" t="s">
        <v>1782</v>
      </c>
      <c r="D249" s="248" t="s">
        <v>1783</v>
      </c>
      <c r="E249" s="246" t="s">
        <v>2602</v>
      </c>
      <c r="F249" s="44" t="s">
        <v>2763</v>
      </c>
      <c r="G249" s="247" t="s">
        <v>2764</v>
      </c>
      <c r="H249" s="248" t="s">
        <v>2765</v>
      </c>
      <c r="I249" s="248" t="s">
        <v>2606</v>
      </c>
      <c r="J249" s="249" t="str">
        <f t="shared" si="7"/>
        <v>D1_S320_10L-m_R03</v>
      </c>
      <c r="K249" s="43" t="s">
        <v>81</v>
      </c>
      <c r="L249" s="43" t="s">
        <v>1185</v>
      </c>
      <c r="M249" s="43" t="s">
        <v>1772</v>
      </c>
      <c r="N249" s="43" t="s">
        <v>1162</v>
      </c>
      <c r="O249" s="43">
        <v>10</v>
      </c>
      <c r="P249" s="43">
        <v>5.9999999999999796</v>
      </c>
      <c r="Q249" s="43" t="s">
        <v>1163</v>
      </c>
      <c r="R249" s="43" t="s">
        <v>1175</v>
      </c>
      <c r="S249" s="250" t="s">
        <v>1095</v>
      </c>
      <c r="T249" s="250" t="s">
        <v>1865</v>
      </c>
      <c r="U249" s="271"/>
      <c r="V249" s="270" t="s">
        <v>2304</v>
      </c>
      <c r="W249" s="252" t="s">
        <v>2612</v>
      </c>
      <c r="X249" s="44" t="s">
        <v>2766</v>
      </c>
      <c r="Y249" s="4" t="s">
        <v>2112</v>
      </c>
      <c r="Z249" s="4" t="s">
        <v>2113</v>
      </c>
      <c r="AA249" s="229" t="s">
        <v>1870</v>
      </c>
      <c r="AB249" s="229">
        <v>1618656</v>
      </c>
      <c r="AC249" s="253" t="s">
        <v>2614</v>
      </c>
      <c r="AD249" s="229" t="s">
        <v>1512</v>
      </c>
      <c r="AE249" s="229">
        <v>82.39</v>
      </c>
      <c r="AF249" s="229">
        <v>35.01</v>
      </c>
      <c r="AG249" s="229">
        <v>1618656</v>
      </c>
      <c r="AH249" s="229">
        <v>1.82</v>
      </c>
      <c r="AI249" s="229">
        <v>2</v>
      </c>
      <c r="AJ249" s="229">
        <v>69.87</v>
      </c>
      <c r="AK249" s="229">
        <v>61.56</v>
      </c>
      <c r="AL249" s="229">
        <v>45.54</v>
      </c>
      <c r="AM249" s="229"/>
      <c r="AN249" s="229"/>
      <c r="AO249" s="229"/>
      <c r="AP249" s="229"/>
      <c r="AQ249" s="229">
        <v>1564460</v>
      </c>
    </row>
    <row r="250" spans="1:43" ht="15.75" customHeight="1">
      <c r="A250" s="4">
        <v>211</v>
      </c>
      <c r="B250" s="270" t="s">
        <v>402</v>
      </c>
      <c r="C250" s="248" t="s">
        <v>1789</v>
      </c>
      <c r="D250" s="248" t="s">
        <v>1790</v>
      </c>
      <c r="E250" s="246" t="s">
        <v>2602</v>
      </c>
      <c r="F250" s="44" t="s">
        <v>2767</v>
      </c>
      <c r="G250" s="247" t="s">
        <v>2768</v>
      </c>
      <c r="H250" s="248" t="s">
        <v>2769</v>
      </c>
      <c r="I250" s="248" t="s">
        <v>2606</v>
      </c>
      <c r="J250" s="249" t="str">
        <f t="shared" si="7"/>
        <v>D1_S320_496L-m_R00</v>
      </c>
      <c r="K250" s="43" t="s">
        <v>81</v>
      </c>
      <c r="L250" s="43" t="s">
        <v>1185</v>
      </c>
      <c r="M250" s="43" t="s">
        <v>280</v>
      </c>
      <c r="N250" s="43" t="s">
        <v>1247</v>
      </c>
      <c r="O250" s="43">
        <v>496</v>
      </c>
      <c r="P250" s="43">
        <v>445</v>
      </c>
      <c r="Q250" s="43" t="s">
        <v>1163</v>
      </c>
      <c r="R250" s="43" t="s">
        <v>1208</v>
      </c>
      <c r="S250" s="250" t="s">
        <v>1209</v>
      </c>
      <c r="T250" s="250" t="s">
        <v>1865</v>
      </c>
      <c r="U250" s="271"/>
      <c r="V250" s="270" t="s">
        <v>2309</v>
      </c>
      <c r="W250" s="252" t="s">
        <v>2612</v>
      </c>
      <c r="X250" s="44" t="s">
        <v>2770</v>
      </c>
      <c r="Y250" s="4" t="s">
        <v>2112</v>
      </c>
      <c r="Z250" s="4" t="s">
        <v>2113</v>
      </c>
      <c r="AA250" s="229" t="s">
        <v>1870</v>
      </c>
      <c r="AB250" s="229">
        <v>1566627</v>
      </c>
      <c r="AC250" s="253" t="s">
        <v>2614</v>
      </c>
      <c r="AD250" s="229" t="s">
        <v>1512</v>
      </c>
      <c r="AE250" s="229">
        <v>83.69</v>
      </c>
      <c r="AF250" s="229">
        <v>35.31</v>
      </c>
      <c r="AG250" s="229">
        <v>1566627</v>
      </c>
      <c r="AH250" s="229">
        <v>1.82</v>
      </c>
      <c r="AI250" s="229">
        <v>1.93</v>
      </c>
      <c r="AJ250" s="229">
        <v>71.39</v>
      </c>
      <c r="AK250" s="229">
        <v>64.540000000000006</v>
      </c>
      <c r="AL250" s="229">
        <v>48.05</v>
      </c>
      <c r="AM250" s="229"/>
      <c r="AN250" s="229"/>
      <c r="AO250" s="229"/>
      <c r="AP250" s="229"/>
      <c r="AQ250" s="229">
        <v>1517735</v>
      </c>
    </row>
    <row r="251" spans="1:43" ht="15.75" customHeight="1">
      <c r="A251" s="4">
        <v>212</v>
      </c>
      <c r="B251" s="270" t="s">
        <v>321</v>
      </c>
      <c r="C251" s="248" t="s">
        <v>1796</v>
      </c>
      <c r="D251" s="248" t="s">
        <v>1797</v>
      </c>
      <c r="E251" s="246" t="s">
        <v>2602</v>
      </c>
      <c r="F251" s="44" t="s">
        <v>2771</v>
      </c>
      <c r="G251" s="247" t="s">
        <v>2772</v>
      </c>
      <c r="H251" s="248" t="s">
        <v>2773</v>
      </c>
      <c r="I251" s="248" t="s">
        <v>2606</v>
      </c>
      <c r="J251" s="249" t="str">
        <f t="shared" si="7"/>
        <v>D1_S320_60L-m_R01</v>
      </c>
      <c r="K251" s="43" t="s">
        <v>81</v>
      </c>
      <c r="L251" s="43" t="s">
        <v>1185</v>
      </c>
      <c r="M251" s="43" t="s">
        <v>280</v>
      </c>
      <c r="N251" s="43" t="s">
        <v>1196</v>
      </c>
      <c r="O251" s="43">
        <v>60</v>
      </c>
      <c r="P251" s="43">
        <v>225</v>
      </c>
      <c r="Q251" s="43" t="s">
        <v>1163</v>
      </c>
      <c r="R251" s="43" t="s">
        <v>1197</v>
      </c>
      <c r="S251" s="250" t="s">
        <v>1085</v>
      </c>
      <c r="T251" s="250" t="s">
        <v>1865</v>
      </c>
      <c r="U251" s="271"/>
      <c r="V251" s="270" t="s">
        <v>2314</v>
      </c>
      <c r="W251" s="252" t="s">
        <v>2612</v>
      </c>
      <c r="X251" s="44" t="s">
        <v>2774</v>
      </c>
      <c r="Y251" s="4" t="s">
        <v>2112</v>
      </c>
      <c r="Z251" s="4" t="s">
        <v>2113</v>
      </c>
      <c r="AA251" s="229" t="s">
        <v>1870</v>
      </c>
      <c r="AB251" s="229">
        <v>1364727</v>
      </c>
      <c r="AC251" s="253" t="s">
        <v>2614</v>
      </c>
      <c r="AD251" s="229" t="s">
        <v>1512</v>
      </c>
      <c r="AE251" s="229">
        <v>84.09</v>
      </c>
      <c r="AF251" s="229">
        <v>35.409999999999997</v>
      </c>
      <c r="AG251" s="229">
        <v>1364727</v>
      </c>
      <c r="AH251" s="229">
        <v>1.82</v>
      </c>
      <c r="AI251" s="229">
        <v>1.68</v>
      </c>
      <c r="AJ251" s="229">
        <v>70.510000000000005</v>
      </c>
      <c r="AK251" s="229">
        <v>63.87</v>
      </c>
      <c r="AL251" s="229">
        <v>47.41</v>
      </c>
      <c r="AM251" s="229"/>
      <c r="AN251" s="229"/>
      <c r="AO251" s="229"/>
      <c r="AP251" s="229"/>
      <c r="AQ251" s="229">
        <v>1322524</v>
      </c>
    </row>
    <row r="252" spans="1:43" ht="15.75" customHeight="1">
      <c r="A252" s="4">
        <v>213</v>
      </c>
      <c r="B252" s="270" t="s">
        <v>331</v>
      </c>
      <c r="C252" s="248" t="s">
        <v>1803</v>
      </c>
      <c r="D252" s="248" t="s">
        <v>1804</v>
      </c>
      <c r="E252" s="246" t="s">
        <v>2602</v>
      </c>
      <c r="F252" s="44" t="s">
        <v>2775</v>
      </c>
      <c r="G252" s="247" t="s">
        <v>2776</v>
      </c>
      <c r="H252" s="248" t="s">
        <v>2777</v>
      </c>
      <c r="I252" s="248" t="s">
        <v>2606</v>
      </c>
      <c r="J252" s="249" t="str">
        <f t="shared" si="7"/>
        <v>D1_S320_60L-m_R03</v>
      </c>
      <c r="K252" s="43" t="s">
        <v>81</v>
      </c>
      <c r="L252" s="43" t="s">
        <v>1185</v>
      </c>
      <c r="M252" s="43" t="s">
        <v>280</v>
      </c>
      <c r="N252" s="43" t="s">
        <v>1196</v>
      </c>
      <c r="O252" s="43">
        <v>60</v>
      </c>
      <c r="P252" s="43">
        <v>167</v>
      </c>
      <c r="Q252" s="43" t="s">
        <v>1163</v>
      </c>
      <c r="R252" s="43" t="s">
        <v>1197</v>
      </c>
      <c r="S252" s="250" t="s">
        <v>1095</v>
      </c>
      <c r="T252" s="250" t="s">
        <v>1865</v>
      </c>
      <c r="U252" s="271"/>
      <c r="V252" s="270" t="s">
        <v>2319</v>
      </c>
      <c r="W252" s="252" t="s">
        <v>2612</v>
      </c>
      <c r="X252" s="44" t="s">
        <v>2778</v>
      </c>
      <c r="Y252" s="4" t="s">
        <v>2112</v>
      </c>
      <c r="Z252" s="4" t="s">
        <v>2113</v>
      </c>
      <c r="AA252" s="229" t="s">
        <v>1870</v>
      </c>
      <c r="AB252" s="229">
        <v>1279353</v>
      </c>
      <c r="AC252" s="253" t="s">
        <v>2614</v>
      </c>
      <c r="AD252" s="229" t="s">
        <v>1512</v>
      </c>
      <c r="AE252" s="229">
        <v>84.96</v>
      </c>
      <c r="AF252" s="229">
        <v>35.61</v>
      </c>
      <c r="AG252" s="229">
        <v>1279353</v>
      </c>
      <c r="AH252" s="229">
        <v>1.82</v>
      </c>
      <c r="AI252" s="229">
        <v>1.58</v>
      </c>
      <c r="AJ252" s="229">
        <v>70.739999999999995</v>
      </c>
      <c r="AK252" s="229">
        <v>65.290000000000006</v>
      </c>
      <c r="AL252" s="229">
        <v>47.78</v>
      </c>
      <c r="AM252" s="229"/>
      <c r="AN252" s="229"/>
      <c r="AO252" s="229"/>
      <c r="AP252" s="229"/>
      <c r="AQ252" s="229">
        <v>1242787</v>
      </c>
    </row>
    <row r="253" spans="1:43" ht="15.75" customHeight="1">
      <c r="A253" s="4">
        <v>214</v>
      </c>
      <c r="B253" s="4" t="s">
        <v>277</v>
      </c>
      <c r="C253" s="4" t="s">
        <v>1810</v>
      </c>
      <c r="D253" s="4" t="s">
        <v>1811</v>
      </c>
      <c r="E253" s="4" t="s">
        <v>1967</v>
      </c>
      <c r="F253" s="44" t="s">
        <v>2779</v>
      </c>
      <c r="G253" s="254" t="s">
        <v>2780</v>
      </c>
      <c r="H253" s="4" t="s">
        <v>2781</v>
      </c>
      <c r="I253" s="4" t="s">
        <v>2606</v>
      </c>
      <c r="J253" s="249" t="str">
        <f t="shared" si="7"/>
        <v>D1_S320_716L-m_R00</v>
      </c>
      <c r="K253" s="43" t="s">
        <v>81</v>
      </c>
      <c r="L253" s="43" t="s">
        <v>1185</v>
      </c>
      <c r="M253" s="43" t="s">
        <v>280</v>
      </c>
      <c r="N253" s="43" t="s">
        <v>1207</v>
      </c>
      <c r="O253" s="43">
        <v>716</v>
      </c>
      <c r="P253" s="43">
        <v>166.75</v>
      </c>
      <c r="Q253" s="43" t="s">
        <v>1163</v>
      </c>
      <c r="R253" s="43" t="s">
        <v>1208</v>
      </c>
      <c r="S253" s="43" t="s">
        <v>1209</v>
      </c>
      <c r="T253" s="255"/>
      <c r="U253" s="4"/>
      <c r="V253" s="251" t="s">
        <v>2782</v>
      </c>
      <c r="W253" s="252"/>
      <c r="X253" s="4" t="s">
        <v>2783</v>
      </c>
      <c r="Y253" s="229" t="s">
        <v>1973</v>
      </c>
      <c r="Z253" s="229">
        <v>300</v>
      </c>
      <c r="AB253" s="4">
        <v>1791873</v>
      </c>
      <c r="AC253" s="253"/>
      <c r="AQ253" s="4">
        <v>1754654</v>
      </c>
    </row>
    <row r="254" spans="1:43" ht="15.75" hidden="1" customHeight="1">
      <c r="A254" s="130" t="s">
        <v>1816</v>
      </c>
      <c r="B254" s="273" t="s">
        <v>523</v>
      </c>
      <c r="C254" s="259" t="s">
        <v>1817</v>
      </c>
      <c r="D254" s="259" t="s">
        <v>1818</v>
      </c>
      <c r="E254" s="256" t="s">
        <v>2602</v>
      </c>
      <c r="F254" s="257" t="s">
        <v>2784</v>
      </c>
      <c r="G254" s="258" t="s">
        <v>2785</v>
      </c>
      <c r="H254" s="259" t="s">
        <v>2786</v>
      </c>
      <c r="I254" s="259" t="s">
        <v>2606</v>
      </c>
      <c r="J254" s="260" t="str">
        <f t="shared" si="7"/>
        <v>D2_S023_1000L-m_R00</v>
      </c>
      <c r="K254" s="261" t="s">
        <v>443</v>
      </c>
      <c r="L254" s="261" t="s">
        <v>1174</v>
      </c>
      <c r="M254" s="261" t="s">
        <v>274</v>
      </c>
      <c r="N254" s="261" t="s">
        <v>1310</v>
      </c>
      <c r="O254" s="261">
        <v>1000</v>
      </c>
      <c r="P254" s="261">
        <v>116</v>
      </c>
      <c r="Q254" s="261" t="s">
        <v>1163</v>
      </c>
      <c r="R254" s="261" t="s">
        <v>1208</v>
      </c>
      <c r="S254" s="262" t="s">
        <v>1209</v>
      </c>
      <c r="T254" s="262" t="s">
        <v>1865</v>
      </c>
      <c r="U254" s="275"/>
      <c r="V254" s="273" t="s">
        <v>2324</v>
      </c>
      <c r="W254" s="265" t="s">
        <v>2612</v>
      </c>
      <c r="X254" s="257" t="s">
        <v>2787</v>
      </c>
      <c r="Y254" s="256" t="s">
        <v>2112</v>
      </c>
      <c r="Z254" s="256" t="s">
        <v>2113</v>
      </c>
      <c r="AA254" s="266" t="s">
        <v>1870</v>
      </c>
      <c r="AB254" s="266">
        <v>1640632</v>
      </c>
      <c r="AC254" s="267" t="s">
        <v>2614</v>
      </c>
      <c r="AD254" s="266" t="s">
        <v>1512</v>
      </c>
      <c r="AE254" s="266">
        <v>84</v>
      </c>
      <c r="AF254" s="266">
        <v>35.39</v>
      </c>
      <c r="AG254" s="266">
        <v>1640632</v>
      </c>
      <c r="AH254" s="266">
        <v>1.82</v>
      </c>
      <c r="AI254" s="266">
        <v>2.02</v>
      </c>
      <c r="AJ254" s="266">
        <v>73.02</v>
      </c>
      <c r="AK254" s="266">
        <v>67.11</v>
      </c>
      <c r="AL254" s="266">
        <v>53.04</v>
      </c>
      <c r="AM254" s="266"/>
      <c r="AN254" s="266"/>
      <c r="AO254" s="266"/>
      <c r="AP254" s="266"/>
      <c r="AQ254" s="266">
        <v>1567438</v>
      </c>
    </row>
    <row r="255" spans="1:43" ht="15.75" hidden="1" customHeight="1">
      <c r="A255" s="130" t="s">
        <v>1816</v>
      </c>
      <c r="B255" s="273" t="s">
        <v>598</v>
      </c>
      <c r="C255" s="259" t="s">
        <v>1825</v>
      </c>
      <c r="D255" s="259" t="s">
        <v>1826</v>
      </c>
      <c r="E255" s="256" t="s">
        <v>2602</v>
      </c>
      <c r="F255" s="257" t="s">
        <v>2788</v>
      </c>
      <c r="G255" s="258" t="s">
        <v>2789</v>
      </c>
      <c r="H255" s="259" t="s">
        <v>2790</v>
      </c>
      <c r="I255" s="259" t="s">
        <v>2606</v>
      </c>
      <c r="J255" s="260" t="str">
        <f t="shared" si="7"/>
        <v>D2_S023_100L-m_R11</v>
      </c>
      <c r="K255" s="261" t="s">
        <v>443</v>
      </c>
      <c r="L255" s="261" t="s">
        <v>1174</v>
      </c>
      <c r="M255" s="261" t="s">
        <v>274</v>
      </c>
      <c r="N255" s="261" t="s">
        <v>1196</v>
      </c>
      <c r="O255" s="261">
        <v>100</v>
      </c>
      <c r="P255" s="261">
        <v>153</v>
      </c>
      <c r="Q255" s="261" t="s">
        <v>1163</v>
      </c>
      <c r="R255" s="261" t="s">
        <v>1208</v>
      </c>
      <c r="S255" s="262" t="s">
        <v>1350</v>
      </c>
      <c r="T255" s="262" t="s">
        <v>1865</v>
      </c>
      <c r="U255" s="275"/>
      <c r="V255" s="273" t="s">
        <v>2329</v>
      </c>
      <c r="W255" s="265" t="s">
        <v>2612</v>
      </c>
      <c r="X255" s="257" t="s">
        <v>2791</v>
      </c>
      <c r="Y255" s="256" t="s">
        <v>2112</v>
      </c>
      <c r="Z255" s="256" t="s">
        <v>2113</v>
      </c>
      <c r="AA255" s="266" t="s">
        <v>1870</v>
      </c>
      <c r="AB255" s="266">
        <v>1463351</v>
      </c>
      <c r="AC255" s="267" t="s">
        <v>2614</v>
      </c>
      <c r="AD255" s="266" t="s">
        <v>1512</v>
      </c>
      <c r="AE255" s="266">
        <v>84.84</v>
      </c>
      <c r="AF255" s="266">
        <v>35.58</v>
      </c>
      <c r="AG255" s="266">
        <v>1463351</v>
      </c>
      <c r="AH255" s="266">
        <v>1.82</v>
      </c>
      <c r="AI255" s="266">
        <v>1.8</v>
      </c>
      <c r="AJ255" s="266">
        <v>73.91</v>
      </c>
      <c r="AK255" s="266">
        <v>68.319999999999993</v>
      </c>
      <c r="AL255" s="266">
        <v>54.8</v>
      </c>
      <c r="AM255" s="266"/>
      <c r="AN255" s="266"/>
      <c r="AO255" s="266"/>
      <c r="AP255" s="266"/>
      <c r="AQ255" s="266">
        <v>1417630</v>
      </c>
    </row>
    <row r="256" spans="1:43" ht="15.75" hidden="1" customHeight="1">
      <c r="A256" s="130" t="s">
        <v>1816</v>
      </c>
      <c r="B256" s="273" t="s">
        <v>440</v>
      </c>
      <c r="C256" s="259" t="s">
        <v>1832</v>
      </c>
      <c r="D256" s="259" t="s">
        <v>1833</v>
      </c>
      <c r="E256" s="256" t="s">
        <v>2602</v>
      </c>
      <c r="F256" s="257" t="s">
        <v>2792</v>
      </c>
      <c r="G256" s="258" t="s">
        <v>2793</v>
      </c>
      <c r="H256" s="259" t="s">
        <v>2794</v>
      </c>
      <c r="I256" s="259" t="s">
        <v>2606</v>
      </c>
      <c r="J256" s="260" t="str">
        <f t="shared" si="7"/>
        <v>D2_S20_1000L-m_R00</v>
      </c>
      <c r="K256" s="261" t="s">
        <v>443</v>
      </c>
      <c r="L256" s="261" t="s">
        <v>1201</v>
      </c>
      <c r="M256" s="261" t="s">
        <v>259</v>
      </c>
      <c r="N256" s="261" t="s">
        <v>1310</v>
      </c>
      <c r="O256" s="261">
        <v>1000</v>
      </c>
      <c r="P256" s="261">
        <v>90.999999999999901</v>
      </c>
      <c r="Q256" s="261" t="s">
        <v>1163</v>
      </c>
      <c r="R256" s="261" t="s">
        <v>1208</v>
      </c>
      <c r="S256" s="262" t="s">
        <v>1209</v>
      </c>
      <c r="T256" s="262" t="s">
        <v>1865</v>
      </c>
      <c r="U256" s="275"/>
      <c r="V256" s="273" t="s">
        <v>2334</v>
      </c>
      <c r="W256" s="265" t="s">
        <v>2612</v>
      </c>
      <c r="X256" s="257" t="s">
        <v>2795</v>
      </c>
      <c r="Y256" s="256" t="s">
        <v>2112</v>
      </c>
      <c r="Z256" s="256" t="s">
        <v>2113</v>
      </c>
      <c r="AA256" s="266" t="s">
        <v>1870</v>
      </c>
      <c r="AB256" s="266">
        <v>1599500</v>
      </c>
      <c r="AC256" s="267" t="s">
        <v>2614</v>
      </c>
      <c r="AD256" s="266" t="s">
        <v>1512</v>
      </c>
      <c r="AE256" s="266">
        <v>81.209999999999994</v>
      </c>
      <c r="AF256" s="266">
        <v>34.700000000000003</v>
      </c>
      <c r="AG256" s="266">
        <v>1599500</v>
      </c>
      <c r="AH256" s="266">
        <v>1.82</v>
      </c>
      <c r="AI256" s="266">
        <v>1.97</v>
      </c>
      <c r="AJ256" s="266">
        <v>73.040000000000006</v>
      </c>
      <c r="AK256" s="266">
        <v>63.44</v>
      </c>
      <c r="AL256" s="266">
        <v>50.07</v>
      </c>
      <c r="AM256" s="266"/>
      <c r="AN256" s="266"/>
      <c r="AO256" s="266"/>
      <c r="AP256" s="266"/>
      <c r="AQ256" s="266">
        <v>1546507</v>
      </c>
    </row>
    <row r="257" spans="1:43" ht="15.75" hidden="1" customHeight="1">
      <c r="A257" s="130" t="s">
        <v>1816</v>
      </c>
      <c r="B257" s="273" t="s">
        <v>440</v>
      </c>
      <c r="C257" s="259" t="s">
        <v>1832</v>
      </c>
      <c r="D257" s="259" t="s">
        <v>1833</v>
      </c>
      <c r="E257" s="256" t="s">
        <v>2602</v>
      </c>
      <c r="F257" s="257" t="s">
        <v>2796</v>
      </c>
      <c r="G257" s="258" t="s">
        <v>2797</v>
      </c>
      <c r="H257" s="259" t="s">
        <v>2798</v>
      </c>
      <c r="I257" s="259" t="s">
        <v>2606</v>
      </c>
      <c r="J257" s="260" t="str">
        <f t="shared" si="7"/>
        <v>D2_S20_1000L-m_R00</v>
      </c>
      <c r="K257" s="261" t="s">
        <v>443</v>
      </c>
      <c r="L257" s="261" t="s">
        <v>1201</v>
      </c>
      <c r="M257" s="261" t="s">
        <v>259</v>
      </c>
      <c r="N257" s="261" t="s">
        <v>1310</v>
      </c>
      <c r="O257" s="261">
        <v>1000</v>
      </c>
      <c r="P257" s="261">
        <v>90.999999999999901</v>
      </c>
      <c r="Q257" s="261" t="s">
        <v>1163</v>
      </c>
      <c r="R257" s="261" t="s">
        <v>1208</v>
      </c>
      <c r="S257" s="262" t="s">
        <v>1209</v>
      </c>
      <c r="T257" s="262" t="s">
        <v>2232</v>
      </c>
      <c r="U257" s="275"/>
      <c r="V257" s="273" t="s">
        <v>2339</v>
      </c>
      <c r="W257" s="265" t="s">
        <v>2612</v>
      </c>
      <c r="X257" s="257" t="s">
        <v>2799</v>
      </c>
      <c r="Y257" s="256" t="s">
        <v>2112</v>
      </c>
      <c r="Z257" s="256" t="s">
        <v>2113</v>
      </c>
      <c r="AA257" s="266" t="s">
        <v>1870</v>
      </c>
      <c r="AB257" s="266">
        <v>1682949</v>
      </c>
      <c r="AC257" s="267" t="s">
        <v>2614</v>
      </c>
      <c r="AD257" s="266" t="s">
        <v>1512</v>
      </c>
      <c r="AE257" s="266">
        <v>80.709999999999994</v>
      </c>
      <c r="AF257" s="266">
        <v>34.58</v>
      </c>
      <c r="AG257" s="266">
        <v>1682949</v>
      </c>
      <c r="AH257" s="266">
        <v>1.82</v>
      </c>
      <c r="AI257" s="266">
        <v>2.0699999999999998</v>
      </c>
      <c r="AJ257" s="266">
        <v>73.12</v>
      </c>
      <c r="AK257" s="266">
        <v>63.18</v>
      </c>
      <c r="AL257" s="266">
        <v>49.11</v>
      </c>
      <c r="AM257" s="266"/>
      <c r="AN257" s="266"/>
      <c r="AO257" s="266"/>
      <c r="AP257" s="266"/>
      <c r="AQ257" s="266">
        <v>1623506</v>
      </c>
    </row>
    <row r="258" spans="1:43" ht="15.75" hidden="1" customHeight="1">
      <c r="A258" s="130" t="s">
        <v>1816</v>
      </c>
      <c r="B258" s="273" t="s">
        <v>511</v>
      </c>
      <c r="C258" s="259" t="s">
        <v>1839</v>
      </c>
      <c r="D258" s="259" t="s">
        <v>1840</v>
      </c>
      <c r="E258" s="256" t="s">
        <v>2602</v>
      </c>
      <c r="F258" s="257" t="s">
        <v>2800</v>
      </c>
      <c r="G258" s="258" t="s">
        <v>2801</v>
      </c>
      <c r="H258" s="259" t="s">
        <v>2802</v>
      </c>
      <c r="I258" s="259" t="s">
        <v>2606</v>
      </c>
      <c r="J258" s="260" t="str">
        <f t="shared" si="7"/>
        <v>D2_S20_100L-m_R11</v>
      </c>
      <c r="K258" s="261" t="s">
        <v>443</v>
      </c>
      <c r="L258" s="261" t="s">
        <v>1201</v>
      </c>
      <c r="M258" s="261" t="s">
        <v>259</v>
      </c>
      <c r="N258" s="261" t="s">
        <v>1196</v>
      </c>
      <c r="O258" s="261">
        <v>100</v>
      </c>
      <c r="P258" s="261">
        <v>93</v>
      </c>
      <c r="Q258" s="261" t="s">
        <v>1163</v>
      </c>
      <c r="R258" s="261" t="s">
        <v>1208</v>
      </c>
      <c r="S258" s="262" t="s">
        <v>1350</v>
      </c>
      <c r="T258" s="262" t="s">
        <v>1865</v>
      </c>
      <c r="U258" s="275"/>
      <c r="V258" s="273" t="s">
        <v>2344</v>
      </c>
      <c r="W258" s="265" t="s">
        <v>2612</v>
      </c>
      <c r="X258" s="257" t="s">
        <v>2803</v>
      </c>
      <c r="Y258" s="256" t="s">
        <v>2112</v>
      </c>
      <c r="Z258" s="256" t="s">
        <v>2113</v>
      </c>
      <c r="AA258" s="266" t="s">
        <v>1870</v>
      </c>
      <c r="AB258" s="266">
        <v>1432635</v>
      </c>
      <c r="AC258" s="267" t="s">
        <v>2614</v>
      </c>
      <c r="AD258" s="266" t="s">
        <v>1512</v>
      </c>
      <c r="AE258" s="266">
        <v>81.47</v>
      </c>
      <c r="AF258" s="266">
        <v>34.76</v>
      </c>
      <c r="AG258" s="266">
        <v>1432635</v>
      </c>
      <c r="AH258" s="266">
        <v>1.82</v>
      </c>
      <c r="AI258" s="266">
        <v>1.77</v>
      </c>
      <c r="AJ258" s="266">
        <v>72.42</v>
      </c>
      <c r="AK258" s="266">
        <v>62.83</v>
      </c>
      <c r="AL258" s="266">
        <v>49.05</v>
      </c>
      <c r="AM258" s="266"/>
      <c r="AN258" s="266"/>
      <c r="AO258" s="266"/>
      <c r="AP258" s="266"/>
      <c r="AQ258" s="266">
        <v>1384273</v>
      </c>
    </row>
    <row r="259" spans="1:43" ht="15.75" hidden="1" customHeight="1">
      <c r="A259" s="130" t="s">
        <v>1816</v>
      </c>
      <c r="B259" s="273" t="s">
        <v>614</v>
      </c>
      <c r="C259" s="259" t="s">
        <v>1846</v>
      </c>
      <c r="D259" s="259" t="s">
        <v>1847</v>
      </c>
      <c r="E259" s="256" t="s">
        <v>2602</v>
      </c>
      <c r="F259" s="257" t="s">
        <v>2804</v>
      </c>
      <c r="G259" s="258" t="s">
        <v>2805</v>
      </c>
      <c r="H259" s="259" t="s">
        <v>2806</v>
      </c>
      <c r="I259" s="259" t="s">
        <v>2606</v>
      </c>
      <c r="J259" s="260" t="str">
        <f t="shared" si="7"/>
        <v>D2_S320_1000L-m_R00</v>
      </c>
      <c r="K259" s="261" t="s">
        <v>443</v>
      </c>
      <c r="L259" s="261" t="s">
        <v>1185</v>
      </c>
      <c r="M259" s="261" t="s">
        <v>280</v>
      </c>
      <c r="N259" s="261" t="s">
        <v>1310</v>
      </c>
      <c r="O259" s="261">
        <v>1000</v>
      </c>
      <c r="P259" s="261">
        <v>90.999999999999901</v>
      </c>
      <c r="Q259" s="261" t="s">
        <v>1163</v>
      </c>
      <c r="R259" s="261" t="s">
        <v>1208</v>
      </c>
      <c r="S259" s="262" t="s">
        <v>1209</v>
      </c>
      <c r="T259" s="262" t="s">
        <v>1865</v>
      </c>
      <c r="U259" s="275"/>
      <c r="V259" s="273" t="s">
        <v>2349</v>
      </c>
      <c r="W259" s="265" t="s">
        <v>2612</v>
      </c>
      <c r="X259" s="257" t="s">
        <v>2807</v>
      </c>
      <c r="Y259" s="256" t="s">
        <v>2112</v>
      </c>
      <c r="Z259" s="256" t="s">
        <v>2113</v>
      </c>
      <c r="AA259" s="266" t="s">
        <v>1870</v>
      </c>
      <c r="AB259" s="266">
        <v>1612335</v>
      </c>
      <c r="AC259" s="267" t="s">
        <v>2614</v>
      </c>
      <c r="AD259" s="266" t="s">
        <v>1512</v>
      </c>
      <c r="AE259" s="266">
        <v>83.56</v>
      </c>
      <c r="AF259" s="266">
        <v>35.270000000000003</v>
      </c>
      <c r="AG259" s="266">
        <v>1612335</v>
      </c>
      <c r="AH259" s="266">
        <v>1.82</v>
      </c>
      <c r="AI259" s="266">
        <v>1.99</v>
      </c>
      <c r="AJ259" s="266">
        <v>71.27</v>
      </c>
      <c r="AK259" s="266">
        <v>63.77</v>
      </c>
      <c r="AL259" s="266">
        <v>46.38</v>
      </c>
      <c r="AM259" s="266"/>
      <c r="AN259" s="266"/>
      <c r="AO259" s="266"/>
      <c r="AP259" s="266"/>
      <c r="AQ259" s="266">
        <v>1563699</v>
      </c>
    </row>
    <row r="260" spans="1:43" ht="15.75" hidden="1" customHeight="1">
      <c r="A260" s="130" t="s">
        <v>1816</v>
      </c>
      <c r="B260" s="273" t="s">
        <v>669</v>
      </c>
      <c r="C260" s="259" t="s">
        <v>1853</v>
      </c>
      <c r="D260" s="259" t="s">
        <v>1854</v>
      </c>
      <c r="E260" s="256" t="s">
        <v>2602</v>
      </c>
      <c r="F260" s="257" t="s">
        <v>2808</v>
      </c>
      <c r="G260" s="258" t="s">
        <v>2809</v>
      </c>
      <c r="H260" s="259" t="s">
        <v>2810</v>
      </c>
      <c r="I260" s="259" t="s">
        <v>2606</v>
      </c>
      <c r="J260" s="260" t="str">
        <f t="shared" si="7"/>
        <v>D2_S320_100L-m_R11</v>
      </c>
      <c r="K260" s="261" t="s">
        <v>443</v>
      </c>
      <c r="L260" s="261" t="s">
        <v>1185</v>
      </c>
      <c r="M260" s="261" t="s">
        <v>280</v>
      </c>
      <c r="N260" s="261" t="s">
        <v>1196</v>
      </c>
      <c r="O260" s="261">
        <v>100</v>
      </c>
      <c r="P260" s="261">
        <v>93</v>
      </c>
      <c r="Q260" s="261" t="s">
        <v>1163</v>
      </c>
      <c r="R260" s="261" t="s">
        <v>1208</v>
      </c>
      <c r="S260" s="262" t="s">
        <v>1350</v>
      </c>
      <c r="T260" s="262" t="s">
        <v>1865</v>
      </c>
      <c r="U260" s="275"/>
      <c r="V260" s="273" t="s">
        <v>2354</v>
      </c>
      <c r="W260" s="265" t="s">
        <v>2612</v>
      </c>
      <c r="X260" s="257" t="s">
        <v>2811</v>
      </c>
      <c r="Y260" s="256" t="s">
        <v>2112</v>
      </c>
      <c r="Z260" s="256" t="s">
        <v>2113</v>
      </c>
      <c r="AA260" s="266" t="s">
        <v>1870</v>
      </c>
      <c r="AB260" s="266">
        <v>1367732</v>
      </c>
      <c r="AC260" s="267" t="s">
        <v>2614</v>
      </c>
      <c r="AD260" s="266" t="s">
        <v>1512</v>
      </c>
      <c r="AE260" s="266">
        <v>82.91</v>
      </c>
      <c r="AF260" s="266">
        <v>35.119999999999997</v>
      </c>
      <c r="AG260" s="266">
        <v>1367732</v>
      </c>
      <c r="AH260" s="266">
        <v>1.82</v>
      </c>
      <c r="AI260" s="266">
        <v>1.69</v>
      </c>
      <c r="AJ260" s="266">
        <v>70.08</v>
      </c>
      <c r="AK260" s="266">
        <v>62.78</v>
      </c>
      <c r="AL260" s="266">
        <v>46</v>
      </c>
      <c r="AM260" s="266"/>
      <c r="AN260" s="266"/>
      <c r="AO260" s="266"/>
      <c r="AP260" s="266"/>
      <c r="AQ260" s="266">
        <v>1323302</v>
      </c>
    </row>
    <row r="261" spans="1:43" ht="15.75" hidden="1" customHeight="1">
      <c r="A261" s="130"/>
      <c r="B261" s="270" t="s">
        <v>2356</v>
      </c>
      <c r="C261" s="248" t="s">
        <v>2357</v>
      </c>
      <c r="D261" s="248" t="s">
        <v>2358</v>
      </c>
      <c r="E261" s="246" t="s">
        <v>2602</v>
      </c>
      <c r="F261" s="44" t="s">
        <v>2812</v>
      </c>
      <c r="G261" s="247" t="s">
        <v>2813</v>
      </c>
      <c r="H261" s="248" t="s">
        <v>2814</v>
      </c>
      <c r="I261" s="248" t="s">
        <v>2606</v>
      </c>
      <c r="J261" s="249" t="str">
        <f t="shared" ref="J261:J268" si="8">B261</f>
        <v>EMOSE_EVEN-MOCK-16S</v>
      </c>
      <c r="K261" s="43"/>
      <c r="L261" s="43"/>
      <c r="M261" s="43"/>
      <c r="N261" s="43"/>
      <c r="O261" s="43"/>
      <c r="P261" s="43"/>
      <c r="Q261" s="43"/>
      <c r="R261" s="43"/>
      <c r="S261" s="250"/>
      <c r="T261" s="250" t="s">
        <v>1865</v>
      </c>
      <c r="U261" s="271"/>
      <c r="V261" s="270" t="s">
        <v>2362</v>
      </c>
      <c r="W261" s="252" t="s">
        <v>2612</v>
      </c>
      <c r="X261" s="44" t="s">
        <v>2815</v>
      </c>
      <c r="Y261" s="4" t="s">
        <v>2112</v>
      </c>
      <c r="Z261" s="4" t="s">
        <v>2113</v>
      </c>
      <c r="AA261" s="229" t="s">
        <v>1870</v>
      </c>
      <c r="AB261" s="229">
        <v>1939473</v>
      </c>
      <c r="AC261" s="253" t="s">
        <v>2614</v>
      </c>
      <c r="AD261" s="229" t="s">
        <v>1512</v>
      </c>
      <c r="AE261" s="229">
        <v>84.49</v>
      </c>
      <c r="AF261" s="229">
        <v>35.5</v>
      </c>
      <c r="AG261" s="229">
        <v>1939473</v>
      </c>
      <c r="AH261" s="229">
        <v>1.82</v>
      </c>
      <c r="AI261" s="229">
        <v>2.39</v>
      </c>
      <c r="AJ261" s="229">
        <v>78.66</v>
      </c>
      <c r="AK261" s="229">
        <v>74.81</v>
      </c>
      <c r="AL261" s="229">
        <v>65.92</v>
      </c>
      <c r="AM261" s="229"/>
      <c r="AN261" s="229"/>
      <c r="AO261" s="229"/>
      <c r="AP261" s="229"/>
      <c r="AQ261" s="229">
        <v>1882412</v>
      </c>
    </row>
    <row r="262" spans="1:43" ht="15.75" hidden="1" customHeight="1">
      <c r="A262" s="130"/>
      <c r="B262" s="4" t="s">
        <v>2356</v>
      </c>
      <c r="C262" s="248" t="s">
        <v>2357</v>
      </c>
      <c r="D262" s="248" t="s">
        <v>2358</v>
      </c>
      <c r="E262" s="4" t="s">
        <v>1967</v>
      </c>
      <c r="F262" s="44" t="s">
        <v>2816</v>
      </c>
      <c r="G262" s="254" t="s">
        <v>2817</v>
      </c>
      <c r="H262" s="248" t="s">
        <v>2818</v>
      </c>
      <c r="I262" s="248" t="s">
        <v>2606</v>
      </c>
      <c r="J262" s="249" t="str">
        <f t="shared" si="8"/>
        <v>EMOSE_EVEN-MOCK-16S</v>
      </c>
      <c r="K262" s="43"/>
      <c r="L262" s="43"/>
      <c r="M262" s="43"/>
      <c r="N262" s="43"/>
      <c r="O262" s="43"/>
      <c r="P262" s="43"/>
      <c r="Q262" s="43"/>
      <c r="R262" s="43"/>
      <c r="S262" s="255"/>
      <c r="T262" s="255"/>
      <c r="U262" s="4"/>
      <c r="V262" s="251" t="s">
        <v>2819</v>
      </c>
      <c r="W262" s="252"/>
      <c r="X262" s="4" t="s">
        <v>2820</v>
      </c>
      <c r="Y262" s="229" t="s">
        <v>1973</v>
      </c>
      <c r="Z262" s="229">
        <v>300</v>
      </c>
      <c r="AB262" s="4">
        <v>915047</v>
      </c>
      <c r="AC262" s="253"/>
      <c r="AQ262" s="4">
        <v>901745</v>
      </c>
    </row>
    <row r="263" spans="1:43" ht="15.75" hidden="1" customHeight="1">
      <c r="A263" s="130"/>
      <c r="B263" s="270" t="s">
        <v>2364</v>
      </c>
      <c r="C263" s="248" t="s">
        <v>2365</v>
      </c>
      <c r="D263" s="248" t="s">
        <v>2366</v>
      </c>
      <c r="E263" s="246" t="s">
        <v>2602</v>
      </c>
      <c r="F263" s="44" t="s">
        <v>2821</v>
      </c>
      <c r="G263" s="247" t="s">
        <v>2822</v>
      </c>
      <c r="H263" s="248" t="s">
        <v>2823</v>
      </c>
      <c r="I263" s="248" t="s">
        <v>2606</v>
      </c>
      <c r="J263" s="249" t="str">
        <f t="shared" si="8"/>
        <v>EMOSE_EVEN-MOCK-18S</v>
      </c>
      <c r="K263" s="43"/>
      <c r="L263" s="43"/>
      <c r="M263" s="43"/>
      <c r="N263" s="43"/>
      <c r="O263" s="43"/>
      <c r="P263" s="43"/>
      <c r="Q263" s="43"/>
      <c r="R263" s="43"/>
      <c r="S263" s="250"/>
      <c r="T263" s="250" t="s">
        <v>2232</v>
      </c>
      <c r="U263" s="271"/>
      <c r="V263" s="270" t="s">
        <v>2370</v>
      </c>
      <c r="W263" s="252" t="s">
        <v>2612</v>
      </c>
      <c r="X263" s="44" t="s">
        <v>2824</v>
      </c>
      <c r="Y263" s="4" t="s">
        <v>2112</v>
      </c>
      <c r="Z263" s="4" t="s">
        <v>2113</v>
      </c>
      <c r="AA263" s="229" t="s">
        <v>1870</v>
      </c>
      <c r="AB263" s="229">
        <v>1323618</v>
      </c>
      <c r="AC263" s="253" t="s">
        <v>2614</v>
      </c>
      <c r="AD263" s="229" t="s">
        <v>1512</v>
      </c>
      <c r="AE263" s="229">
        <v>78.08</v>
      </c>
      <c r="AF263" s="229">
        <v>33.950000000000003</v>
      </c>
      <c r="AG263" s="229">
        <v>1323618</v>
      </c>
      <c r="AH263" s="229">
        <v>1.82</v>
      </c>
      <c r="AI263" s="229">
        <v>1.63</v>
      </c>
      <c r="AJ263" s="229">
        <v>75.56</v>
      </c>
      <c r="AK263" s="229">
        <v>64.94</v>
      </c>
      <c r="AL263" s="229">
        <v>55.61</v>
      </c>
      <c r="AM263" s="229"/>
      <c r="AN263" s="229"/>
      <c r="AO263" s="229"/>
      <c r="AP263" s="229"/>
      <c r="AQ263" s="229">
        <v>1271804</v>
      </c>
    </row>
    <row r="264" spans="1:43" ht="15.75" hidden="1" customHeight="1">
      <c r="A264" s="130"/>
      <c r="B264" s="4" t="s">
        <v>2364</v>
      </c>
      <c r="C264" s="248" t="s">
        <v>2365</v>
      </c>
      <c r="D264" s="248" t="s">
        <v>2366</v>
      </c>
      <c r="E264" s="4" t="s">
        <v>1967</v>
      </c>
      <c r="F264" s="44" t="s">
        <v>2825</v>
      </c>
      <c r="G264" s="254" t="s">
        <v>2826</v>
      </c>
      <c r="H264" s="248" t="s">
        <v>2827</v>
      </c>
      <c r="I264" s="248" t="s">
        <v>2606</v>
      </c>
      <c r="J264" s="249" t="str">
        <f t="shared" si="8"/>
        <v>EMOSE_EVEN-MOCK-18S</v>
      </c>
      <c r="K264" s="43"/>
      <c r="L264" s="43"/>
      <c r="M264" s="43"/>
      <c r="N264" s="43"/>
      <c r="O264" s="43"/>
      <c r="P264" s="43"/>
      <c r="Q264" s="43"/>
      <c r="R264" s="43"/>
      <c r="S264" s="255"/>
      <c r="T264" s="255"/>
      <c r="U264" s="4"/>
      <c r="V264" s="251" t="s">
        <v>2828</v>
      </c>
      <c r="W264" s="252"/>
      <c r="X264" s="4" t="s">
        <v>2829</v>
      </c>
      <c r="Y264" s="229" t="s">
        <v>1973</v>
      </c>
      <c r="Z264" s="229">
        <v>300</v>
      </c>
      <c r="AB264" s="4">
        <v>872765</v>
      </c>
      <c r="AC264" s="253"/>
      <c r="AQ264" s="4">
        <v>854473</v>
      </c>
    </row>
    <row r="265" spans="1:43" ht="15.75" hidden="1" customHeight="1">
      <c r="A265" s="130"/>
      <c r="B265" s="270" t="s">
        <v>2372</v>
      </c>
      <c r="C265" s="248" t="s">
        <v>2373</v>
      </c>
      <c r="D265" s="248" t="s">
        <v>2374</v>
      </c>
      <c r="E265" s="246" t="s">
        <v>2602</v>
      </c>
      <c r="F265" s="44" t="s">
        <v>2830</v>
      </c>
      <c r="G265" s="247" t="s">
        <v>2831</v>
      </c>
      <c r="H265" s="248" t="s">
        <v>2832</v>
      </c>
      <c r="I265" s="248" t="s">
        <v>2606</v>
      </c>
      <c r="J265" s="249" t="str">
        <f t="shared" si="8"/>
        <v>EMOSE_STAG-MOCK-16S</v>
      </c>
      <c r="K265" s="43"/>
      <c r="L265" s="43"/>
      <c r="M265" s="43"/>
      <c r="N265" s="43"/>
      <c r="O265" s="43"/>
      <c r="P265" s="43"/>
      <c r="Q265" s="43"/>
      <c r="R265" s="43"/>
      <c r="S265" s="250"/>
      <c r="T265" s="250" t="s">
        <v>1865</v>
      </c>
      <c r="U265" s="271"/>
      <c r="V265" s="270" t="s">
        <v>2378</v>
      </c>
      <c r="W265" s="252" t="s">
        <v>2612</v>
      </c>
      <c r="X265" s="44" t="s">
        <v>2833</v>
      </c>
      <c r="Y265" s="4" t="s">
        <v>2112</v>
      </c>
      <c r="Z265" s="4" t="s">
        <v>2113</v>
      </c>
      <c r="AA265" s="229" t="s">
        <v>1870</v>
      </c>
      <c r="AB265" s="229">
        <v>1885099</v>
      </c>
      <c r="AC265" s="253" t="s">
        <v>2614</v>
      </c>
      <c r="AD265" s="229" t="s">
        <v>1512</v>
      </c>
      <c r="AE265" s="229">
        <v>85.08</v>
      </c>
      <c r="AF265" s="229">
        <v>35.64</v>
      </c>
      <c r="AG265" s="229">
        <v>1885099</v>
      </c>
      <c r="AH265" s="229">
        <v>1.82</v>
      </c>
      <c r="AI265" s="229">
        <v>2.3199999999999998</v>
      </c>
      <c r="AJ265" s="229">
        <v>78.84</v>
      </c>
      <c r="AK265" s="229">
        <v>75.8</v>
      </c>
      <c r="AL265" s="229">
        <v>67.09</v>
      </c>
      <c r="AM265" s="229"/>
      <c r="AN265" s="229"/>
      <c r="AO265" s="229"/>
      <c r="AP265" s="229"/>
      <c r="AQ265" s="229">
        <v>1831188</v>
      </c>
    </row>
    <row r="266" spans="1:43" ht="15.75" hidden="1" customHeight="1">
      <c r="A266" s="130"/>
      <c r="B266" s="4" t="s">
        <v>2372</v>
      </c>
      <c r="C266" s="248" t="s">
        <v>2373</v>
      </c>
      <c r="D266" s="248" t="s">
        <v>2374</v>
      </c>
      <c r="E266" s="4" t="s">
        <v>1967</v>
      </c>
      <c r="F266" s="44" t="s">
        <v>2834</v>
      </c>
      <c r="G266" s="254" t="s">
        <v>2835</v>
      </c>
      <c r="H266" s="248" t="s">
        <v>2836</v>
      </c>
      <c r="I266" s="248" t="s">
        <v>2606</v>
      </c>
      <c r="J266" s="249" t="str">
        <f t="shared" si="8"/>
        <v>EMOSE_STAG-MOCK-16S</v>
      </c>
      <c r="K266" s="43"/>
      <c r="L266" s="43"/>
      <c r="M266" s="43"/>
      <c r="N266" s="43"/>
      <c r="O266" s="43"/>
      <c r="P266" s="43"/>
      <c r="Q266" s="43"/>
      <c r="R266" s="43"/>
      <c r="S266" s="255"/>
      <c r="T266" s="255"/>
      <c r="U266" s="4"/>
      <c r="V266" s="251" t="s">
        <v>2837</v>
      </c>
      <c r="W266" s="252"/>
      <c r="X266" s="4" t="s">
        <v>2838</v>
      </c>
      <c r="Y266" s="229" t="s">
        <v>1973</v>
      </c>
      <c r="Z266" s="229">
        <v>300</v>
      </c>
      <c r="AB266" s="4">
        <v>989380</v>
      </c>
      <c r="AC266" s="253"/>
      <c r="AQ266" s="4">
        <v>969947</v>
      </c>
    </row>
    <row r="267" spans="1:43" ht="15.75" hidden="1" customHeight="1">
      <c r="A267" s="130"/>
      <c r="B267" s="270" t="s">
        <v>2380</v>
      </c>
      <c r="C267" s="248" t="s">
        <v>2381</v>
      </c>
      <c r="D267" s="248" t="s">
        <v>2382</v>
      </c>
      <c r="E267" s="246" t="s">
        <v>2602</v>
      </c>
      <c r="F267" s="44" t="s">
        <v>2839</v>
      </c>
      <c r="G267" s="247" t="s">
        <v>2840</v>
      </c>
      <c r="H267" s="248" t="s">
        <v>2841</v>
      </c>
      <c r="I267" s="248" t="s">
        <v>2606</v>
      </c>
      <c r="J267" s="249" t="str">
        <f t="shared" si="8"/>
        <v>EMOSE_STAG-MOCK-18S</v>
      </c>
      <c r="K267" s="43"/>
      <c r="L267" s="43"/>
      <c r="M267" s="43"/>
      <c r="N267" s="43"/>
      <c r="O267" s="43"/>
      <c r="P267" s="43"/>
      <c r="Q267" s="43"/>
      <c r="R267" s="43"/>
      <c r="S267" s="250"/>
      <c r="T267" s="250" t="s">
        <v>2232</v>
      </c>
      <c r="U267" s="271"/>
      <c r="V267" s="270" t="s">
        <v>2386</v>
      </c>
      <c r="W267" s="252" t="s">
        <v>2612</v>
      </c>
      <c r="X267" s="44" t="s">
        <v>2842</v>
      </c>
      <c r="Y267" s="4" t="s">
        <v>2112</v>
      </c>
      <c r="Z267" s="4" t="s">
        <v>2113</v>
      </c>
      <c r="AA267" s="229" t="s">
        <v>1870</v>
      </c>
      <c r="AB267" s="229">
        <v>1936339</v>
      </c>
      <c r="AC267" s="253" t="s">
        <v>2614</v>
      </c>
      <c r="AD267" s="229" t="s">
        <v>1512</v>
      </c>
      <c r="AE267" s="229">
        <v>77.84</v>
      </c>
      <c r="AF267" s="229">
        <v>33.9</v>
      </c>
      <c r="AG267" s="229">
        <v>1936339</v>
      </c>
      <c r="AH267" s="229">
        <v>1.82</v>
      </c>
      <c r="AI267" s="229">
        <v>2.39</v>
      </c>
      <c r="AJ267" s="229">
        <v>76.66</v>
      </c>
      <c r="AK267" s="229">
        <v>65.16</v>
      </c>
      <c r="AL267" s="229">
        <v>55.33</v>
      </c>
      <c r="AM267" s="229"/>
      <c r="AN267" s="229"/>
      <c r="AO267" s="229"/>
      <c r="AP267" s="229"/>
      <c r="AQ267" s="229">
        <v>1864581</v>
      </c>
    </row>
    <row r="268" spans="1:43" ht="15.75" hidden="1" customHeight="1">
      <c r="A268" s="130"/>
      <c r="B268" s="4" t="s">
        <v>2380</v>
      </c>
      <c r="C268" s="248" t="s">
        <v>2381</v>
      </c>
      <c r="D268" s="248" t="s">
        <v>2382</v>
      </c>
      <c r="E268" s="4" t="s">
        <v>1967</v>
      </c>
      <c r="F268" s="44" t="s">
        <v>2843</v>
      </c>
      <c r="G268" s="254" t="s">
        <v>2844</v>
      </c>
      <c r="H268" s="248" t="s">
        <v>2845</v>
      </c>
      <c r="I268" s="248" t="s">
        <v>2606</v>
      </c>
      <c r="J268" s="249" t="str">
        <f t="shared" si="8"/>
        <v>EMOSE_STAG-MOCK-18S</v>
      </c>
      <c r="K268" s="43"/>
      <c r="L268" s="43"/>
      <c r="M268" s="43"/>
      <c r="N268" s="43"/>
      <c r="O268" s="43"/>
      <c r="P268" s="43"/>
      <c r="Q268" s="43"/>
      <c r="R268" s="43"/>
      <c r="S268" s="255"/>
      <c r="T268" s="255"/>
      <c r="U268" s="4"/>
      <c r="V268" s="251" t="s">
        <v>2846</v>
      </c>
      <c r="W268" s="252"/>
      <c r="X268" s="4" t="s">
        <v>2847</v>
      </c>
      <c r="Y268" s="229" t="s">
        <v>1973</v>
      </c>
      <c r="Z268" s="229">
        <v>300</v>
      </c>
      <c r="AB268" s="4">
        <v>677841</v>
      </c>
      <c r="AC268" s="253"/>
      <c r="AQ268" s="4">
        <v>663797</v>
      </c>
    </row>
    <row r="269" spans="1:43" ht="15.75" customHeight="1">
      <c r="A269" s="4"/>
      <c r="B269" s="4"/>
      <c r="C269" s="4"/>
      <c r="D269" s="4"/>
      <c r="E269" s="4"/>
      <c r="F269" s="44"/>
      <c r="G269" s="254"/>
      <c r="H269" s="4"/>
      <c r="I269" s="4"/>
      <c r="J269" s="249"/>
      <c r="K269" s="43"/>
      <c r="L269" s="43"/>
      <c r="M269" s="43"/>
      <c r="N269" s="43"/>
      <c r="O269" s="43"/>
      <c r="P269" s="43"/>
      <c r="Q269" s="43"/>
      <c r="R269" s="43"/>
      <c r="S269" s="255"/>
      <c r="T269" s="255"/>
      <c r="U269" s="4"/>
      <c r="V269" s="251"/>
      <c r="W269" s="252"/>
      <c r="X269" s="4"/>
      <c r="AC269" s="253"/>
    </row>
    <row r="270" spans="1:43" ht="15.75" customHeight="1">
      <c r="A270" s="4"/>
      <c r="B270" s="4"/>
      <c r="C270" s="4"/>
      <c r="D270" s="4"/>
      <c r="E270" s="4"/>
      <c r="F270" s="44"/>
      <c r="G270" s="254"/>
      <c r="H270" s="4"/>
      <c r="I270" s="4"/>
      <c r="J270" s="249"/>
      <c r="K270" s="43"/>
      <c r="L270" s="43"/>
      <c r="M270" s="43"/>
      <c r="N270" s="43"/>
      <c r="O270" s="43"/>
      <c r="P270" s="43"/>
      <c r="Q270" s="43"/>
      <c r="R270" s="43"/>
      <c r="S270" s="255"/>
      <c r="T270" s="255"/>
      <c r="U270" s="4"/>
      <c r="V270" s="251"/>
      <c r="W270" s="252"/>
      <c r="X270" s="4"/>
      <c r="AC270" s="253"/>
    </row>
    <row r="271" spans="1:43" ht="15.75" customHeight="1">
      <c r="A271" s="4" t="s">
        <v>2848</v>
      </c>
      <c r="B271" s="282" t="s">
        <v>180</v>
      </c>
      <c r="C271" s="282" t="s">
        <v>1498</v>
      </c>
      <c r="D271" s="282" t="s">
        <v>1499</v>
      </c>
      <c r="E271" s="283" t="s">
        <v>2602</v>
      </c>
      <c r="F271" s="282" t="s">
        <v>2849</v>
      </c>
      <c r="G271" s="284" t="s">
        <v>2850</v>
      </c>
      <c r="H271" s="282"/>
      <c r="I271" s="282" t="s">
        <v>2606</v>
      </c>
      <c r="J271" s="285" t="str">
        <f t="shared" ref="J271:J278" si="9">LEFT(K271,1)&amp;RIGHT(K271,1)&amp;"_"&amp;L271&amp;"_"&amp;O271&amp;"L-"&amp;LEFT(Q271,1)&amp;"_"&amp;S271</f>
        <v>D1_S02_10L-m_R01</v>
      </c>
      <c r="K271" s="286" t="s">
        <v>81</v>
      </c>
      <c r="L271" s="286" t="s">
        <v>1081</v>
      </c>
      <c r="M271" s="286" t="s">
        <v>184</v>
      </c>
      <c r="N271" s="286" t="s">
        <v>1162</v>
      </c>
      <c r="O271" s="99">
        <v>10</v>
      </c>
      <c r="P271" s="99">
        <v>5.0000000000000604</v>
      </c>
      <c r="Q271" s="286" t="s">
        <v>1163</v>
      </c>
      <c r="R271" s="286" t="s">
        <v>1084</v>
      </c>
      <c r="S271" s="43" t="s">
        <v>1085</v>
      </c>
      <c r="T271" s="286" t="s">
        <v>2851</v>
      </c>
      <c r="U271" s="282"/>
      <c r="V271" s="282" t="s">
        <v>2109</v>
      </c>
      <c r="W271" s="285" t="s">
        <v>2852</v>
      </c>
      <c r="X271" s="282" t="s">
        <v>2853</v>
      </c>
      <c r="Y271" s="283" t="s">
        <v>2112</v>
      </c>
      <c r="Z271" s="283" t="s">
        <v>2113</v>
      </c>
      <c r="AA271" s="282" t="s">
        <v>1870</v>
      </c>
      <c r="AB271" s="287">
        <v>757465</v>
      </c>
      <c r="AC271" s="288">
        <v>42743</v>
      </c>
      <c r="AD271" s="282" t="s">
        <v>1512</v>
      </c>
      <c r="AE271" s="287">
        <v>84.84</v>
      </c>
      <c r="AF271" s="287">
        <v>34.49</v>
      </c>
      <c r="AG271" s="287">
        <v>757465</v>
      </c>
      <c r="AH271" s="287">
        <v>8.75</v>
      </c>
      <c r="AI271" s="287">
        <v>4.88</v>
      </c>
      <c r="AJ271" s="287">
        <v>72.430000000000007</v>
      </c>
      <c r="AK271" s="287">
        <v>60.04</v>
      </c>
      <c r="AL271" s="287">
        <v>43.94</v>
      </c>
      <c r="AM271" s="282"/>
      <c r="AN271" s="282"/>
      <c r="AO271" s="282"/>
      <c r="AP271" s="282"/>
      <c r="AQ271" s="287">
        <v>756334</v>
      </c>
    </row>
    <row r="272" spans="1:43" ht="15.75" customHeight="1">
      <c r="A272" s="4" t="s">
        <v>2848</v>
      </c>
      <c r="B272" s="282" t="s">
        <v>195</v>
      </c>
      <c r="C272" s="282" t="s">
        <v>1520</v>
      </c>
      <c r="D272" s="282" t="s">
        <v>1521</v>
      </c>
      <c r="E272" s="283" t="s">
        <v>2602</v>
      </c>
      <c r="F272" s="282" t="s">
        <v>2854</v>
      </c>
      <c r="G272" s="284" t="s">
        <v>2855</v>
      </c>
      <c r="H272" s="282"/>
      <c r="I272" s="282" t="s">
        <v>2606</v>
      </c>
      <c r="J272" s="285" t="str">
        <f t="shared" si="9"/>
        <v>D1_S02_10L-m_R03</v>
      </c>
      <c r="K272" s="286" t="s">
        <v>81</v>
      </c>
      <c r="L272" s="286" t="s">
        <v>1081</v>
      </c>
      <c r="M272" s="286" t="s">
        <v>184</v>
      </c>
      <c r="N272" s="286" t="s">
        <v>1162</v>
      </c>
      <c r="O272" s="99">
        <v>10</v>
      </c>
      <c r="P272" s="99">
        <v>5.9999999999999796</v>
      </c>
      <c r="Q272" s="286" t="s">
        <v>1163</v>
      </c>
      <c r="R272" s="286" t="s">
        <v>1084</v>
      </c>
      <c r="S272" s="43" t="s">
        <v>1095</v>
      </c>
      <c r="T272" s="286" t="s">
        <v>2851</v>
      </c>
      <c r="U272" s="282"/>
      <c r="V272" s="282" t="s">
        <v>2122</v>
      </c>
      <c r="W272" s="285" t="s">
        <v>2852</v>
      </c>
      <c r="X272" s="282" t="s">
        <v>2856</v>
      </c>
      <c r="Y272" s="283" t="s">
        <v>2112</v>
      </c>
      <c r="Z272" s="283" t="s">
        <v>2113</v>
      </c>
      <c r="AA272" s="282" t="s">
        <v>1870</v>
      </c>
      <c r="AB272" s="287">
        <v>862536</v>
      </c>
      <c r="AC272" s="288">
        <v>42743</v>
      </c>
      <c r="AD272" s="282" t="s">
        <v>1512</v>
      </c>
      <c r="AE272" s="287">
        <v>87.91</v>
      </c>
      <c r="AF272" s="287">
        <v>35.19</v>
      </c>
      <c r="AG272" s="287">
        <v>862536</v>
      </c>
      <c r="AH272" s="287">
        <v>8.75</v>
      </c>
      <c r="AI272" s="287">
        <v>5.55</v>
      </c>
      <c r="AJ272" s="287">
        <v>74.33</v>
      </c>
      <c r="AK272" s="287">
        <v>67.900000000000006</v>
      </c>
      <c r="AL272" s="287">
        <v>52.02</v>
      </c>
      <c r="AM272" s="282"/>
      <c r="AN272" s="282"/>
      <c r="AO272" s="282"/>
      <c r="AP272" s="282"/>
      <c r="AQ272" s="287">
        <v>861016</v>
      </c>
    </row>
    <row r="273" spans="1:43" ht="15.75" customHeight="1">
      <c r="A273" s="4" t="s">
        <v>2848</v>
      </c>
      <c r="B273" s="282" t="s">
        <v>136</v>
      </c>
      <c r="C273" s="282" t="s">
        <v>1534</v>
      </c>
      <c r="D273" s="282" t="s">
        <v>1535</v>
      </c>
      <c r="E273" s="283" t="s">
        <v>2602</v>
      </c>
      <c r="F273" s="282" t="s">
        <v>2857</v>
      </c>
      <c r="G273" s="284" t="s">
        <v>2858</v>
      </c>
      <c r="H273" s="282"/>
      <c r="I273" s="282" t="s">
        <v>2606</v>
      </c>
      <c r="J273" s="285" t="str">
        <f t="shared" si="9"/>
        <v>D1_S02_10L-s_R02</v>
      </c>
      <c r="K273" s="286" t="s">
        <v>81</v>
      </c>
      <c r="L273" s="286" t="s">
        <v>1081</v>
      </c>
      <c r="M273" s="286" t="s">
        <v>115</v>
      </c>
      <c r="N273" s="286" t="s">
        <v>1099</v>
      </c>
      <c r="O273" s="99">
        <v>10</v>
      </c>
      <c r="P273" s="99">
        <v>58.000000000000099</v>
      </c>
      <c r="Q273" s="286" t="s">
        <v>1083</v>
      </c>
      <c r="R273" s="286" t="s">
        <v>1084</v>
      </c>
      <c r="S273" s="43" t="s">
        <v>1091</v>
      </c>
      <c r="T273" s="286" t="s">
        <v>2851</v>
      </c>
      <c r="U273" s="282"/>
      <c r="V273" s="282" t="s">
        <v>2132</v>
      </c>
      <c r="W273" s="285" t="s">
        <v>2852</v>
      </c>
      <c r="X273" s="282" t="s">
        <v>2859</v>
      </c>
      <c r="Y273" s="283" t="s">
        <v>2112</v>
      </c>
      <c r="Z273" s="283" t="s">
        <v>2113</v>
      </c>
      <c r="AA273" s="282" t="s">
        <v>1870</v>
      </c>
      <c r="AB273" s="287">
        <v>915182</v>
      </c>
      <c r="AC273" s="288">
        <v>42743</v>
      </c>
      <c r="AD273" s="282" t="s">
        <v>1512</v>
      </c>
      <c r="AE273" s="287">
        <v>87.47</v>
      </c>
      <c r="AF273" s="287">
        <v>35.08</v>
      </c>
      <c r="AG273" s="287">
        <v>915182</v>
      </c>
      <c r="AH273" s="287">
        <v>8.75</v>
      </c>
      <c r="AI273" s="287">
        <v>5.89</v>
      </c>
      <c r="AJ273" s="287">
        <v>74.92</v>
      </c>
      <c r="AK273" s="287">
        <v>67.180000000000007</v>
      </c>
      <c r="AL273" s="287">
        <v>52.98</v>
      </c>
      <c r="AM273" s="282"/>
      <c r="AN273" s="282"/>
      <c r="AO273" s="282"/>
      <c r="AP273" s="282"/>
      <c r="AQ273" s="287">
        <v>913811</v>
      </c>
    </row>
    <row r="274" spans="1:43" ht="15.75" customHeight="1">
      <c r="A274" s="4" t="s">
        <v>2848</v>
      </c>
      <c r="B274" s="282" t="s">
        <v>132</v>
      </c>
      <c r="C274" s="282" t="s">
        <v>1590</v>
      </c>
      <c r="D274" s="282" t="s">
        <v>1591</v>
      </c>
      <c r="E274" s="283" t="s">
        <v>2602</v>
      </c>
      <c r="F274" s="282" t="s">
        <v>2641</v>
      </c>
      <c r="G274" s="284" t="s">
        <v>2860</v>
      </c>
      <c r="H274" s="282"/>
      <c r="I274" s="282" t="s">
        <v>2606</v>
      </c>
      <c r="J274" s="285" t="str">
        <f t="shared" si="9"/>
        <v>D1_S02_2.5L-s_R01.4</v>
      </c>
      <c r="K274" s="286" t="s">
        <v>81</v>
      </c>
      <c r="L274" s="286" t="s">
        <v>1081</v>
      </c>
      <c r="M274" s="286" t="s">
        <v>115</v>
      </c>
      <c r="N274" s="286" t="s">
        <v>1104</v>
      </c>
      <c r="O274" s="99">
        <v>2.5</v>
      </c>
      <c r="P274" s="99">
        <v>58</v>
      </c>
      <c r="Q274" s="286" t="s">
        <v>1083</v>
      </c>
      <c r="R274" s="286" t="s">
        <v>1084</v>
      </c>
      <c r="S274" s="43" t="s">
        <v>1117</v>
      </c>
      <c r="T274" s="286" t="s">
        <v>2851</v>
      </c>
      <c r="U274" s="282"/>
      <c r="V274" s="282" t="s">
        <v>2157</v>
      </c>
      <c r="W274" s="285" t="s">
        <v>2852</v>
      </c>
      <c r="X274" s="282" t="s">
        <v>2861</v>
      </c>
      <c r="Y274" s="283" t="s">
        <v>2112</v>
      </c>
      <c r="Z274" s="283" t="s">
        <v>2113</v>
      </c>
      <c r="AA274" s="282" t="s">
        <v>1870</v>
      </c>
      <c r="AB274" s="287">
        <v>938513</v>
      </c>
      <c r="AC274" s="288">
        <v>42743</v>
      </c>
      <c r="AD274" s="282" t="s">
        <v>1512</v>
      </c>
      <c r="AE274" s="287">
        <v>87</v>
      </c>
      <c r="AF274" s="287">
        <v>34.97</v>
      </c>
      <c r="AG274" s="287">
        <v>938513</v>
      </c>
      <c r="AH274" s="287">
        <v>8.75</v>
      </c>
      <c r="AI274" s="287">
        <v>6.04</v>
      </c>
      <c r="AJ274" s="287">
        <v>75.489999999999995</v>
      </c>
      <c r="AK274" s="287">
        <v>66.489999999999995</v>
      </c>
      <c r="AL274" s="287">
        <v>52.99</v>
      </c>
      <c r="AM274" s="282"/>
      <c r="AN274" s="282"/>
      <c r="AO274" s="282"/>
      <c r="AP274" s="282"/>
      <c r="AQ274" s="287">
        <v>937094</v>
      </c>
    </row>
    <row r="275" spans="1:43" ht="15.75" customHeight="1">
      <c r="A275" s="4" t="s">
        <v>2848</v>
      </c>
      <c r="B275" s="282" t="s">
        <v>341</v>
      </c>
      <c r="C275" s="282" t="s">
        <v>1676</v>
      </c>
      <c r="D275" s="282" t="s">
        <v>1677</v>
      </c>
      <c r="E275" s="283" t="s">
        <v>2602</v>
      </c>
      <c r="F275" s="282" t="s">
        <v>2862</v>
      </c>
      <c r="G275" s="284" t="s">
        <v>2863</v>
      </c>
      <c r="H275" s="282"/>
      <c r="I275" s="282" t="s">
        <v>2606</v>
      </c>
      <c r="J275" s="285" t="str">
        <f t="shared" si="9"/>
        <v>D1_S20_100L-m_R01</v>
      </c>
      <c r="K275" s="286" t="s">
        <v>81</v>
      </c>
      <c r="L275" s="286" t="s">
        <v>1201</v>
      </c>
      <c r="M275" s="286" t="s">
        <v>259</v>
      </c>
      <c r="N275" s="286" t="s">
        <v>1196</v>
      </c>
      <c r="O275" s="99">
        <v>100</v>
      </c>
      <c r="P275" s="99">
        <v>98</v>
      </c>
      <c r="Q275" s="286" t="s">
        <v>1163</v>
      </c>
      <c r="R275" s="286" t="s">
        <v>1208</v>
      </c>
      <c r="S275" s="43" t="s">
        <v>1085</v>
      </c>
      <c r="T275" s="286" t="s">
        <v>2851</v>
      </c>
      <c r="U275" s="282"/>
      <c r="V275" s="282" t="s">
        <v>2212</v>
      </c>
      <c r="W275" s="285" t="s">
        <v>2852</v>
      </c>
      <c r="X275" s="282" t="s">
        <v>2864</v>
      </c>
      <c r="Y275" s="283" t="s">
        <v>2112</v>
      </c>
      <c r="Z275" s="283" t="s">
        <v>2113</v>
      </c>
      <c r="AA275" s="282" t="s">
        <v>1870</v>
      </c>
      <c r="AB275" s="287">
        <v>827581</v>
      </c>
      <c r="AC275" s="288">
        <v>42743</v>
      </c>
      <c r="AD275" s="282" t="s">
        <v>1512</v>
      </c>
      <c r="AE275" s="287">
        <v>84.64</v>
      </c>
      <c r="AF275" s="287">
        <v>34.49</v>
      </c>
      <c r="AG275" s="287">
        <v>827581</v>
      </c>
      <c r="AH275" s="287">
        <v>8.75</v>
      </c>
      <c r="AI275" s="287">
        <v>5.33</v>
      </c>
      <c r="AJ275" s="287">
        <v>73.08</v>
      </c>
      <c r="AK275" s="287">
        <v>62.27</v>
      </c>
      <c r="AL275" s="287">
        <v>45.04</v>
      </c>
      <c r="AM275" s="282"/>
      <c r="AN275" s="282"/>
      <c r="AO275" s="282"/>
      <c r="AP275" s="282"/>
      <c r="AQ275" s="287">
        <v>826459</v>
      </c>
    </row>
    <row r="276" spans="1:43" ht="15.75" customHeight="1">
      <c r="A276" s="4" t="s">
        <v>2848</v>
      </c>
      <c r="B276" s="282" t="s">
        <v>347</v>
      </c>
      <c r="C276" s="282" t="s">
        <v>1690</v>
      </c>
      <c r="D276" s="282" t="s">
        <v>1691</v>
      </c>
      <c r="E276" s="283" t="s">
        <v>2602</v>
      </c>
      <c r="F276" s="282" t="s">
        <v>2865</v>
      </c>
      <c r="G276" s="284" t="s">
        <v>2866</v>
      </c>
      <c r="H276" s="282"/>
      <c r="I276" s="282" t="s">
        <v>2606</v>
      </c>
      <c r="J276" s="285" t="str">
        <f t="shared" si="9"/>
        <v>D1_S20_100L-m_R02</v>
      </c>
      <c r="K276" s="286" t="s">
        <v>81</v>
      </c>
      <c r="L276" s="286" t="s">
        <v>1201</v>
      </c>
      <c r="M276" s="286" t="s">
        <v>259</v>
      </c>
      <c r="N276" s="286" t="s">
        <v>1196</v>
      </c>
      <c r="O276" s="99">
        <v>100</v>
      </c>
      <c r="P276" s="99">
        <v>110</v>
      </c>
      <c r="Q276" s="286" t="s">
        <v>1163</v>
      </c>
      <c r="R276" s="286" t="s">
        <v>1208</v>
      </c>
      <c r="S276" s="43" t="s">
        <v>1091</v>
      </c>
      <c r="T276" s="286" t="s">
        <v>2851</v>
      </c>
      <c r="U276" s="282"/>
      <c r="V276" s="282" t="s">
        <v>2222</v>
      </c>
      <c r="W276" s="285" t="s">
        <v>2852</v>
      </c>
      <c r="X276" s="282" t="s">
        <v>2867</v>
      </c>
      <c r="Y276" s="283" t="s">
        <v>2112</v>
      </c>
      <c r="Z276" s="283" t="s">
        <v>2113</v>
      </c>
      <c r="AA276" s="282" t="s">
        <v>1870</v>
      </c>
      <c r="AB276" s="287">
        <v>714103</v>
      </c>
      <c r="AC276" s="288">
        <v>42743</v>
      </c>
      <c r="AD276" s="282" t="s">
        <v>1512</v>
      </c>
      <c r="AE276" s="287">
        <v>84.19</v>
      </c>
      <c r="AF276" s="287">
        <v>34.36</v>
      </c>
      <c r="AG276" s="287">
        <v>714103</v>
      </c>
      <c r="AH276" s="287">
        <v>8.75</v>
      </c>
      <c r="AI276" s="287">
        <v>4.5999999999999996</v>
      </c>
      <c r="AJ276" s="287">
        <v>75.11</v>
      </c>
      <c r="AK276" s="287">
        <v>63.51</v>
      </c>
      <c r="AL276" s="287">
        <v>48.93</v>
      </c>
      <c r="AM276" s="282"/>
      <c r="AN276" s="282"/>
      <c r="AO276" s="282"/>
      <c r="AP276" s="282"/>
      <c r="AQ276" s="287">
        <v>713112</v>
      </c>
    </row>
    <row r="277" spans="1:43" ht="15.75" customHeight="1">
      <c r="A277" s="4" t="s">
        <v>2848</v>
      </c>
      <c r="B277" s="282" t="s">
        <v>336</v>
      </c>
      <c r="C277" s="282" t="s">
        <v>1719</v>
      </c>
      <c r="D277" s="282" t="s">
        <v>1720</v>
      </c>
      <c r="E277" s="283" t="s">
        <v>2602</v>
      </c>
      <c r="F277" s="282" t="s">
        <v>2868</v>
      </c>
      <c r="G277" s="284" t="s">
        <v>2869</v>
      </c>
      <c r="H277" s="282"/>
      <c r="I277" s="282" t="s">
        <v>2606</v>
      </c>
      <c r="J277" s="285" t="str">
        <f t="shared" si="9"/>
        <v>D1_S20_496L-m_R00</v>
      </c>
      <c r="K277" s="286" t="s">
        <v>81</v>
      </c>
      <c r="L277" s="286" t="s">
        <v>1201</v>
      </c>
      <c r="M277" s="286" t="s">
        <v>259</v>
      </c>
      <c r="N277" s="286" t="s">
        <v>1247</v>
      </c>
      <c r="O277" s="99">
        <v>496</v>
      </c>
      <c r="P277" s="99">
        <v>445</v>
      </c>
      <c r="Q277" s="286" t="s">
        <v>1163</v>
      </c>
      <c r="R277" s="286" t="s">
        <v>1208</v>
      </c>
      <c r="S277" s="43" t="s">
        <v>1209</v>
      </c>
      <c r="T277" s="286" t="s">
        <v>2870</v>
      </c>
      <c r="U277" s="282"/>
      <c r="V277" s="282" t="s">
        <v>2264</v>
      </c>
      <c r="W277" s="285" t="s">
        <v>2852</v>
      </c>
      <c r="X277" s="282" t="s">
        <v>2871</v>
      </c>
      <c r="Y277" s="283" t="s">
        <v>2112</v>
      </c>
      <c r="Z277" s="283" t="s">
        <v>2113</v>
      </c>
      <c r="AA277" s="282" t="s">
        <v>1870</v>
      </c>
      <c r="AB277" s="287">
        <v>924393</v>
      </c>
      <c r="AC277" s="288">
        <v>42743</v>
      </c>
      <c r="AD277" s="282" t="s">
        <v>1512</v>
      </c>
      <c r="AE277" s="287">
        <v>83.11</v>
      </c>
      <c r="AF277" s="287">
        <v>34.130000000000003</v>
      </c>
      <c r="AG277" s="287">
        <v>924393</v>
      </c>
      <c r="AH277" s="287">
        <v>8.75</v>
      </c>
      <c r="AI277" s="287">
        <v>5.95</v>
      </c>
      <c r="AJ277" s="287">
        <v>72.3</v>
      </c>
      <c r="AK277" s="287">
        <v>58.34</v>
      </c>
      <c r="AL277" s="287">
        <v>41.8</v>
      </c>
      <c r="AM277" s="282"/>
      <c r="AN277" s="282"/>
      <c r="AO277" s="282"/>
      <c r="AP277" s="282"/>
      <c r="AQ277" s="287">
        <v>922982</v>
      </c>
    </row>
    <row r="278" spans="1:43" ht="15.75" customHeight="1">
      <c r="A278" s="4" t="s">
        <v>2848</v>
      </c>
      <c r="B278" s="282" t="s">
        <v>425</v>
      </c>
      <c r="C278" s="282" t="s">
        <v>1760</v>
      </c>
      <c r="D278" s="282" t="s">
        <v>1761</v>
      </c>
      <c r="E278" s="283" t="s">
        <v>2602</v>
      </c>
      <c r="F278" s="282" t="s">
        <v>2872</v>
      </c>
      <c r="G278" s="284" t="s">
        <v>2873</v>
      </c>
      <c r="H278" s="282"/>
      <c r="I278" s="282" t="s">
        <v>2606</v>
      </c>
      <c r="J278" s="285" t="str">
        <f t="shared" si="9"/>
        <v>D1_S320_100L-m_R03</v>
      </c>
      <c r="K278" s="286" t="s">
        <v>81</v>
      </c>
      <c r="L278" s="286" t="s">
        <v>1185</v>
      </c>
      <c r="M278" s="286" t="s">
        <v>280</v>
      </c>
      <c r="N278" s="286" t="s">
        <v>1196</v>
      </c>
      <c r="O278" s="99">
        <v>100</v>
      </c>
      <c r="P278" s="99">
        <v>285</v>
      </c>
      <c r="Q278" s="286" t="s">
        <v>1163</v>
      </c>
      <c r="R278" s="286" t="s">
        <v>1208</v>
      </c>
      <c r="S278" s="43" t="s">
        <v>1095</v>
      </c>
      <c r="T278" s="286" t="s">
        <v>2851</v>
      </c>
      <c r="U278" s="282"/>
      <c r="V278" s="282" t="s">
        <v>2289</v>
      </c>
      <c r="W278" s="285" t="s">
        <v>2852</v>
      </c>
      <c r="X278" s="282" t="s">
        <v>2874</v>
      </c>
      <c r="Y278" s="283" t="s">
        <v>2112</v>
      </c>
      <c r="Z278" s="283" t="s">
        <v>2113</v>
      </c>
      <c r="AA278" s="282" t="s">
        <v>1870</v>
      </c>
      <c r="AB278" s="287">
        <v>1178917</v>
      </c>
      <c r="AC278" s="288">
        <v>42743</v>
      </c>
      <c r="AD278" s="282" t="s">
        <v>1512</v>
      </c>
      <c r="AE278" s="287">
        <v>87.38</v>
      </c>
      <c r="AF278" s="287">
        <v>35.04</v>
      </c>
      <c r="AG278" s="287">
        <v>1178917</v>
      </c>
      <c r="AH278" s="287">
        <v>8.75</v>
      </c>
      <c r="AI278" s="287">
        <v>7.59</v>
      </c>
      <c r="AJ278" s="287">
        <v>74.180000000000007</v>
      </c>
      <c r="AK278" s="287">
        <v>66.569999999999993</v>
      </c>
      <c r="AL278" s="287">
        <v>49.14</v>
      </c>
      <c r="AM278" s="282"/>
      <c r="AN278" s="282"/>
      <c r="AO278" s="282"/>
      <c r="AP278" s="282"/>
      <c r="AQ278" s="287">
        <v>1177238</v>
      </c>
    </row>
    <row r="279" spans="1:43" ht="15.75" customHeight="1"/>
    <row r="280" spans="1:43" ht="15.75" customHeight="1"/>
    <row r="281" spans="1:43" ht="15.75" customHeight="1"/>
    <row r="282" spans="1:43" ht="15.75" customHeight="1"/>
    <row r="283" spans="1:43" ht="15.75" customHeight="1"/>
    <row r="284" spans="1:43" ht="15.75" customHeight="1"/>
    <row r="285" spans="1:43" ht="15.75" customHeight="1"/>
    <row r="286" spans="1:43" ht="15.75" customHeight="1"/>
    <row r="287" spans="1:43" ht="15.75" customHeight="1"/>
    <row r="288" spans="1:4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autoFilter ref="A5:AQ268">
    <filterColumn colId="10">
      <filters>
        <filter val="DAY1"/>
      </filters>
    </filterColumn>
  </autoFilter>
  <pageMargins left="0.74791666666666701" right="0.74791666666666701" top="0.98402777777777795" bottom="0.9840277777777779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6</vt:i4>
      </vt:variant>
    </vt:vector>
  </HeadingPairs>
  <TitlesOfParts>
    <vt:vector size="6" baseType="lpstr">
      <vt:lpstr>Readme</vt:lpstr>
      <vt:lpstr>EMOSE_SAMPLING_DESIGN</vt:lpstr>
      <vt:lpstr>EMOSE_SAMPLES_METHODS</vt:lpstr>
      <vt:lpstr>EMOSE_SAMPLES_ENVIRONMENT</vt:lpstr>
      <vt:lpstr>EMOSE_SAMPLES_EXTRACTION</vt:lpstr>
      <vt:lpstr>SEQUENCING RUNS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Francisco Pascoal</cp:lastModifiedBy>
  <dcterms:modified xsi:type="dcterms:W3CDTF">2023-05-22T10:15:19Z</dcterms:modified>
</cp:coreProperties>
</file>